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C:\Users\e.urbanowska\Desktop\studium wykonalności\"/>
    </mc:Choice>
  </mc:AlternateContent>
  <xr:revisionPtr revIDLastSave="0" documentId="8_{B3D35A64-02C8-45D7-A7BD-74191A7F5B9E}" xr6:coauthVersionLast="47" xr6:coauthVersionMax="47" xr10:uidLastSave="{00000000-0000-0000-0000-000000000000}"/>
  <bookViews>
    <workbookView xWindow="-120" yWindow="-120" windowWidth="29040" windowHeight="15720" xr2:uid="{00000000-000D-0000-FFFF-FFFF00000000}"/>
  </bookViews>
  <sheets>
    <sheet name="Wstęp" sheetId="1" r:id="rId1"/>
    <sheet name="Założenia" sheetId="12" r:id="rId2"/>
    <sheet name="Nakłady" sheetId="13" r:id="rId3"/>
    <sheet name="Dochód" sheetId="3" r:id="rId4"/>
    <sheet name="Efektywność" sheetId="7" r:id="rId5"/>
    <sheet name="Dofinansowanie" sheetId="14" r:id="rId6"/>
    <sheet name="Trwałość fin." sheetId="8" r:id="rId7"/>
    <sheet name="An. ekonom." sheetId="11" r:id="rId8"/>
  </sheets>
  <externalReferences>
    <externalReference r:id="rId9"/>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15" i="8" l="1"/>
  <c r="E15" i="8"/>
  <c r="F15" i="8"/>
  <c r="G15" i="8"/>
  <c r="H15" i="8"/>
  <c r="I15" i="8"/>
  <c r="J15" i="8"/>
  <c r="K15" i="8"/>
  <c r="L15" i="8"/>
  <c r="M15" i="8"/>
  <c r="N15" i="8"/>
  <c r="O15" i="8"/>
  <c r="P15" i="8"/>
  <c r="Q15" i="8"/>
  <c r="R15" i="8"/>
  <c r="S15" i="8"/>
  <c r="T15" i="8"/>
  <c r="U15" i="8"/>
  <c r="V15" i="8"/>
  <c r="W15" i="8"/>
  <c r="X15" i="8"/>
  <c r="Y15" i="8"/>
  <c r="Z15" i="8"/>
  <c r="AA15" i="8"/>
  <c r="AB15" i="8"/>
  <c r="AC15" i="8"/>
  <c r="AD15" i="8"/>
  <c r="AE15" i="8"/>
  <c r="AF15" i="8"/>
  <c r="AG15" i="8"/>
  <c r="AH15" i="8"/>
  <c r="AI15" i="8"/>
  <c r="AJ15" i="8"/>
  <c r="AK15" i="8"/>
  <c r="AL15" i="8"/>
  <c r="AM15" i="8"/>
  <c r="AN15" i="8"/>
  <c r="AO15" i="8"/>
  <c r="C15" i="8"/>
  <c r="C39" i="14"/>
  <c r="C29" i="14"/>
  <c r="C15" i="14"/>
  <c r="C24" i="12" l="1"/>
  <c r="C18" i="13" s="1"/>
  <c r="C36" i="14"/>
  <c r="C38" i="14" s="1"/>
  <c r="C40" i="14" s="1"/>
  <c r="L75" i="13"/>
  <c r="K75" i="13"/>
  <c r="K61" i="13" s="1"/>
  <c r="J75" i="13"/>
  <c r="I75" i="13"/>
  <c r="H75" i="13"/>
  <c r="G75" i="13"/>
  <c r="F75" i="13"/>
  <c r="F61" i="13" s="1"/>
  <c r="E75" i="13"/>
  <c r="D75" i="13"/>
  <c r="C75" i="13"/>
  <c r="M74" i="13"/>
  <c r="M73" i="13"/>
  <c r="M72" i="13"/>
  <c r="M71" i="13"/>
  <c r="M70" i="13"/>
  <c r="M75" i="13" s="1"/>
  <c r="L68" i="13"/>
  <c r="K68" i="13"/>
  <c r="J68" i="13"/>
  <c r="J61" i="13" s="1"/>
  <c r="I68" i="13"/>
  <c r="H68" i="13"/>
  <c r="G68" i="13"/>
  <c r="F68" i="13"/>
  <c r="E68" i="13"/>
  <c r="E61" i="13" s="1"/>
  <c r="D68" i="13"/>
  <c r="C68" i="13"/>
  <c r="M67" i="13"/>
  <c r="M66" i="13"/>
  <c r="M65" i="13"/>
  <c r="M64" i="13"/>
  <c r="M63" i="13"/>
  <c r="L61" i="13"/>
  <c r="I61" i="13"/>
  <c r="H61" i="13"/>
  <c r="G61" i="13"/>
  <c r="D61" i="13"/>
  <c r="C61" i="13"/>
  <c r="L59" i="13"/>
  <c r="K59" i="13"/>
  <c r="J59" i="13"/>
  <c r="I59" i="13"/>
  <c r="H59" i="13"/>
  <c r="G59" i="13"/>
  <c r="F59" i="13"/>
  <c r="F45" i="13" s="1"/>
  <c r="E59" i="13"/>
  <c r="D59" i="13"/>
  <c r="C59" i="13"/>
  <c r="M58" i="13"/>
  <c r="M57" i="13"/>
  <c r="M56" i="13"/>
  <c r="M55" i="13"/>
  <c r="M54" i="13"/>
  <c r="L52" i="13"/>
  <c r="K52" i="13"/>
  <c r="J52" i="13"/>
  <c r="J45" i="13" s="1"/>
  <c r="I52" i="13"/>
  <c r="H52" i="13"/>
  <c r="G52" i="13"/>
  <c r="F52" i="13"/>
  <c r="E52" i="13"/>
  <c r="E45" i="13" s="1"/>
  <c r="D52" i="13"/>
  <c r="C52" i="13"/>
  <c r="M51" i="13"/>
  <c r="M50" i="13"/>
  <c r="M49" i="13"/>
  <c r="M48" i="13"/>
  <c r="M47" i="13"/>
  <c r="L45" i="13"/>
  <c r="K45" i="13"/>
  <c r="I45" i="13"/>
  <c r="H45" i="13"/>
  <c r="G45" i="13"/>
  <c r="D45" i="13"/>
  <c r="C45" i="13"/>
  <c r="L42" i="13"/>
  <c r="K42" i="13"/>
  <c r="J42" i="13"/>
  <c r="I42" i="13"/>
  <c r="H42" i="13"/>
  <c r="G42" i="13"/>
  <c r="F42" i="13"/>
  <c r="E42" i="13"/>
  <c r="D42" i="13"/>
  <c r="C42" i="13"/>
  <c r="L41" i="13"/>
  <c r="K41" i="13"/>
  <c r="J41" i="13"/>
  <c r="I41" i="13"/>
  <c r="H41" i="13"/>
  <c r="G41" i="13"/>
  <c r="F41" i="13"/>
  <c r="E41" i="13"/>
  <c r="D41" i="13"/>
  <c r="C41" i="13"/>
  <c r="L40" i="13"/>
  <c r="K40" i="13"/>
  <c r="J40" i="13"/>
  <c r="I40" i="13"/>
  <c r="H40" i="13"/>
  <c r="G40" i="13"/>
  <c r="F40" i="13"/>
  <c r="E40" i="13"/>
  <c r="D40" i="13"/>
  <c r="C40" i="13"/>
  <c r="L39" i="13"/>
  <c r="K39" i="13"/>
  <c r="J39" i="13"/>
  <c r="I39" i="13"/>
  <c r="H39" i="13"/>
  <c r="G39" i="13"/>
  <c r="F39" i="13"/>
  <c r="E39" i="13"/>
  <c r="D39" i="13"/>
  <c r="M39" i="13" s="1"/>
  <c r="O39" i="13" s="1"/>
  <c r="C39" i="13"/>
  <c r="L38" i="13"/>
  <c r="K38" i="13"/>
  <c r="J38" i="13"/>
  <c r="I38" i="13"/>
  <c r="H38" i="13"/>
  <c r="G38" i="13"/>
  <c r="F38" i="13"/>
  <c r="F43" i="13" s="1"/>
  <c r="E38" i="13"/>
  <c r="E43" i="13" s="1"/>
  <c r="D38" i="13"/>
  <c r="C38" i="13"/>
  <c r="L35" i="13"/>
  <c r="K35" i="13"/>
  <c r="J35" i="13"/>
  <c r="I35" i="13"/>
  <c r="H35" i="13"/>
  <c r="G35" i="13"/>
  <c r="F35" i="13"/>
  <c r="E35" i="13"/>
  <c r="D35" i="13"/>
  <c r="C35" i="13"/>
  <c r="L34" i="13"/>
  <c r="K34" i="13"/>
  <c r="J34" i="13"/>
  <c r="I34" i="13"/>
  <c r="H34" i="13"/>
  <c r="G34" i="13"/>
  <c r="F34" i="13"/>
  <c r="E34" i="13"/>
  <c r="D34" i="13"/>
  <c r="C34" i="13"/>
  <c r="L33" i="13"/>
  <c r="K33" i="13"/>
  <c r="J33" i="13"/>
  <c r="I33" i="13"/>
  <c r="H33" i="13"/>
  <c r="G33" i="13"/>
  <c r="F33" i="13"/>
  <c r="E33" i="13"/>
  <c r="D33" i="13"/>
  <c r="C33" i="13"/>
  <c r="L32" i="13"/>
  <c r="K32" i="13"/>
  <c r="J32" i="13"/>
  <c r="I32" i="13"/>
  <c r="H32" i="13"/>
  <c r="G32" i="13"/>
  <c r="F32" i="13"/>
  <c r="E32" i="13"/>
  <c r="D32" i="13"/>
  <c r="C32" i="13"/>
  <c r="L31" i="13"/>
  <c r="K31" i="13"/>
  <c r="J31" i="13"/>
  <c r="I31" i="13"/>
  <c r="H31" i="13"/>
  <c r="H36" i="13" s="1"/>
  <c r="G31" i="13"/>
  <c r="G36" i="13" s="1"/>
  <c r="F31" i="13"/>
  <c r="E31" i="13"/>
  <c r="D31" i="13"/>
  <c r="C31" i="13"/>
  <c r="AP21" i="13"/>
  <c r="AO21" i="13"/>
  <c r="AN21" i="13"/>
  <c r="AM21" i="13"/>
  <c r="AL21" i="13"/>
  <c r="AK21" i="13"/>
  <c r="AJ21" i="13"/>
  <c r="AI21" i="13"/>
  <c r="AH21" i="13"/>
  <c r="AG21" i="13"/>
  <c r="AF21" i="13"/>
  <c r="AE21" i="13"/>
  <c r="AD21" i="13"/>
  <c r="AC21" i="13"/>
  <c r="AB21" i="13"/>
  <c r="AA21" i="13"/>
  <c r="Z21" i="13"/>
  <c r="Y21" i="13"/>
  <c r="X21" i="13"/>
  <c r="W21" i="13"/>
  <c r="V21" i="13"/>
  <c r="U21" i="13"/>
  <c r="T21" i="13"/>
  <c r="S21" i="13"/>
  <c r="R21" i="13"/>
  <c r="Q21" i="13"/>
  <c r="P21" i="13"/>
  <c r="O21" i="13"/>
  <c r="N21" i="13"/>
  <c r="M21" i="13"/>
  <c r="L21" i="13"/>
  <c r="K21" i="13"/>
  <c r="J21" i="13"/>
  <c r="I21" i="13"/>
  <c r="H21" i="13"/>
  <c r="G21" i="13"/>
  <c r="F21" i="13"/>
  <c r="E21" i="13"/>
  <c r="D21" i="13"/>
  <c r="C21" i="13"/>
  <c r="L14" i="13"/>
  <c r="K14" i="13"/>
  <c r="J14" i="13"/>
  <c r="I14" i="13"/>
  <c r="H14" i="13"/>
  <c r="G14" i="13"/>
  <c r="F14" i="13"/>
  <c r="E14" i="13"/>
  <c r="D14" i="13"/>
  <c r="C14" i="13"/>
  <c r="M13" i="13"/>
  <c r="M12" i="13"/>
  <c r="M11" i="13"/>
  <c r="L9" i="13"/>
  <c r="K9" i="13"/>
  <c r="J9" i="13"/>
  <c r="I9" i="13"/>
  <c r="H9" i="13"/>
  <c r="G9" i="13"/>
  <c r="F9" i="13"/>
  <c r="E9" i="13"/>
  <c r="D9" i="13"/>
  <c r="C9" i="13"/>
  <c r="M8" i="13"/>
  <c r="M7" i="13"/>
  <c r="M6" i="13"/>
  <c r="M5" i="13"/>
  <c r="K16" i="12"/>
  <c r="E16" i="12"/>
  <c r="A16" i="12"/>
  <c r="O8" i="12"/>
  <c r="J36" i="13" l="1"/>
  <c r="J29" i="13" s="1"/>
  <c r="H43" i="13"/>
  <c r="H29" i="13" s="1"/>
  <c r="M40" i="13"/>
  <c r="O40" i="13" s="1"/>
  <c r="C36" i="13"/>
  <c r="K36" i="13"/>
  <c r="K29" i="13" s="1"/>
  <c r="M35" i="13"/>
  <c r="O35" i="13" s="1"/>
  <c r="I43" i="13"/>
  <c r="M59" i="13"/>
  <c r="D36" i="13"/>
  <c r="L36" i="13"/>
  <c r="J43" i="13"/>
  <c r="M41" i="13"/>
  <c r="O41" i="13" s="1"/>
  <c r="M52" i="13"/>
  <c r="E36" i="13"/>
  <c r="M32" i="13"/>
  <c r="O32" i="13" s="1"/>
  <c r="C43" i="13"/>
  <c r="K43" i="13"/>
  <c r="M9" i="13"/>
  <c r="N8" i="13" s="1"/>
  <c r="F36" i="13"/>
  <c r="D43" i="13"/>
  <c r="L43" i="13"/>
  <c r="M42" i="13"/>
  <c r="O42" i="13" s="1"/>
  <c r="G29" i="13"/>
  <c r="M33" i="13"/>
  <c r="O33" i="13" s="1"/>
  <c r="N7" i="13"/>
  <c r="I36" i="13"/>
  <c r="M34" i="13"/>
  <c r="O34" i="13" s="1"/>
  <c r="G43" i="13"/>
  <c r="M68" i="13"/>
  <c r="M61" i="13" s="1"/>
  <c r="B26" i="3"/>
  <c r="C4" i="7"/>
  <c r="C7" i="11"/>
  <c r="C7" i="8"/>
  <c r="C8" i="8" s="1"/>
  <c r="C4" i="14"/>
  <c r="D24" i="12"/>
  <c r="B144" i="3"/>
  <c r="B132" i="3"/>
  <c r="B122" i="3"/>
  <c r="B40" i="3"/>
  <c r="B64" i="3"/>
  <c r="B6" i="3"/>
  <c r="D25" i="12"/>
  <c r="C25" i="12"/>
  <c r="M45" i="13"/>
  <c r="M14" i="13"/>
  <c r="N11" i="13" s="1"/>
  <c r="E29" i="13"/>
  <c r="I29" i="13"/>
  <c r="F29" i="13"/>
  <c r="M38" i="13"/>
  <c r="M31" i="13"/>
  <c r="N5" i="13"/>
  <c r="H16" i="12"/>
  <c r="N12" i="13" l="1"/>
  <c r="C29" i="13"/>
  <c r="N13" i="13"/>
  <c r="E24" i="12"/>
  <c r="E18" i="13" s="1"/>
  <c r="D18" i="13"/>
  <c r="N6" i="13"/>
  <c r="C20" i="14"/>
  <c r="C30" i="14"/>
  <c r="C31" i="14" s="1"/>
  <c r="O4" i="13"/>
  <c r="L29" i="13"/>
  <c r="D29" i="13"/>
  <c r="E7" i="11"/>
  <c r="E7" i="8"/>
  <c r="E8" i="8" s="1"/>
  <c r="E4" i="14"/>
  <c r="E4" i="7"/>
  <c r="D7" i="8"/>
  <c r="D8" i="8" s="1"/>
  <c r="D4" i="14"/>
  <c r="D7" i="11"/>
  <c r="D4" i="7"/>
  <c r="D132" i="3"/>
  <c r="D144" i="3"/>
  <c r="D122" i="3"/>
  <c r="D64" i="3"/>
  <c r="D40" i="3"/>
  <c r="D6" i="3"/>
  <c r="D26" i="3"/>
  <c r="C144" i="3"/>
  <c r="C122" i="3"/>
  <c r="C64" i="3"/>
  <c r="C40" i="3"/>
  <c r="C26" i="3"/>
  <c r="C6" i="3"/>
  <c r="C132" i="3"/>
  <c r="C26" i="12"/>
  <c r="C22" i="13" s="1"/>
  <c r="C23" i="13" s="1"/>
  <c r="C27" i="12"/>
  <c r="C23" i="11" s="1"/>
  <c r="D27" i="12"/>
  <c r="D23" i="11" s="1"/>
  <c r="D26" i="12"/>
  <c r="D22" i="13" s="1"/>
  <c r="D23" i="13" s="1"/>
  <c r="F24" i="12"/>
  <c r="F18" i="13" s="1"/>
  <c r="E25" i="12"/>
  <c r="M43" i="13"/>
  <c r="O38" i="13"/>
  <c r="O31" i="13"/>
  <c r="M36" i="13"/>
  <c r="M29" i="13" s="1"/>
  <c r="F4" i="7" l="1"/>
  <c r="F7" i="11"/>
  <c r="F7" i="8"/>
  <c r="F8" i="8" s="1"/>
  <c r="F4" i="14"/>
  <c r="C13" i="7"/>
  <c r="C34" i="7"/>
  <c r="C5" i="14"/>
  <c r="D34" i="7"/>
  <c r="D13" i="7"/>
  <c r="D5" i="14"/>
  <c r="E132" i="3"/>
  <c r="E6" i="3"/>
  <c r="E144" i="3"/>
  <c r="E122" i="3"/>
  <c r="E26" i="3"/>
  <c r="E64" i="3"/>
  <c r="E40" i="3"/>
  <c r="B147" i="3"/>
  <c r="B137" i="3"/>
  <c r="C147" i="3"/>
  <c r="C137" i="3"/>
  <c r="E26" i="12"/>
  <c r="E22" i="13" s="1"/>
  <c r="E23" i="13" s="1"/>
  <c r="E27" i="12"/>
  <c r="E23" i="11" s="1"/>
  <c r="G24" i="12"/>
  <c r="G18" i="13" s="1"/>
  <c r="F25" i="12"/>
  <c r="G4" i="7" l="1"/>
  <c r="G7" i="11"/>
  <c r="G4" i="14"/>
  <c r="G7" i="8"/>
  <c r="G8" i="8" s="1"/>
  <c r="C7" i="14"/>
  <c r="C11" i="14"/>
  <c r="C9" i="14"/>
  <c r="C12" i="14" s="1"/>
  <c r="E34" i="7"/>
  <c r="E13" i="7"/>
  <c r="E5" i="14"/>
  <c r="D11" i="14"/>
  <c r="D9" i="14"/>
  <c r="D12" i="14" s="1"/>
  <c r="D7" i="14"/>
  <c r="D147" i="3"/>
  <c r="D137" i="3"/>
  <c r="F144" i="3"/>
  <c r="F122" i="3"/>
  <c r="F64" i="3"/>
  <c r="F40" i="3"/>
  <c r="F26" i="3"/>
  <c r="F6" i="3"/>
  <c r="F132" i="3"/>
  <c r="H24" i="12"/>
  <c r="H18" i="13" s="1"/>
  <c r="G25" i="12"/>
  <c r="F26" i="12"/>
  <c r="F22" i="13" s="1"/>
  <c r="F23" i="13" s="1"/>
  <c r="F27" i="12"/>
  <c r="F23" i="11" s="1"/>
  <c r="H7" i="8" l="1"/>
  <c r="H8" i="8" s="1"/>
  <c r="H4" i="14"/>
  <c r="H4" i="7"/>
  <c r="H7" i="11"/>
  <c r="E11" i="14"/>
  <c r="E7" i="14"/>
  <c r="E9" i="14"/>
  <c r="F5" i="14"/>
  <c r="F34" i="7"/>
  <c r="F13" i="7"/>
  <c r="E147" i="3"/>
  <c r="E137" i="3"/>
  <c r="G144" i="3"/>
  <c r="G122" i="3"/>
  <c r="G64" i="3"/>
  <c r="G40" i="3"/>
  <c r="G26" i="3"/>
  <c r="G6" i="3"/>
  <c r="G132" i="3"/>
  <c r="G26" i="12"/>
  <c r="G22" i="13" s="1"/>
  <c r="G23" i="13" s="1"/>
  <c r="G27" i="12"/>
  <c r="G23" i="11" s="1"/>
  <c r="I24" i="12"/>
  <c r="I18" i="13" s="1"/>
  <c r="H25" i="12"/>
  <c r="E12" i="14" l="1"/>
  <c r="G5" i="14"/>
  <c r="G34" i="7"/>
  <c r="G13" i="7"/>
  <c r="I7" i="11"/>
  <c r="I7" i="8"/>
  <c r="I8" i="8" s="1"/>
  <c r="I4" i="14"/>
  <c r="I4" i="7"/>
  <c r="F7" i="14"/>
  <c r="F9" i="14"/>
  <c r="F11" i="14"/>
  <c r="H132" i="3"/>
  <c r="H144" i="3"/>
  <c r="H122" i="3"/>
  <c r="H64" i="3"/>
  <c r="H40" i="3"/>
  <c r="H26" i="3"/>
  <c r="H6" i="3"/>
  <c r="F147" i="3"/>
  <c r="F137" i="3"/>
  <c r="H26" i="12"/>
  <c r="H22" i="13" s="1"/>
  <c r="H23" i="13" s="1"/>
  <c r="H27" i="12"/>
  <c r="H23" i="11" s="1"/>
  <c r="I25" i="12"/>
  <c r="J24" i="12"/>
  <c r="J18" i="13" s="1"/>
  <c r="G7" i="14" l="1"/>
  <c r="G11" i="14"/>
  <c r="G9" i="14"/>
  <c r="J4" i="7"/>
  <c r="J7" i="11"/>
  <c r="J4" i="14"/>
  <c r="J7" i="8"/>
  <c r="J8" i="8" s="1"/>
  <c r="F12" i="14"/>
  <c r="H34" i="7"/>
  <c r="H13" i="7"/>
  <c r="H5" i="14"/>
  <c r="G147" i="3"/>
  <c r="G137" i="3"/>
  <c r="I132" i="3"/>
  <c r="I6" i="3"/>
  <c r="I26" i="3"/>
  <c r="I144" i="3"/>
  <c r="I122" i="3"/>
  <c r="I64" i="3"/>
  <c r="I40" i="3"/>
  <c r="J25" i="12"/>
  <c r="K24" i="12"/>
  <c r="K18" i="13" s="1"/>
  <c r="I27" i="12"/>
  <c r="I23" i="11" s="1"/>
  <c r="I26" i="12"/>
  <c r="I22" i="13" s="1"/>
  <c r="I23" i="13" s="1"/>
  <c r="G12" i="14" l="1"/>
  <c r="K4" i="7"/>
  <c r="K7" i="11"/>
  <c r="K7" i="8"/>
  <c r="K8" i="8" s="1"/>
  <c r="K4" i="14"/>
  <c r="H9" i="14"/>
  <c r="H7" i="14"/>
  <c r="H11" i="14"/>
  <c r="I34" i="7"/>
  <c r="I13" i="7"/>
  <c r="I5" i="14"/>
  <c r="J40" i="3"/>
  <c r="J132" i="3"/>
  <c r="J6" i="3"/>
  <c r="J144" i="3"/>
  <c r="J122" i="3"/>
  <c r="J64" i="3"/>
  <c r="J26" i="3"/>
  <c r="H147" i="3"/>
  <c r="H137" i="3"/>
  <c r="L24" i="12"/>
  <c r="L18" i="13" s="1"/>
  <c r="K25" i="12"/>
  <c r="J26" i="12"/>
  <c r="J22" i="13" s="1"/>
  <c r="J23" i="13" s="1"/>
  <c r="J27" i="12"/>
  <c r="J23" i="11" s="1"/>
  <c r="J5" i="14" l="1"/>
  <c r="J34" i="7"/>
  <c r="J13" i="7"/>
  <c r="I7" i="14"/>
  <c r="I11" i="14"/>
  <c r="I9" i="14"/>
  <c r="I12" i="14" s="1"/>
  <c r="H12" i="14"/>
  <c r="L7" i="8"/>
  <c r="L8" i="8" s="1"/>
  <c r="L4" i="14"/>
  <c r="L7" i="11"/>
  <c r="L4" i="7"/>
  <c r="I147" i="3"/>
  <c r="I137" i="3"/>
  <c r="K144" i="3"/>
  <c r="K122" i="3"/>
  <c r="K64" i="3"/>
  <c r="K40" i="3"/>
  <c r="K26" i="3"/>
  <c r="K6" i="3"/>
  <c r="K132" i="3"/>
  <c r="K26" i="12"/>
  <c r="K22" i="13" s="1"/>
  <c r="K23" i="13" s="1"/>
  <c r="K27" i="12"/>
  <c r="K23" i="11" s="1"/>
  <c r="L25" i="12"/>
  <c r="M24" i="12"/>
  <c r="M18" i="13" s="1"/>
  <c r="K5" i="14" l="1"/>
  <c r="K34" i="7"/>
  <c r="K13" i="7"/>
  <c r="J11" i="14"/>
  <c r="J9" i="14"/>
  <c r="J7" i="14"/>
  <c r="M7" i="11"/>
  <c r="M7" i="8"/>
  <c r="M4" i="14"/>
  <c r="M4" i="7"/>
  <c r="J147" i="3"/>
  <c r="J137" i="3"/>
  <c r="L132" i="3"/>
  <c r="L144" i="3"/>
  <c r="L122" i="3"/>
  <c r="L64" i="3"/>
  <c r="L40" i="3"/>
  <c r="L26" i="3"/>
  <c r="L6" i="3"/>
  <c r="M25" i="12"/>
  <c r="N24" i="12"/>
  <c r="N18" i="13" s="1"/>
  <c r="L27" i="12"/>
  <c r="L23" i="11" s="1"/>
  <c r="L26" i="12"/>
  <c r="L22" i="13" s="1"/>
  <c r="L23" i="13" s="1"/>
  <c r="L34" i="7" l="1"/>
  <c r="L13" i="7"/>
  <c r="L5" i="14"/>
  <c r="N4" i="7"/>
  <c r="N7" i="11"/>
  <c r="N7" i="8"/>
  <c r="N4" i="14"/>
  <c r="J12" i="14"/>
  <c r="K9" i="14"/>
  <c r="K7" i="14"/>
  <c r="K11" i="14"/>
  <c r="M132" i="3"/>
  <c r="M26" i="3"/>
  <c r="M144" i="3"/>
  <c r="M40" i="3"/>
  <c r="M122" i="3"/>
  <c r="M6" i="3"/>
  <c r="M64" i="3"/>
  <c r="K147" i="3"/>
  <c r="K137" i="3"/>
  <c r="O24" i="12"/>
  <c r="O18" i="13" s="1"/>
  <c r="N25" i="12"/>
  <c r="M26" i="12"/>
  <c r="M22" i="13" s="1"/>
  <c r="M23" i="13" s="1"/>
  <c r="M27" i="12"/>
  <c r="M23" i="11" s="1"/>
  <c r="M34" i="7" l="1"/>
  <c r="M13" i="7"/>
  <c r="M5" i="14"/>
  <c r="L7" i="14"/>
  <c r="L11" i="14"/>
  <c r="L9" i="14"/>
  <c r="L12" i="14" s="1"/>
  <c r="O4" i="7"/>
  <c r="O7" i="11"/>
  <c r="O4" i="14"/>
  <c r="O7" i="8"/>
  <c r="K12" i="14"/>
  <c r="L147" i="3"/>
  <c r="L137" i="3"/>
  <c r="N144" i="3"/>
  <c r="N122" i="3"/>
  <c r="N64" i="3"/>
  <c r="N40" i="3"/>
  <c r="N6" i="3"/>
  <c r="N26" i="3"/>
  <c r="N132" i="3"/>
  <c r="N27" i="12"/>
  <c r="N23" i="11" s="1"/>
  <c r="N26" i="12"/>
  <c r="N22" i="13" s="1"/>
  <c r="N23" i="13" s="1"/>
  <c r="P24" i="12"/>
  <c r="P18" i="13" s="1"/>
  <c r="O25" i="12"/>
  <c r="P7" i="8" l="1"/>
  <c r="P4" i="14"/>
  <c r="P4" i="7"/>
  <c r="P7" i="11"/>
  <c r="M11" i="14"/>
  <c r="M7" i="14"/>
  <c r="M9" i="14"/>
  <c r="M12" i="14" s="1"/>
  <c r="N5" i="14"/>
  <c r="N34" i="7"/>
  <c r="N13" i="7"/>
  <c r="O144" i="3"/>
  <c r="O122" i="3"/>
  <c r="O64" i="3"/>
  <c r="O40" i="3"/>
  <c r="O26" i="3"/>
  <c r="O6" i="3"/>
  <c r="O132" i="3"/>
  <c r="M147" i="3"/>
  <c r="M137" i="3"/>
  <c r="O26" i="12"/>
  <c r="O22" i="13" s="1"/>
  <c r="O23" i="13" s="1"/>
  <c r="O27" i="12"/>
  <c r="O23" i="11" s="1"/>
  <c r="P25" i="12"/>
  <c r="Q24" i="12"/>
  <c r="Q18" i="13" s="1"/>
  <c r="O5" i="14" l="1"/>
  <c r="O34" i="7"/>
  <c r="O13" i="7"/>
  <c r="N7" i="14"/>
  <c r="N11" i="14"/>
  <c r="N9" i="14"/>
  <c r="N12" i="14" s="1"/>
  <c r="Q7" i="11"/>
  <c r="Q7" i="8"/>
  <c r="Q4" i="14"/>
  <c r="Q4" i="7"/>
  <c r="N147" i="3"/>
  <c r="N137" i="3"/>
  <c r="P132" i="3"/>
  <c r="P144" i="3"/>
  <c r="P122" i="3"/>
  <c r="P64" i="3"/>
  <c r="P40" i="3"/>
  <c r="P6" i="3"/>
  <c r="P26" i="3"/>
  <c r="R24" i="12"/>
  <c r="R18" i="13" s="1"/>
  <c r="Q25" i="12"/>
  <c r="P26" i="12"/>
  <c r="P22" i="13" s="1"/>
  <c r="P23" i="13" s="1"/>
  <c r="P27" i="12"/>
  <c r="P23" i="11" s="1"/>
  <c r="R4" i="7" l="1"/>
  <c r="R7" i="11"/>
  <c r="R4" i="14"/>
  <c r="R7" i="8"/>
  <c r="P34" i="7"/>
  <c r="P13" i="7"/>
  <c r="P5" i="14"/>
  <c r="O11" i="14"/>
  <c r="O9" i="14"/>
  <c r="O7" i="14"/>
  <c r="O147" i="3"/>
  <c r="O137" i="3"/>
  <c r="Q132" i="3"/>
  <c r="Q26" i="3"/>
  <c r="Q144" i="3"/>
  <c r="Q122" i="3"/>
  <c r="Q64" i="3"/>
  <c r="Q40" i="3"/>
  <c r="Q6" i="3"/>
  <c r="Q26" i="12"/>
  <c r="Q22" i="13" s="1"/>
  <c r="Q23" i="13" s="1"/>
  <c r="Q27" i="12"/>
  <c r="Q23" i="11" s="1"/>
  <c r="R25" i="12"/>
  <c r="S24" i="12"/>
  <c r="S18" i="13" s="1"/>
  <c r="Q34" i="7" l="1"/>
  <c r="Q13" i="7"/>
  <c r="Q5" i="14"/>
  <c r="S4" i="7"/>
  <c r="S7" i="11"/>
  <c r="S7" i="8"/>
  <c r="S4" i="14"/>
  <c r="P9" i="14"/>
  <c r="P12" i="14" s="1"/>
  <c r="P7" i="14"/>
  <c r="P11" i="14"/>
  <c r="O12" i="14"/>
  <c r="P147" i="3"/>
  <c r="P137" i="3"/>
  <c r="R144" i="3"/>
  <c r="R64" i="3"/>
  <c r="R132" i="3"/>
  <c r="R26" i="3"/>
  <c r="R122" i="3"/>
  <c r="R40" i="3"/>
  <c r="R6" i="3"/>
  <c r="T24" i="12"/>
  <c r="T18" i="13" s="1"/>
  <c r="S25" i="12"/>
  <c r="R26" i="12"/>
  <c r="R22" i="13" s="1"/>
  <c r="R23" i="13" s="1"/>
  <c r="R27" i="12"/>
  <c r="R23" i="11" s="1"/>
  <c r="R5" i="14" l="1"/>
  <c r="R34" i="7"/>
  <c r="R13" i="7"/>
  <c r="Q11" i="14"/>
  <c r="Q7" i="14"/>
  <c r="Q9" i="14"/>
  <c r="T7" i="8"/>
  <c r="T4" i="14"/>
  <c r="T7" i="11"/>
  <c r="T4" i="7"/>
  <c r="S144" i="3"/>
  <c r="S122" i="3"/>
  <c r="S64" i="3"/>
  <c r="S40" i="3"/>
  <c r="S26" i="3"/>
  <c r="S6" i="3"/>
  <c r="S132" i="3"/>
  <c r="Q147" i="3"/>
  <c r="Q137" i="3"/>
  <c r="S26" i="12"/>
  <c r="S22" i="13" s="1"/>
  <c r="S23" i="13" s="1"/>
  <c r="S27" i="12"/>
  <c r="S23" i="11" s="1"/>
  <c r="T25" i="12"/>
  <c r="U24" i="12"/>
  <c r="U18" i="13" s="1"/>
  <c r="S5" i="14" l="1"/>
  <c r="S13" i="7"/>
  <c r="S34" i="7"/>
  <c r="U7" i="11"/>
  <c r="U7" i="8"/>
  <c r="U4" i="14"/>
  <c r="U4" i="7"/>
  <c r="Q12" i="14"/>
  <c r="R9" i="14"/>
  <c r="R7" i="14"/>
  <c r="R11" i="14"/>
  <c r="R147" i="3"/>
  <c r="R137" i="3"/>
  <c r="T132" i="3"/>
  <c r="T144" i="3"/>
  <c r="T122" i="3"/>
  <c r="T64" i="3"/>
  <c r="T40" i="3"/>
  <c r="T6" i="3"/>
  <c r="T26" i="3"/>
  <c r="U25" i="12"/>
  <c r="V24" i="12"/>
  <c r="V18" i="13" s="1"/>
  <c r="T26" i="12"/>
  <c r="T22" i="13" s="1"/>
  <c r="T23" i="13" s="1"/>
  <c r="T27" i="12"/>
  <c r="T23" i="11" s="1"/>
  <c r="T34" i="7" l="1"/>
  <c r="T13" i="7"/>
  <c r="T5" i="14"/>
  <c r="V4" i="7"/>
  <c r="V7" i="11"/>
  <c r="V7" i="8"/>
  <c r="V4" i="14"/>
  <c r="R12" i="14"/>
  <c r="S7" i="14"/>
  <c r="S11" i="14"/>
  <c r="S9" i="14"/>
  <c r="S12" i="14" s="1"/>
  <c r="S147" i="3"/>
  <c r="S137" i="3"/>
  <c r="U132" i="3"/>
  <c r="U6" i="3"/>
  <c r="U144" i="3"/>
  <c r="U40" i="3"/>
  <c r="U122" i="3"/>
  <c r="U64" i="3"/>
  <c r="U26" i="3"/>
  <c r="V25" i="12"/>
  <c r="W24" i="12"/>
  <c r="W18" i="13" s="1"/>
  <c r="U26" i="12"/>
  <c r="U22" i="13" s="1"/>
  <c r="U23" i="13" s="1"/>
  <c r="U27" i="12"/>
  <c r="U23" i="11" s="1"/>
  <c r="U34" i="7" l="1"/>
  <c r="U13" i="7"/>
  <c r="U5" i="14"/>
  <c r="T11" i="14"/>
  <c r="T9" i="14"/>
  <c r="T12" i="14" s="1"/>
  <c r="T7" i="14"/>
  <c r="W4" i="7"/>
  <c r="W7" i="11"/>
  <c r="W4" i="14"/>
  <c r="W7" i="8"/>
  <c r="T147" i="3"/>
  <c r="T137" i="3"/>
  <c r="V144" i="3"/>
  <c r="V122" i="3"/>
  <c r="V64" i="3"/>
  <c r="V40" i="3"/>
  <c r="V26" i="3"/>
  <c r="V6" i="3"/>
  <c r="V132" i="3"/>
  <c r="X24" i="12"/>
  <c r="X18" i="13" s="1"/>
  <c r="W25" i="12"/>
  <c r="V26" i="12"/>
  <c r="V22" i="13" s="1"/>
  <c r="V23" i="13" s="1"/>
  <c r="V27" i="12"/>
  <c r="V23" i="11" s="1"/>
  <c r="V5" i="14" l="1"/>
  <c r="V34" i="7"/>
  <c r="V13" i="7"/>
  <c r="X7" i="8"/>
  <c r="X4" i="14"/>
  <c r="X4" i="7"/>
  <c r="X7" i="11"/>
  <c r="U11" i="14"/>
  <c r="U7" i="14"/>
  <c r="U9" i="14"/>
  <c r="U147" i="3"/>
  <c r="U137" i="3"/>
  <c r="W144" i="3"/>
  <c r="W122" i="3"/>
  <c r="W64" i="3"/>
  <c r="W40" i="3"/>
  <c r="W26" i="3"/>
  <c r="W132" i="3"/>
  <c r="W6" i="3"/>
  <c r="W26" i="12"/>
  <c r="W22" i="13" s="1"/>
  <c r="W23" i="13" s="1"/>
  <c r="W27" i="12"/>
  <c r="W23" i="11" s="1"/>
  <c r="X25" i="12"/>
  <c r="Y24" i="12"/>
  <c r="Y18" i="13" s="1"/>
  <c r="W5" i="14" l="1"/>
  <c r="W34" i="7"/>
  <c r="W13" i="7"/>
  <c r="Y7" i="11"/>
  <c r="Y7" i="8"/>
  <c r="Y4" i="14"/>
  <c r="Y4" i="7"/>
  <c r="U12" i="14"/>
  <c r="V7" i="14"/>
  <c r="V9" i="14"/>
  <c r="V11" i="14"/>
  <c r="V147" i="3"/>
  <c r="V137" i="3"/>
  <c r="X132" i="3"/>
  <c r="X144" i="3"/>
  <c r="X122" i="3"/>
  <c r="X64" i="3"/>
  <c r="X40" i="3"/>
  <c r="X6" i="3"/>
  <c r="X26" i="3"/>
  <c r="Z24" i="12"/>
  <c r="Z18" i="13" s="1"/>
  <c r="Y25" i="12"/>
  <c r="X26" i="12"/>
  <c r="X22" i="13" s="1"/>
  <c r="X23" i="13" s="1"/>
  <c r="X27" i="12"/>
  <c r="X23" i="11" s="1"/>
  <c r="X34" i="7" l="1"/>
  <c r="X13" i="7"/>
  <c r="X5" i="14"/>
  <c r="V12" i="14"/>
  <c r="Z4" i="7"/>
  <c r="Z7" i="11"/>
  <c r="Z4" i="14"/>
  <c r="Z7" i="8"/>
  <c r="W7" i="14"/>
  <c r="W11" i="14"/>
  <c r="W9" i="14"/>
  <c r="W12" i="14" s="1"/>
  <c r="W147" i="3"/>
  <c r="W137" i="3"/>
  <c r="Y132" i="3"/>
  <c r="Y144" i="3"/>
  <c r="Y122" i="3"/>
  <c r="Y64" i="3"/>
  <c r="Y40" i="3"/>
  <c r="Y6" i="3"/>
  <c r="Y26" i="3"/>
  <c r="Y26" i="12"/>
  <c r="Y22" i="13" s="1"/>
  <c r="Y23" i="13" s="1"/>
  <c r="Y27" i="12"/>
  <c r="Y23" i="11" s="1"/>
  <c r="Z25" i="12"/>
  <c r="AA24" i="12"/>
  <c r="AA18" i="13" s="1"/>
  <c r="AA4" i="7" l="1"/>
  <c r="AA7" i="11"/>
  <c r="AA7" i="8"/>
  <c r="AA4" i="14"/>
  <c r="X9" i="14"/>
  <c r="X7" i="14"/>
  <c r="X11" i="14"/>
  <c r="Y34" i="7"/>
  <c r="Y13" i="7"/>
  <c r="Y5" i="14"/>
  <c r="X147" i="3"/>
  <c r="X137" i="3"/>
  <c r="Z144" i="3"/>
  <c r="Z122" i="3"/>
  <c r="Z40" i="3"/>
  <c r="Z132" i="3"/>
  <c r="Z64" i="3"/>
  <c r="Z6" i="3"/>
  <c r="Z26" i="3"/>
  <c r="AB24" i="12"/>
  <c r="AB18" i="13" s="1"/>
  <c r="AA25" i="12"/>
  <c r="Z26" i="12"/>
  <c r="Z22" i="13" s="1"/>
  <c r="Z23" i="13" s="1"/>
  <c r="Z27" i="12"/>
  <c r="Z23" i="11" s="1"/>
  <c r="AB7" i="8" l="1"/>
  <c r="AB4" i="14"/>
  <c r="AB7" i="11"/>
  <c r="AB4" i="7"/>
  <c r="Z5" i="14"/>
  <c r="Z34" i="7"/>
  <c r="Z13" i="7"/>
  <c r="Y7" i="14"/>
  <c r="Y11" i="14"/>
  <c r="Y9" i="14"/>
  <c r="X12" i="14"/>
  <c r="Y147" i="3"/>
  <c r="Y137" i="3"/>
  <c r="AA144" i="3"/>
  <c r="AA122" i="3"/>
  <c r="AA64" i="3"/>
  <c r="AA40" i="3"/>
  <c r="AA26" i="3"/>
  <c r="AA132" i="3"/>
  <c r="AA6" i="3"/>
  <c r="AA26" i="12"/>
  <c r="AA22" i="13" s="1"/>
  <c r="AA23" i="13" s="1"/>
  <c r="AA27" i="12"/>
  <c r="AA23" i="11" s="1"/>
  <c r="AB25" i="12"/>
  <c r="AC24" i="12"/>
  <c r="AC18" i="13" s="1"/>
  <c r="AA5" i="14" l="1"/>
  <c r="AA34" i="7"/>
  <c r="AA13" i="7"/>
  <c r="Z11" i="14"/>
  <c r="Z9" i="14"/>
  <c r="Z7" i="14"/>
  <c r="AC7" i="11"/>
  <c r="AC7" i="8"/>
  <c r="AC4" i="14"/>
  <c r="AC4" i="7"/>
  <c r="Y12" i="14"/>
  <c r="Z147" i="3"/>
  <c r="Z137" i="3"/>
  <c r="AB132" i="3"/>
  <c r="AB144" i="3"/>
  <c r="AB122" i="3"/>
  <c r="AB64" i="3"/>
  <c r="AB40" i="3"/>
  <c r="AB26" i="3"/>
  <c r="AB6" i="3"/>
  <c r="AC25" i="12"/>
  <c r="AD24" i="12"/>
  <c r="AD18" i="13" s="1"/>
  <c r="AB26" i="12"/>
  <c r="AB22" i="13" s="1"/>
  <c r="AB23" i="13" s="1"/>
  <c r="AB27" i="12"/>
  <c r="AB23" i="11" s="1"/>
  <c r="AB34" i="7" l="1"/>
  <c r="AB13" i="7"/>
  <c r="AB5" i="14"/>
  <c r="AD4" i="7"/>
  <c r="AD7" i="11"/>
  <c r="AD7" i="8"/>
  <c r="AD4" i="14"/>
  <c r="Z12" i="14"/>
  <c r="AA9" i="14"/>
  <c r="AA7" i="14"/>
  <c r="AA11" i="14"/>
  <c r="AA147" i="3"/>
  <c r="AA137" i="3"/>
  <c r="AC132" i="3"/>
  <c r="AC26" i="3"/>
  <c r="AC6" i="3"/>
  <c r="AC144" i="3"/>
  <c r="AC64" i="3"/>
  <c r="AC40" i="3"/>
  <c r="AC122" i="3"/>
  <c r="AD25" i="12"/>
  <c r="AE24" i="12"/>
  <c r="AE18" i="13" s="1"/>
  <c r="AC26" i="12"/>
  <c r="AC22" i="13" s="1"/>
  <c r="AC23" i="13" s="1"/>
  <c r="AC27" i="12"/>
  <c r="AC23" i="11" s="1"/>
  <c r="AC34" i="7" l="1"/>
  <c r="AC13" i="7"/>
  <c r="AC5" i="14"/>
  <c r="AB7" i="14"/>
  <c r="AB11" i="14"/>
  <c r="AB9" i="14"/>
  <c r="AE4" i="7"/>
  <c r="AE7" i="11"/>
  <c r="AE4" i="14"/>
  <c r="AE7" i="8"/>
  <c r="AA12" i="14"/>
  <c r="AB147" i="3"/>
  <c r="AB137" i="3"/>
  <c r="AD144" i="3"/>
  <c r="AD122" i="3"/>
  <c r="AD64" i="3"/>
  <c r="AD40" i="3"/>
  <c r="AD26" i="3"/>
  <c r="AD6" i="3"/>
  <c r="AD132" i="3"/>
  <c r="AF24" i="12"/>
  <c r="AF18" i="13" s="1"/>
  <c r="AE25" i="12"/>
  <c r="AD26" i="12"/>
  <c r="AD22" i="13" s="1"/>
  <c r="AD23" i="13" s="1"/>
  <c r="AD27" i="12"/>
  <c r="AD23" i="11" s="1"/>
  <c r="AF7" i="8" l="1"/>
  <c r="AF4" i="14"/>
  <c r="AF4" i="7"/>
  <c r="AF7" i="11"/>
  <c r="AD5" i="14"/>
  <c r="AD34" i="7"/>
  <c r="AD13" i="7"/>
  <c r="AC11" i="14"/>
  <c r="AC7" i="14"/>
  <c r="AC9" i="14"/>
  <c r="AB12" i="14"/>
  <c r="AC147" i="3"/>
  <c r="AC137" i="3"/>
  <c r="AE144" i="3"/>
  <c r="AE122" i="3"/>
  <c r="AE64" i="3"/>
  <c r="AE40" i="3"/>
  <c r="AE26" i="3"/>
  <c r="AE132" i="3"/>
  <c r="AE6" i="3"/>
  <c r="AE26" i="12"/>
  <c r="AE22" i="13" s="1"/>
  <c r="AE23" i="13" s="1"/>
  <c r="AE27" i="12"/>
  <c r="AE23" i="11" s="1"/>
  <c r="AF25" i="12"/>
  <c r="AG24" i="12"/>
  <c r="AG18" i="13" s="1"/>
  <c r="AG7" i="11" l="1"/>
  <c r="AG7" i="8"/>
  <c r="AG4" i="14"/>
  <c r="AG4" i="7"/>
  <c r="AC12" i="14"/>
  <c r="AE5" i="14"/>
  <c r="AE34" i="7"/>
  <c r="AE13" i="7"/>
  <c r="AD7" i="14"/>
  <c r="AD11" i="14"/>
  <c r="AD9" i="14"/>
  <c r="AD12" i="14" s="1"/>
  <c r="AD147" i="3"/>
  <c r="AD137" i="3"/>
  <c r="AF132" i="3"/>
  <c r="AF144" i="3"/>
  <c r="AF122" i="3"/>
  <c r="AF64" i="3"/>
  <c r="AF6" i="3"/>
  <c r="AF40" i="3"/>
  <c r="AF26" i="3"/>
  <c r="AH24" i="12"/>
  <c r="AH18" i="13" s="1"/>
  <c r="AG25" i="12"/>
  <c r="AF26" i="12"/>
  <c r="AF22" i="13" s="1"/>
  <c r="AF23" i="13" s="1"/>
  <c r="AF27" i="12"/>
  <c r="AF23" i="11" s="1"/>
  <c r="AF34" i="7" l="1"/>
  <c r="AF13" i="7"/>
  <c r="AF5" i="14"/>
  <c r="AE11" i="14"/>
  <c r="AE9" i="14"/>
  <c r="AE7" i="14"/>
  <c r="AH4" i="7"/>
  <c r="AH7" i="11"/>
  <c r="AH4" i="14"/>
  <c r="AH7" i="8"/>
  <c r="AE147" i="3"/>
  <c r="AE137" i="3"/>
  <c r="AG132" i="3"/>
  <c r="AG26" i="3"/>
  <c r="AG144" i="3"/>
  <c r="AG122" i="3"/>
  <c r="AG64" i="3"/>
  <c r="AG6" i="3"/>
  <c r="AG40" i="3"/>
  <c r="AG26" i="12"/>
  <c r="AG22" i="13" s="1"/>
  <c r="AG23" i="13" s="1"/>
  <c r="AG27" i="12"/>
  <c r="AG23" i="11" s="1"/>
  <c r="AH25" i="12"/>
  <c r="AI24" i="12"/>
  <c r="AI18" i="13" s="1"/>
  <c r="AI4" i="7" l="1"/>
  <c r="AI7" i="11"/>
  <c r="AI7" i="8"/>
  <c r="AI4" i="14"/>
  <c r="AF9" i="14"/>
  <c r="AF7" i="14"/>
  <c r="C16" i="14" s="1"/>
  <c r="AF11" i="14"/>
  <c r="AG34" i="7"/>
  <c r="AG13" i="7"/>
  <c r="AG5" i="14"/>
  <c r="AE12" i="14"/>
  <c r="AF147" i="3"/>
  <c r="AF137" i="3"/>
  <c r="AH144" i="3"/>
  <c r="AH64" i="3"/>
  <c r="AH132" i="3"/>
  <c r="AH26" i="3"/>
  <c r="AH122" i="3"/>
  <c r="AH6" i="3"/>
  <c r="AH40" i="3"/>
  <c r="AH26" i="12"/>
  <c r="AH22" i="13" s="1"/>
  <c r="AH23" i="13" s="1"/>
  <c r="AH27" i="12"/>
  <c r="AH23" i="11" s="1"/>
  <c r="AJ24" i="12"/>
  <c r="AJ18" i="13" s="1"/>
  <c r="AI25" i="12"/>
  <c r="AJ7" i="8" l="1"/>
  <c r="AJ4" i="14"/>
  <c r="AJ7" i="11"/>
  <c r="AJ4" i="7"/>
  <c r="AG11" i="14"/>
  <c r="AG7" i="14"/>
  <c r="AG9" i="14"/>
  <c r="AG12" i="14" s="1"/>
  <c r="AH5" i="14"/>
  <c r="AH34" i="7"/>
  <c r="AH13" i="7"/>
  <c r="AF12" i="14"/>
  <c r="AI144" i="3"/>
  <c r="AI122" i="3"/>
  <c r="AI64" i="3"/>
  <c r="AI40" i="3"/>
  <c r="AI26" i="3"/>
  <c r="AI132" i="3"/>
  <c r="AI6" i="3"/>
  <c r="AG147" i="3"/>
  <c r="AG137" i="3"/>
  <c r="AJ25" i="12"/>
  <c r="AK24" i="12"/>
  <c r="AK18" i="13" s="1"/>
  <c r="AI26" i="12"/>
  <c r="AI22" i="13" s="1"/>
  <c r="AI23" i="13" s="1"/>
  <c r="AI27" i="12"/>
  <c r="AI23" i="11" s="1"/>
  <c r="AH9" i="14" l="1"/>
  <c r="AH7" i="14"/>
  <c r="AH11" i="14"/>
  <c r="AI5" i="14"/>
  <c r="AI34" i="7"/>
  <c r="AI13" i="7"/>
  <c r="AK7" i="11"/>
  <c r="AK7" i="8"/>
  <c r="AK4" i="14"/>
  <c r="AK4" i="7"/>
  <c r="AH147" i="3"/>
  <c r="AH137" i="3"/>
  <c r="AJ132" i="3"/>
  <c r="AJ144" i="3"/>
  <c r="AJ122" i="3"/>
  <c r="AJ64" i="3"/>
  <c r="AJ40" i="3"/>
  <c r="AJ6" i="3"/>
  <c r="AJ26" i="3"/>
  <c r="AL24" i="12"/>
  <c r="AL18" i="13" s="1"/>
  <c r="AK25" i="12"/>
  <c r="AJ26" i="12"/>
  <c r="AJ22" i="13" s="1"/>
  <c r="AJ23" i="13" s="1"/>
  <c r="AJ27" i="12"/>
  <c r="AJ23" i="11" s="1"/>
  <c r="AI7" i="14" l="1"/>
  <c r="AI11" i="14"/>
  <c r="AI9" i="14"/>
  <c r="AI12" i="14" s="1"/>
  <c r="AL4" i="7"/>
  <c r="AL7" i="11"/>
  <c r="AL7" i="8"/>
  <c r="AL4" i="14"/>
  <c r="AJ34" i="7"/>
  <c r="AJ13" i="7"/>
  <c r="AJ5" i="14"/>
  <c r="AH12" i="14"/>
  <c r="AI147" i="3"/>
  <c r="AI137" i="3"/>
  <c r="AK132" i="3"/>
  <c r="AK40" i="3"/>
  <c r="AK6" i="3"/>
  <c r="AK144" i="3"/>
  <c r="AK122" i="3"/>
  <c r="AK26" i="3"/>
  <c r="AK64" i="3"/>
  <c r="AK26" i="12"/>
  <c r="AK22" i="13" s="1"/>
  <c r="AK23" i="13" s="1"/>
  <c r="AK27" i="12"/>
  <c r="AK23" i="11" s="1"/>
  <c r="AM24" i="12"/>
  <c r="AM18" i="13" s="1"/>
  <c r="AL25" i="12"/>
  <c r="AM4" i="7" l="1"/>
  <c r="AM7" i="11"/>
  <c r="AM4" i="14"/>
  <c r="AM7" i="8"/>
  <c r="AJ11" i="14"/>
  <c r="AJ9" i="14"/>
  <c r="AJ12" i="14" s="1"/>
  <c r="AJ7" i="14"/>
  <c r="AK34" i="7"/>
  <c r="AK13" i="7"/>
  <c r="AK5" i="14"/>
  <c r="AL144" i="3"/>
  <c r="AL122" i="3"/>
  <c r="AL64" i="3"/>
  <c r="AL26" i="3"/>
  <c r="AL40" i="3"/>
  <c r="AL6" i="3"/>
  <c r="AL132" i="3"/>
  <c r="AJ147" i="3"/>
  <c r="AJ137" i="3"/>
  <c r="AL26" i="12"/>
  <c r="AL22" i="13" s="1"/>
  <c r="AL23" i="13" s="1"/>
  <c r="AL27" i="12"/>
  <c r="AL23" i="11" s="1"/>
  <c r="AM25" i="12"/>
  <c r="AN24" i="12"/>
  <c r="AN18" i="13" s="1"/>
  <c r="AL5" i="14" l="1"/>
  <c r="AL34" i="7"/>
  <c r="AL13" i="7"/>
  <c r="AN7" i="8"/>
  <c r="AN4" i="14"/>
  <c r="AN4" i="7"/>
  <c r="AN7" i="11"/>
  <c r="AK11" i="14"/>
  <c r="AK7" i="14"/>
  <c r="AK9" i="14"/>
  <c r="AK147" i="3"/>
  <c r="AK137" i="3"/>
  <c r="AM144" i="3"/>
  <c r="AM122" i="3"/>
  <c r="AM64" i="3"/>
  <c r="AM40" i="3"/>
  <c r="AM26" i="3"/>
  <c r="AM132" i="3"/>
  <c r="AM6" i="3"/>
  <c r="AM26" i="12"/>
  <c r="AM22" i="13" s="1"/>
  <c r="AM23" i="13" s="1"/>
  <c r="AM27" i="12"/>
  <c r="AM23" i="11" s="1"/>
  <c r="AN25" i="12"/>
  <c r="AO24" i="12"/>
  <c r="AO18" i="13" s="1"/>
  <c r="AM5" i="14" l="1"/>
  <c r="AM34" i="7"/>
  <c r="AM13" i="7"/>
  <c r="AO7" i="11"/>
  <c r="AO7" i="8"/>
  <c r="AO4" i="14"/>
  <c r="AO4" i="7"/>
  <c r="AK12" i="14"/>
  <c r="AL7" i="14"/>
  <c r="AL9" i="14"/>
  <c r="AL11" i="14"/>
  <c r="AL147" i="3"/>
  <c r="AL137" i="3"/>
  <c r="AN132" i="3"/>
  <c r="AN144" i="3"/>
  <c r="AN122" i="3"/>
  <c r="AN64" i="3"/>
  <c r="AN6" i="3"/>
  <c r="AN26" i="3"/>
  <c r="AN40" i="3"/>
  <c r="AO25" i="12"/>
  <c r="AP24" i="12"/>
  <c r="AP18" i="13" s="1"/>
  <c r="AN26" i="12"/>
  <c r="AN22" i="13" s="1"/>
  <c r="AN23" i="13" s="1"/>
  <c r="AN27" i="12"/>
  <c r="AN23" i="11" s="1"/>
  <c r="AN34" i="7" l="1"/>
  <c r="AN13" i="7"/>
  <c r="AN5" i="14"/>
  <c r="AL12" i="14"/>
  <c r="AM7" i="14"/>
  <c r="AM9" i="14"/>
  <c r="AM11" i="14"/>
  <c r="AM147" i="3"/>
  <c r="AM137" i="3"/>
  <c r="AP25" i="12"/>
  <c r="AO132" i="3"/>
  <c r="AO40" i="3"/>
  <c r="AO26" i="3"/>
  <c r="AO144" i="3"/>
  <c r="AO122" i="3"/>
  <c r="AO64" i="3"/>
  <c r="AO6" i="3"/>
  <c r="AP26" i="12"/>
  <c r="AP22" i="13" s="1"/>
  <c r="AP23" i="13" s="1"/>
  <c r="C24" i="13" s="1"/>
  <c r="AP27" i="12"/>
  <c r="AO26" i="12"/>
  <c r="AO22" i="13" s="1"/>
  <c r="AO23" i="13" s="1"/>
  <c r="AO27" i="12"/>
  <c r="AO23" i="11" s="1"/>
  <c r="AO34" i="7" l="1"/>
  <c r="AO5" i="14"/>
  <c r="AO13" i="7"/>
  <c r="AN9" i="14"/>
  <c r="AN7" i="14"/>
  <c r="AN11" i="14"/>
  <c r="AM12" i="14"/>
  <c r="AO147" i="3"/>
  <c r="AO137" i="3"/>
  <c r="AN147" i="3"/>
  <c r="AN137" i="3"/>
  <c r="AN12" i="14" l="1"/>
  <c r="AO7" i="14"/>
  <c r="AO11" i="14"/>
  <c r="AO9" i="14"/>
  <c r="AO12" i="14" s="1"/>
  <c r="C17" i="14" s="1"/>
  <c r="C18" i="14" s="1"/>
  <c r="C19" i="14" s="1"/>
  <c r="C21" i="14" s="1"/>
  <c r="M37" i="8"/>
  <c r="N37" i="8"/>
  <c r="O37" i="8"/>
  <c r="P37" i="8"/>
  <c r="Q37" i="8"/>
  <c r="R37" i="8"/>
  <c r="S37" i="8"/>
  <c r="T37" i="8"/>
  <c r="U37" i="8"/>
  <c r="V37" i="8"/>
  <c r="W37" i="8"/>
  <c r="X37" i="8"/>
  <c r="Y37" i="8"/>
  <c r="Z37" i="8"/>
  <c r="AA37" i="8"/>
  <c r="AB37" i="8"/>
  <c r="AC37" i="8"/>
  <c r="AD37" i="8"/>
  <c r="AE37" i="8"/>
  <c r="AF37" i="8"/>
  <c r="AG37" i="8"/>
  <c r="AH37" i="8"/>
  <c r="AI37" i="8"/>
  <c r="AJ37" i="8"/>
  <c r="AK37" i="8"/>
  <c r="AL37" i="8"/>
  <c r="AM37" i="8"/>
  <c r="AN37" i="8"/>
  <c r="AO37" i="8"/>
  <c r="D38" i="8"/>
  <c r="E38" i="8"/>
  <c r="F38" i="8"/>
  <c r="G38" i="8"/>
  <c r="H38" i="8"/>
  <c r="I38" i="8"/>
  <c r="J38" i="8"/>
  <c r="K38" i="8"/>
  <c r="L38" i="8"/>
  <c r="M38" i="8"/>
  <c r="N38" i="8"/>
  <c r="O38" i="8"/>
  <c r="P38" i="8"/>
  <c r="Q38" i="8"/>
  <c r="R38" i="8"/>
  <c r="S38" i="8"/>
  <c r="T38" i="8"/>
  <c r="U38" i="8"/>
  <c r="V38" i="8"/>
  <c r="W38" i="8"/>
  <c r="X38" i="8"/>
  <c r="Y38" i="8"/>
  <c r="Z38" i="8"/>
  <c r="AA38" i="8"/>
  <c r="AB38" i="8"/>
  <c r="AC38" i="8"/>
  <c r="AD38" i="8"/>
  <c r="AE38" i="8"/>
  <c r="AF38" i="8"/>
  <c r="AG38" i="8"/>
  <c r="AH38" i="8"/>
  <c r="AI38" i="8"/>
  <c r="AJ38" i="8"/>
  <c r="AK38" i="8"/>
  <c r="AL38" i="8"/>
  <c r="AM38" i="8"/>
  <c r="AN38" i="8"/>
  <c r="AO38" i="8"/>
  <c r="C38" i="8"/>
  <c r="D35" i="8"/>
  <c r="E35" i="8"/>
  <c r="F35" i="8"/>
  <c r="G35" i="8"/>
  <c r="H35" i="8"/>
  <c r="I35" i="8"/>
  <c r="J35" i="8"/>
  <c r="K35" i="8"/>
  <c r="L35" i="8"/>
  <c r="M35" i="8"/>
  <c r="N35" i="8"/>
  <c r="O35" i="8"/>
  <c r="P35" i="8"/>
  <c r="Q35" i="8"/>
  <c r="R35" i="8"/>
  <c r="S35" i="8"/>
  <c r="T35" i="8"/>
  <c r="U35" i="8"/>
  <c r="V35" i="8"/>
  <c r="W35" i="8"/>
  <c r="X35" i="8"/>
  <c r="Y35" i="8"/>
  <c r="Z35" i="8"/>
  <c r="AA35" i="8"/>
  <c r="AB35" i="8"/>
  <c r="AC35" i="8"/>
  <c r="AD35" i="8"/>
  <c r="AE35" i="8"/>
  <c r="AF35" i="8"/>
  <c r="AG35" i="8"/>
  <c r="AH35" i="8"/>
  <c r="AI35" i="8"/>
  <c r="AJ35" i="8"/>
  <c r="AK35" i="8"/>
  <c r="AL35" i="8"/>
  <c r="AM35" i="8"/>
  <c r="AN35" i="8"/>
  <c r="AO35" i="8"/>
  <c r="C35" i="8"/>
  <c r="B21" i="3"/>
  <c r="AO33" i="3"/>
  <c r="AN33" i="3"/>
  <c r="AM33" i="3"/>
  <c r="AL33" i="3"/>
  <c r="AK33" i="3"/>
  <c r="AJ33" i="3"/>
  <c r="AI33" i="3"/>
  <c r="AH33" i="3"/>
  <c r="AG33" i="3"/>
  <c r="AF33" i="3"/>
  <c r="AE33" i="3"/>
  <c r="AD33" i="3"/>
  <c r="AC33" i="3"/>
  <c r="AB33" i="3"/>
  <c r="AA33" i="3"/>
  <c r="Z33" i="3"/>
  <c r="Y33" i="3"/>
  <c r="X33" i="3"/>
  <c r="W33" i="3"/>
  <c r="V33" i="3"/>
  <c r="U33" i="3"/>
  <c r="T33" i="3"/>
  <c r="S33" i="3"/>
  <c r="R33" i="3"/>
  <c r="Q33" i="3"/>
  <c r="P33" i="3"/>
  <c r="O33" i="3"/>
  <c r="N33" i="3"/>
  <c r="M33" i="3"/>
  <c r="L33" i="3"/>
  <c r="K33" i="3"/>
  <c r="J33" i="3"/>
  <c r="I33" i="3"/>
  <c r="H33" i="3"/>
  <c r="G33" i="3"/>
  <c r="F33" i="3"/>
  <c r="E33" i="3"/>
  <c r="D33" i="3"/>
  <c r="C33" i="3"/>
  <c r="B33" i="3"/>
  <c r="B34" i="3" s="1"/>
  <c r="C14" i="3"/>
  <c r="D14" i="3"/>
  <c r="E14" i="3"/>
  <c r="F14" i="3"/>
  <c r="G14" i="3"/>
  <c r="H14" i="3"/>
  <c r="I14" i="3"/>
  <c r="J14" i="3"/>
  <c r="K14" i="3"/>
  <c r="L14" i="3"/>
  <c r="M14" i="3"/>
  <c r="N14" i="3"/>
  <c r="O14" i="3"/>
  <c r="P14" i="3"/>
  <c r="Q14" i="3"/>
  <c r="R14" i="3"/>
  <c r="S14" i="3"/>
  <c r="T14" i="3"/>
  <c r="U14" i="3"/>
  <c r="V14" i="3"/>
  <c r="W14" i="3"/>
  <c r="X14" i="3"/>
  <c r="Y14" i="3"/>
  <c r="Z14" i="3"/>
  <c r="AA14" i="3"/>
  <c r="AB14" i="3"/>
  <c r="AC14" i="3"/>
  <c r="AD14" i="3"/>
  <c r="AE14" i="3"/>
  <c r="AF14" i="3"/>
  <c r="AG14" i="3"/>
  <c r="AH14" i="3"/>
  <c r="AI14" i="3"/>
  <c r="AJ14" i="3"/>
  <c r="AK14" i="3"/>
  <c r="AL14" i="3"/>
  <c r="AM14" i="3"/>
  <c r="AN14" i="3"/>
  <c r="AO14" i="3"/>
  <c r="C15" i="3"/>
  <c r="D15" i="3"/>
  <c r="E15" i="3"/>
  <c r="F15" i="3"/>
  <c r="G15" i="3"/>
  <c r="H15" i="3"/>
  <c r="I15" i="3"/>
  <c r="J15" i="3"/>
  <c r="K15" i="3"/>
  <c r="L15" i="3"/>
  <c r="M15" i="3"/>
  <c r="N15" i="3"/>
  <c r="O15" i="3"/>
  <c r="P15" i="3"/>
  <c r="Q15" i="3"/>
  <c r="R15" i="3"/>
  <c r="S15" i="3"/>
  <c r="T15" i="3"/>
  <c r="U15" i="3"/>
  <c r="V15" i="3"/>
  <c r="W15" i="3"/>
  <c r="X15" i="3"/>
  <c r="Y15" i="3"/>
  <c r="Z15" i="3"/>
  <c r="AA15" i="3"/>
  <c r="AB15" i="3"/>
  <c r="AC15" i="3"/>
  <c r="AD15" i="3"/>
  <c r="AE15" i="3"/>
  <c r="AF15" i="3"/>
  <c r="AG15" i="3"/>
  <c r="AH15" i="3"/>
  <c r="AI15" i="3"/>
  <c r="AJ15" i="3"/>
  <c r="AK15" i="3"/>
  <c r="AL15" i="3"/>
  <c r="AM15" i="3"/>
  <c r="AN15" i="3"/>
  <c r="AO15" i="3"/>
  <c r="C16" i="3"/>
  <c r="D16" i="3"/>
  <c r="E16" i="3"/>
  <c r="F16" i="3"/>
  <c r="G16" i="3"/>
  <c r="H16" i="3"/>
  <c r="I16" i="3"/>
  <c r="J16" i="3"/>
  <c r="K16" i="3"/>
  <c r="L16" i="3"/>
  <c r="M16" i="3"/>
  <c r="N16" i="3"/>
  <c r="O16" i="3"/>
  <c r="P16" i="3"/>
  <c r="Q16" i="3"/>
  <c r="R16" i="3"/>
  <c r="S16" i="3"/>
  <c r="T16" i="3"/>
  <c r="U16" i="3"/>
  <c r="V16" i="3"/>
  <c r="W16" i="3"/>
  <c r="X16" i="3"/>
  <c r="Y16" i="3"/>
  <c r="Z16" i="3"/>
  <c r="AA16" i="3"/>
  <c r="AB16" i="3"/>
  <c r="AC16" i="3"/>
  <c r="AD16" i="3"/>
  <c r="AE16" i="3"/>
  <c r="AF16" i="3"/>
  <c r="AG16" i="3"/>
  <c r="AH16" i="3"/>
  <c r="AI16" i="3"/>
  <c r="AJ16" i="3"/>
  <c r="AK16" i="3"/>
  <c r="AL16" i="3"/>
  <c r="AM16" i="3"/>
  <c r="AN16" i="3"/>
  <c r="AO16" i="3"/>
  <c r="B15" i="3"/>
  <c r="B16" i="3"/>
  <c r="B14" i="3"/>
  <c r="C13" i="3"/>
  <c r="D13" i="3"/>
  <c r="E13" i="3"/>
  <c r="F13" i="3"/>
  <c r="G13" i="3"/>
  <c r="H13" i="3"/>
  <c r="I13" i="3"/>
  <c r="J13" i="3"/>
  <c r="K13" i="3"/>
  <c r="L13" i="3"/>
  <c r="M13" i="3"/>
  <c r="N13" i="3"/>
  <c r="O13" i="3"/>
  <c r="P13" i="3"/>
  <c r="Q13" i="3"/>
  <c r="R13" i="3"/>
  <c r="S13" i="3"/>
  <c r="T13" i="3"/>
  <c r="U13" i="3"/>
  <c r="V13" i="3"/>
  <c r="W13" i="3"/>
  <c r="X13" i="3"/>
  <c r="Y13" i="3"/>
  <c r="Z13" i="3"/>
  <c r="AA13" i="3"/>
  <c r="AB13" i="3"/>
  <c r="AC13" i="3"/>
  <c r="AD13" i="3"/>
  <c r="AE13" i="3"/>
  <c r="AF13" i="3"/>
  <c r="AG13" i="3"/>
  <c r="AH13" i="3"/>
  <c r="AI13" i="3"/>
  <c r="AJ13" i="3"/>
  <c r="AK13" i="3"/>
  <c r="AL13" i="3"/>
  <c r="AM13" i="3"/>
  <c r="AN13" i="3"/>
  <c r="AO13" i="3"/>
  <c r="B13" i="3"/>
  <c r="C22" i="14" l="1"/>
  <c r="C23" i="14" s="1"/>
  <c r="C24" i="14" s="1"/>
  <c r="AN17" i="3"/>
  <c r="AJ17" i="3"/>
  <c r="AF17" i="3"/>
  <c r="AB17" i="3"/>
  <c r="X17" i="3"/>
  <c r="T17" i="3"/>
  <c r="P17" i="3"/>
  <c r="L17" i="3"/>
  <c r="H17" i="3"/>
  <c r="D17" i="3"/>
  <c r="AM17" i="3"/>
  <c r="AI17" i="3"/>
  <c r="AE17" i="3"/>
  <c r="AA17" i="3"/>
  <c r="W17" i="3"/>
  <c r="S17" i="3"/>
  <c r="O17" i="3"/>
  <c r="K17" i="3"/>
  <c r="G17" i="3"/>
  <c r="C17" i="3"/>
  <c r="AL17" i="3"/>
  <c r="AH17" i="3"/>
  <c r="AD17" i="3"/>
  <c r="Z17" i="3"/>
  <c r="V17" i="3"/>
  <c r="R17" i="3"/>
  <c r="N17" i="3"/>
  <c r="J17" i="3"/>
  <c r="F17" i="3"/>
  <c r="B17" i="3"/>
  <c r="AO17" i="3"/>
  <c r="AK17" i="3"/>
  <c r="AG17" i="3"/>
  <c r="AC17" i="3"/>
  <c r="Y17" i="3"/>
  <c r="U17" i="3"/>
  <c r="Q17" i="3"/>
  <c r="M17" i="3"/>
  <c r="I17" i="3"/>
  <c r="E17" i="3"/>
  <c r="AO52" i="8" l="1"/>
  <c r="AO53" i="8" s="1"/>
  <c r="AN52" i="8"/>
  <c r="AN53" i="8" s="1"/>
  <c r="AM52" i="8"/>
  <c r="AM53" i="8" s="1"/>
  <c r="AL52" i="8"/>
  <c r="AO54" i="8" s="1"/>
  <c r="AK52" i="8"/>
  <c r="AK53" i="8" s="1"/>
  <c r="AJ52" i="8"/>
  <c r="AJ53" i="8" s="1"/>
  <c r="AI52" i="8"/>
  <c r="AI53" i="8" s="1"/>
  <c r="AH52" i="8"/>
  <c r="AH53" i="8" s="1"/>
  <c r="AG52" i="8"/>
  <c r="AG53" i="8" s="1"/>
  <c r="AF52" i="8"/>
  <c r="AF53" i="8" s="1"/>
  <c r="AE52" i="8"/>
  <c r="AE53" i="8" s="1"/>
  <c r="AD52" i="8"/>
  <c r="AG54" i="8" s="1"/>
  <c r="AC52" i="8"/>
  <c r="AC53" i="8" s="1"/>
  <c r="AB52" i="8"/>
  <c r="AB53" i="8" s="1"/>
  <c r="AA52" i="8"/>
  <c r="AA53" i="8" s="1"/>
  <c r="Z52" i="8"/>
  <c r="AC54" i="8" s="1"/>
  <c r="Y52" i="8"/>
  <c r="Y53" i="8" s="1"/>
  <c r="X52" i="8"/>
  <c r="X53" i="8" s="1"/>
  <c r="W52" i="8"/>
  <c r="W53" i="8" s="1"/>
  <c r="V52" i="8"/>
  <c r="Y54" i="8" s="1"/>
  <c r="U52" i="8"/>
  <c r="U53" i="8" s="1"/>
  <c r="T52" i="8"/>
  <c r="T53" i="8" s="1"/>
  <c r="S52" i="8"/>
  <c r="S53" i="8" s="1"/>
  <c r="R52" i="8"/>
  <c r="R53" i="8" s="1"/>
  <c r="Q52" i="8"/>
  <c r="Q53" i="8" s="1"/>
  <c r="P52" i="8"/>
  <c r="P53" i="8" s="1"/>
  <c r="O52" i="8"/>
  <c r="O53" i="8" s="1"/>
  <c r="N52" i="8"/>
  <c r="N53" i="8" s="1"/>
  <c r="M52" i="8"/>
  <c r="M53" i="8" s="1"/>
  <c r="L52" i="8"/>
  <c r="L53" i="8" s="1"/>
  <c r="K52" i="8"/>
  <c r="K53" i="8" s="1"/>
  <c r="J52" i="8"/>
  <c r="M54" i="8" s="1"/>
  <c r="I52" i="8"/>
  <c r="I53" i="8" s="1"/>
  <c r="H52" i="8"/>
  <c r="H53" i="8" s="1"/>
  <c r="G52" i="8"/>
  <c r="G53" i="8" s="1"/>
  <c r="F52" i="8"/>
  <c r="I54" i="8" s="1"/>
  <c r="E52" i="8"/>
  <c r="E53" i="8" s="1"/>
  <c r="D52" i="8"/>
  <c r="D53" i="8" s="1"/>
  <c r="C52" i="8"/>
  <c r="C53" i="8" s="1"/>
  <c r="AO51" i="8"/>
  <c r="AN51" i="8"/>
  <c r="AM51" i="8"/>
  <c r="AL51" i="8"/>
  <c r="AK51" i="8"/>
  <c r="AJ51" i="8"/>
  <c r="AI51" i="8"/>
  <c r="AH51" i="8"/>
  <c r="AG51" i="8"/>
  <c r="AF51" i="8"/>
  <c r="AE51" i="8"/>
  <c r="AD51" i="8"/>
  <c r="AC51" i="8"/>
  <c r="AB51" i="8"/>
  <c r="AA51" i="8"/>
  <c r="Z51" i="8"/>
  <c r="Y51" i="8"/>
  <c r="X51" i="8"/>
  <c r="W51" i="8"/>
  <c r="V51" i="8"/>
  <c r="U51" i="8"/>
  <c r="T51" i="8"/>
  <c r="S51" i="8"/>
  <c r="R51" i="8"/>
  <c r="Q51" i="8"/>
  <c r="P51" i="8"/>
  <c r="O51" i="8"/>
  <c r="N51" i="8"/>
  <c r="M51" i="8"/>
  <c r="L51" i="8"/>
  <c r="K51" i="8"/>
  <c r="J51" i="8"/>
  <c r="I51" i="8"/>
  <c r="H51" i="8"/>
  <c r="G51" i="8"/>
  <c r="F51" i="8"/>
  <c r="E51" i="8"/>
  <c r="D51" i="8"/>
  <c r="C51" i="8"/>
  <c r="AO50" i="8"/>
  <c r="AN50" i="8"/>
  <c r="AM50" i="8"/>
  <c r="AL50" i="8"/>
  <c r="AK50" i="8"/>
  <c r="AJ50" i="8"/>
  <c r="AI50" i="8"/>
  <c r="AH50" i="8"/>
  <c r="AG50" i="8"/>
  <c r="AF50" i="8"/>
  <c r="AE50" i="8"/>
  <c r="AD50" i="8"/>
  <c r="AC50" i="8"/>
  <c r="AB50" i="8"/>
  <c r="AA50" i="8"/>
  <c r="Z50" i="8"/>
  <c r="Y50" i="8"/>
  <c r="X50" i="8"/>
  <c r="W50" i="8"/>
  <c r="V50" i="8"/>
  <c r="U50" i="8"/>
  <c r="T50" i="8"/>
  <c r="S50" i="8"/>
  <c r="R50" i="8"/>
  <c r="Q50" i="8"/>
  <c r="P50" i="8"/>
  <c r="O50" i="8"/>
  <c r="N50" i="8"/>
  <c r="M50" i="8"/>
  <c r="L50" i="8"/>
  <c r="K50" i="8"/>
  <c r="J50" i="8"/>
  <c r="I50" i="8"/>
  <c r="H50" i="8"/>
  <c r="G50" i="8"/>
  <c r="F50" i="8"/>
  <c r="E50" i="8"/>
  <c r="D50" i="8"/>
  <c r="C50" i="8"/>
  <c r="Z53" i="8" l="1"/>
  <c r="AK54" i="8"/>
  <c r="U54" i="8"/>
  <c r="J53" i="8"/>
  <c r="AD53" i="8"/>
  <c r="Q54" i="8"/>
  <c r="Q56" i="8" s="1"/>
  <c r="AL54" i="8"/>
  <c r="AL55" i="8" s="1"/>
  <c r="AD54" i="8"/>
  <c r="AD55" i="8" s="1"/>
  <c r="V54" i="8"/>
  <c r="R54" i="8"/>
  <c r="R55" i="8" s="1"/>
  <c r="N54" i="8"/>
  <c r="N55" i="8" s="1"/>
  <c r="AN54" i="8"/>
  <c r="AN55" i="8" s="1"/>
  <c r="AJ54" i="8"/>
  <c r="AJ55" i="8" s="1"/>
  <c r="AF54" i="8"/>
  <c r="AF55" i="8" s="1"/>
  <c r="AB54" i="8"/>
  <c r="AB55" i="8" s="1"/>
  <c r="X54" i="8"/>
  <c r="X55" i="8" s="1"/>
  <c r="T54" i="8"/>
  <c r="T55" i="8" s="1"/>
  <c r="P54" i="8"/>
  <c r="P55" i="8" s="1"/>
  <c r="L54" i="8"/>
  <c r="L55" i="8" s="1"/>
  <c r="H54" i="8"/>
  <c r="H55" i="8" s="1"/>
  <c r="F54" i="8"/>
  <c r="F55" i="8" s="1"/>
  <c r="AH54" i="8"/>
  <c r="AH55" i="8" s="1"/>
  <c r="Z54" i="8"/>
  <c r="Z55" i="8" s="1"/>
  <c r="J54" i="8"/>
  <c r="J55" i="8" s="1"/>
  <c r="I55" i="8"/>
  <c r="M55" i="8"/>
  <c r="Q55" i="8"/>
  <c r="U55" i="8"/>
  <c r="Y55" i="8"/>
  <c r="AC55" i="8"/>
  <c r="AG55" i="8"/>
  <c r="AK55" i="8"/>
  <c r="AO55" i="8"/>
  <c r="F53" i="8"/>
  <c r="V53" i="8"/>
  <c r="AL53" i="8"/>
  <c r="AM54" i="8"/>
  <c r="AM55" i="8" s="1"/>
  <c r="AI54" i="8"/>
  <c r="AI55" i="8" s="1"/>
  <c r="AE54" i="8"/>
  <c r="AE55" i="8" s="1"/>
  <c r="AA54" i="8"/>
  <c r="AA56" i="8" s="1"/>
  <c r="W54" i="8"/>
  <c r="S54" i="8"/>
  <c r="S55" i="8" s="1"/>
  <c r="O54" i="8"/>
  <c r="O55" i="8" s="1"/>
  <c r="K54" i="8"/>
  <c r="K56" i="8" s="1"/>
  <c r="G54" i="8"/>
  <c r="G55" i="8" s="1"/>
  <c r="M56" i="8"/>
  <c r="U56" i="8"/>
  <c r="AC56" i="8"/>
  <c r="AO56" i="8"/>
  <c r="F56" i="8"/>
  <c r="AL56" i="8"/>
  <c r="I56" i="8"/>
  <c r="Y56" i="8"/>
  <c r="AG56" i="8"/>
  <c r="AK56" i="8"/>
  <c r="G56" i="8"/>
  <c r="AA55" i="8" l="1"/>
  <c r="K55" i="8"/>
  <c r="C43" i="8"/>
  <c r="C37" i="8"/>
  <c r="C39" i="8" s="1"/>
  <c r="W55" i="8"/>
  <c r="W56" i="8"/>
  <c r="V56" i="8"/>
  <c r="V55" i="8"/>
  <c r="AM56" i="8"/>
  <c r="AI56" i="8"/>
  <c r="S56" i="8"/>
  <c r="X56" i="8"/>
  <c r="AH56" i="8"/>
  <c r="R56" i="8"/>
  <c r="AF56" i="8"/>
  <c r="AB56" i="8"/>
  <c r="AE56" i="8"/>
  <c r="O56" i="8"/>
  <c r="AN56" i="8"/>
  <c r="P56" i="8"/>
  <c r="AD56" i="8"/>
  <c r="N56" i="8"/>
  <c r="T56" i="8"/>
  <c r="AJ56" i="8"/>
  <c r="H56" i="8"/>
  <c r="Z56" i="8"/>
  <c r="J56" i="8"/>
  <c r="L56" i="8"/>
  <c r="M12" i="11" l="1"/>
  <c r="N12" i="11"/>
  <c r="O12" i="11"/>
  <c r="P12" i="11"/>
  <c r="Q12" i="11"/>
  <c r="R12" i="11"/>
  <c r="S12" i="11"/>
  <c r="T12" i="11"/>
  <c r="U12" i="11"/>
  <c r="V12" i="11"/>
  <c r="W12" i="11"/>
  <c r="X12" i="11"/>
  <c r="Y12" i="11"/>
  <c r="Z12" i="11"/>
  <c r="AA12" i="11"/>
  <c r="AB12" i="11"/>
  <c r="AC12" i="11"/>
  <c r="AD12" i="11"/>
  <c r="AE12" i="11"/>
  <c r="AF12" i="11"/>
  <c r="AG12" i="11"/>
  <c r="AH12" i="11"/>
  <c r="AI12" i="11"/>
  <c r="AJ12" i="11"/>
  <c r="AK12" i="11"/>
  <c r="AL12" i="11"/>
  <c r="AM12" i="11"/>
  <c r="AN12" i="11"/>
  <c r="AO12" i="11"/>
  <c r="D16" i="8"/>
  <c r="E16" i="8"/>
  <c r="F16" i="8"/>
  <c r="G16" i="8"/>
  <c r="H16" i="8"/>
  <c r="I16" i="8"/>
  <c r="J16" i="8"/>
  <c r="K16" i="8"/>
  <c r="L16" i="8"/>
  <c r="M16" i="8"/>
  <c r="N16" i="8"/>
  <c r="O16" i="8"/>
  <c r="P16" i="8"/>
  <c r="Q16" i="8"/>
  <c r="R16" i="8"/>
  <c r="S16" i="8"/>
  <c r="T16" i="8"/>
  <c r="U16" i="8"/>
  <c r="V16" i="8"/>
  <c r="W16" i="8"/>
  <c r="X16" i="8"/>
  <c r="Y16" i="8"/>
  <c r="Z16" i="8"/>
  <c r="AA16" i="8"/>
  <c r="AB16" i="8"/>
  <c r="AC16" i="8"/>
  <c r="AD16" i="8"/>
  <c r="AE16" i="8"/>
  <c r="AF16" i="8"/>
  <c r="AG16" i="8"/>
  <c r="AH16" i="8"/>
  <c r="AI16" i="8"/>
  <c r="AJ16" i="8"/>
  <c r="AK16" i="8"/>
  <c r="AL16" i="8"/>
  <c r="AM16" i="8"/>
  <c r="AN16" i="8"/>
  <c r="AO16" i="8"/>
  <c r="C16" i="8"/>
  <c r="C31" i="8"/>
  <c r="D31" i="7"/>
  <c r="E31" i="7"/>
  <c r="F31" i="7"/>
  <c r="G31" i="7"/>
  <c r="H31" i="7"/>
  <c r="I31" i="7"/>
  <c r="J31" i="7"/>
  <c r="K31" i="7"/>
  <c r="L31" i="7"/>
  <c r="M31" i="7"/>
  <c r="N31" i="7"/>
  <c r="O31" i="7"/>
  <c r="P31" i="7"/>
  <c r="Q31" i="7"/>
  <c r="R31" i="7"/>
  <c r="S31" i="7"/>
  <c r="T31" i="7"/>
  <c r="U31" i="7"/>
  <c r="V31" i="7"/>
  <c r="W31" i="7"/>
  <c r="X31" i="7"/>
  <c r="Y31" i="7"/>
  <c r="Z31" i="7"/>
  <c r="AA31" i="7"/>
  <c r="AB31" i="7"/>
  <c r="AC31" i="7"/>
  <c r="AD31" i="7"/>
  <c r="AE31" i="7"/>
  <c r="AF31" i="7"/>
  <c r="AG31" i="7"/>
  <c r="AH31" i="7"/>
  <c r="AI31" i="7"/>
  <c r="AJ31" i="7"/>
  <c r="AK31" i="7"/>
  <c r="AL31" i="7"/>
  <c r="AM31" i="7"/>
  <c r="AN31" i="7"/>
  <c r="AO31" i="7"/>
  <c r="C31" i="7"/>
  <c r="AO25" i="7"/>
  <c r="AN25" i="7"/>
  <c r="AM25" i="7"/>
  <c r="AL25" i="7"/>
  <c r="AK25" i="7"/>
  <c r="AJ25" i="7"/>
  <c r="AI25" i="7"/>
  <c r="AH25" i="7"/>
  <c r="AG25" i="7"/>
  <c r="AF25" i="7"/>
  <c r="AE25" i="7"/>
  <c r="AD25" i="7"/>
  <c r="AC25" i="7"/>
  <c r="AB25" i="7"/>
  <c r="AA25" i="7"/>
  <c r="Z25" i="7"/>
  <c r="Y25" i="7"/>
  <c r="X25" i="7"/>
  <c r="W25" i="7"/>
  <c r="V25" i="7"/>
  <c r="U25" i="7"/>
  <c r="T25" i="7"/>
  <c r="S25" i="7"/>
  <c r="R25" i="7"/>
  <c r="Q25" i="7"/>
  <c r="P25" i="7"/>
  <c r="O25" i="7"/>
  <c r="N25" i="7"/>
  <c r="M25" i="7"/>
  <c r="L25" i="7"/>
  <c r="K25" i="7"/>
  <c r="J25" i="7"/>
  <c r="I25" i="7"/>
  <c r="H25" i="7"/>
  <c r="G25" i="7"/>
  <c r="F25" i="7"/>
  <c r="E25" i="7"/>
  <c r="D25" i="7"/>
  <c r="C25" i="7"/>
  <c r="D10" i="7"/>
  <c r="D13" i="11" s="1"/>
  <c r="E10" i="7"/>
  <c r="E13" i="11" s="1"/>
  <c r="F10" i="7"/>
  <c r="F13" i="11" s="1"/>
  <c r="G10" i="7"/>
  <c r="G13" i="11" s="1"/>
  <c r="H10" i="7"/>
  <c r="H13" i="11" s="1"/>
  <c r="I10" i="7"/>
  <c r="I13" i="11" s="1"/>
  <c r="J10" i="7"/>
  <c r="J13" i="11" s="1"/>
  <c r="K10" i="7"/>
  <c r="K13" i="11" s="1"/>
  <c r="L10" i="7"/>
  <c r="L13" i="11" s="1"/>
  <c r="M10" i="7"/>
  <c r="M13" i="11" s="1"/>
  <c r="N10" i="7"/>
  <c r="N13" i="11" s="1"/>
  <c r="O10" i="7"/>
  <c r="O13" i="11" s="1"/>
  <c r="P10" i="7"/>
  <c r="P13" i="11" s="1"/>
  <c r="Q10" i="7"/>
  <c r="Q13" i="11" s="1"/>
  <c r="R10" i="7"/>
  <c r="R13" i="11" s="1"/>
  <c r="S10" i="7"/>
  <c r="S13" i="11" s="1"/>
  <c r="T10" i="7"/>
  <c r="T13" i="11" s="1"/>
  <c r="U10" i="7"/>
  <c r="U13" i="11" s="1"/>
  <c r="V10" i="7"/>
  <c r="V13" i="11" s="1"/>
  <c r="W10" i="7"/>
  <c r="W13" i="11" s="1"/>
  <c r="X10" i="7"/>
  <c r="X13" i="11" s="1"/>
  <c r="Y10" i="7"/>
  <c r="Y13" i="11" s="1"/>
  <c r="Z10" i="7"/>
  <c r="Z13" i="11" s="1"/>
  <c r="AA10" i="7"/>
  <c r="AA13" i="11" s="1"/>
  <c r="AB10" i="7"/>
  <c r="AB13" i="11" s="1"/>
  <c r="AC10" i="7"/>
  <c r="AC13" i="11" s="1"/>
  <c r="AD10" i="7"/>
  <c r="AD13" i="11" s="1"/>
  <c r="AE10" i="7"/>
  <c r="AE13" i="11" s="1"/>
  <c r="AF10" i="7"/>
  <c r="AF13" i="11" s="1"/>
  <c r="AG10" i="7"/>
  <c r="AG13" i="11" s="1"/>
  <c r="AH10" i="7"/>
  <c r="AH13" i="11" s="1"/>
  <c r="AI10" i="7"/>
  <c r="AI13" i="11" s="1"/>
  <c r="AJ10" i="7"/>
  <c r="AJ13" i="11" s="1"/>
  <c r="AK10" i="7"/>
  <c r="AK13" i="11" s="1"/>
  <c r="AL10" i="7"/>
  <c r="AL13" i="11" s="1"/>
  <c r="AM10" i="7"/>
  <c r="AM13" i="11" s="1"/>
  <c r="AN10" i="7"/>
  <c r="AN13" i="11" s="1"/>
  <c r="AO10" i="7"/>
  <c r="AO13" i="11" s="1"/>
  <c r="C10" i="7"/>
  <c r="C13" i="11" s="1"/>
  <c r="AO135" i="3"/>
  <c r="AN135" i="3"/>
  <c r="AM135" i="3"/>
  <c r="AL135" i="3"/>
  <c r="AK135" i="3"/>
  <c r="AJ135" i="3"/>
  <c r="AI135" i="3"/>
  <c r="AH135" i="3"/>
  <c r="AG135" i="3"/>
  <c r="AF135" i="3"/>
  <c r="AE135" i="3"/>
  <c r="AD135" i="3"/>
  <c r="AC135" i="3"/>
  <c r="AB135" i="3"/>
  <c r="AA135" i="3"/>
  <c r="Z135" i="3"/>
  <c r="Y135" i="3"/>
  <c r="X135" i="3"/>
  <c r="W135" i="3"/>
  <c r="V135" i="3"/>
  <c r="U135" i="3"/>
  <c r="T135" i="3"/>
  <c r="S135" i="3"/>
  <c r="R135" i="3"/>
  <c r="Q135" i="3"/>
  <c r="P135" i="3"/>
  <c r="O135" i="3"/>
  <c r="N135" i="3"/>
  <c r="M135" i="3"/>
  <c r="L135" i="3"/>
  <c r="K135" i="3"/>
  <c r="J135" i="3"/>
  <c r="I135" i="3"/>
  <c r="H135" i="3"/>
  <c r="G135" i="3"/>
  <c r="F135" i="3"/>
  <c r="E135" i="3"/>
  <c r="D135" i="3"/>
  <c r="C135" i="3"/>
  <c r="B135" i="3"/>
  <c r="B127" i="3"/>
  <c r="B151" i="3" s="1"/>
  <c r="B152" i="3" s="1"/>
  <c r="C127" i="3" l="1"/>
  <c r="C151" i="3" s="1"/>
  <c r="C152" i="3" s="1"/>
  <c r="D127" i="3"/>
  <c r="E127" i="3" l="1"/>
  <c r="D151" i="3"/>
  <c r="D152" i="3" s="1"/>
  <c r="F127" i="3" l="1"/>
  <c r="E151" i="3"/>
  <c r="E152" i="3" s="1"/>
  <c r="D21" i="11"/>
  <c r="E21" i="11"/>
  <c r="F21" i="11"/>
  <c r="G21" i="11"/>
  <c r="H21" i="11"/>
  <c r="I21" i="11"/>
  <c r="J21" i="11"/>
  <c r="K21" i="11"/>
  <c r="L21" i="11"/>
  <c r="M21" i="11"/>
  <c r="N21" i="11"/>
  <c r="O21" i="11"/>
  <c r="P21" i="11"/>
  <c r="Q21" i="11"/>
  <c r="R21" i="11"/>
  <c r="S21" i="11"/>
  <c r="T21" i="11"/>
  <c r="U21" i="11"/>
  <c r="V21" i="11"/>
  <c r="W21" i="11"/>
  <c r="X21" i="11"/>
  <c r="Y21" i="11"/>
  <c r="Z21" i="11"/>
  <c r="AA21" i="11"/>
  <c r="AB21" i="11"/>
  <c r="AC21" i="11"/>
  <c r="AD21" i="11"/>
  <c r="AE21" i="11"/>
  <c r="AF21" i="11"/>
  <c r="AG21" i="11"/>
  <c r="AH21" i="11"/>
  <c r="AI21" i="11"/>
  <c r="AJ21" i="11"/>
  <c r="AK21" i="11"/>
  <c r="AL21" i="11"/>
  <c r="AM21" i="11"/>
  <c r="AN21" i="11"/>
  <c r="AO21" i="11"/>
  <c r="C21" i="11"/>
  <c r="F151" i="3" l="1"/>
  <c r="F152" i="3" s="1"/>
  <c r="G127" i="3"/>
  <c r="D36" i="8" l="1"/>
  <c r="G151" i="3"/>
  <c r="G152" i="3" s="1"/>
  <c r="H127" i="3"/>
  <c r="I127" i="3" l="1"/>
  <c r="H151" i="3"/>
  <c r="H152" i="3" s="1"/>
  <c r="J127" i="3" l="1"/>
  <c r="I151" i="3"/>
  <c r="I152" i="3" s="1"/>
  <c r="J151" i="3" l="1"/>
  <c r="J152" i="3" s="1"/>
  <c r="K127" i="3"/>
  <c r="C110" i="3"/>
  <c r="D110" i="3"/>
  <c r="E110" i="3"/>
  <c r="F110" i="3"/>
  <c r="G110" i="3"/>
  <c r="H110" i="3"/>
  <c r="I110" i="3"/>
  <c r="J110" i="3"/>
  <c r="K110" i="3"/>
  <c r="L110" i="3"/>
  <c r="M110" i="3"/>
  <c r="N110" i="3"/>
  <c r="O110" i="3"/>
  <c r="P110" i="3"/>
  <c r="Q110" i="3"/>
  <c r="R110" i="3"/>
  <c r="S110" i="3"/>
  <c r="T110" i="3"/>
  <c r="U110" i="3"/>
  <c r="V110" i="3"/>
  <c r="W110" i="3"/>
  <c r="X110" i="3"/>
  <c r="Y110" i="3"/>
  <c r="Z110" i="3"/>
  <c r="AA110" i="3"/>
  <c r="AB110" i="3"/>
  <c r="AC110" i="3"/>
  <c r="AD110" i="3"/>
  <c r="AE110" i="3"/>
  <c r="AF110" i="3"/>
  <c r="AG110" i="3"/>
  <c r="AH110" i="3"/>
  <c r="AI110" i="3"/>
  <c r="AJ110" i="3"/>
  <c r="AK110" i="3"/>
  <c r="AL110" i="3"/>
  <c r="AM110" i="3"/>
  <c r="AN110" i="3"/>
  <c r="AO110" i="3"/>
  <c r="C111" i="3"/>
  <c r="D111" i="3"/>
  <c r="E111" i="3"/>
  <c r="F111" i="3"/>
  <c r="G111" i="3"/>
  <c r="H111" i="3"/>
  <c r="I111" i="3"/>
  <c r="J111" i="3"/>
  <c r="K111" i="3"/>
  <c r="L111" i="3"/>
  <c r="M111" i="3"/>
  <c r="N111" i="3"/>
  <c r="O111" i="3"/>
  <c r="P111" i="3"/>
  <c r="Q111" i="3"/>
  <c r="R111" i="3"/>
  <c r="S111" i="3"/>
  <c r="T111" i="3"/>
  <c r="U111" i="3"/>
  <c r="V111" i="3"/>
  <c r="W111" i="3"/>
  <c r="X111" i="3"/>
  <c r="Y111" i="3"/>
  <c r="Z111" i="3"/>
  <c r="AA111" i="3"/>
  <c r="AB111" i="3"/>
  <c r="AC111" i="3"/>
  <c r="AD111" i="3"/>
  <c r="AE111" i="3"/>
  <c r="AF111" i="3"/>
  <c r="AG111" i="3"/>
  <c r="AH111" i="3"/>
  <c r="AI111" i="3"/>
  <c r="AJ111" i="3"/>
  <c r="AK111" i="3"/>
  <c r="AL111" i="3"/>
  <c r="AM111" i="3"/>
  <c r="AN111" i="3"/>
  <c r="AO111" i="3"/>
  <c r="C112" i="3"/>
  <c r="D112" i="3"/>
  <c r="E112" i="3"/>
  <c r="F112" i="3"/>
  <c r="G112" i="3"/>
  <c r="H112" i="3"/>
  <c r="I112" i="3"/>
  <c r="J112" i="3"/>
  <c r="K112" i="3"/>
  <c r="L112" i="3"/>
  <c r="M112" i="3"/>
  <c r="N112" i="3"/>
  <c r="O112" i="3"/>
  <c r="P112" i="3"/>
  <c r="Q112" i="3"/>
  <c r="R112" i="3"/>
  <c r="S112" i="3"/>
  <c r="T112" i="3"/>
  <c r="U112" i="3"/>
  <c r="V112" i="3"/>
  <c r="W112" i="3"/>
  <c r="X112" i="3"/>
  <c r="Y112" i="3"/>
  <c r="Z112" i="3"/>
  <c r="AA112" i="3"/>
  <c r="AB112" i="3"/>
  <c r="AC112" i="3"/>
  <c r="AD112" i="3"/>
  <c r="AE112" i="3"/>
  <c r="AF112" i="3"/>
  <c r="AG112" i="3"/>
  <c r="AH112" i="3"/>
  <c r="AI112" i="3"/>
  <c r="AJ112" i="3"/>
  <c r="AK112" i="3"/>
  <c r="AL112" i="3"/>
  <c r="AM112" i="3"/>
  <c r="AN112" i="3"/>
  <c r="AO112" i="3"/>
  <c r="C113" i="3"/>
  <c r="D113" i="3"/>
  <c r="E113" i="3"/>
  <c r="F113" i="3"/>
  <c r="G113" i="3"/>
  <c r="H113" i="3"/>
  <c r="I113" i="3"/>
  <c r="J113" i="3"/>
  <c r="K113" i="3"/>
  <c r="L113" i="3"/>
  <c r="M113" i="3"/>
  <c r="N113" i="3"/>
  <c r="O113" i="3"/>
  <c r="P113" i="3"/>
  <c r="Q113" i="3"/>
  <c r="R113" i="3"/>
  <c r="S113" i="3"/>
  <c r="T113" i="3"/>
  <c r="U113" i="3"/>
  <c r="V113" i="3"/>
  <c r="W113" i="3"/>
  <c r="X113" i="3"/>
  <c r="Y113" i="3"/>
  <c r="Z113" i="3"/>
  <c r="AA113" i="3"/>
  <c r="AB113" i="3"/>
  <c r="AC113" i="3"/>
  <c r="AD113" i="3"/>
  <c r="AE113" i="3"/>
  <c r="AF113" i="3"/>
  <c r="AG113" i="3"/>
  <c r="AH113" i="3"/>
  <c r="AI113" i="3"/>
  <c r="AJ113" i="3"/>
  <c r="AK113" i="3"/>
  <c r="AL113" i="3"/>
  <c r="AM113" i="3"/>
  <c r="AN113" i="3"/>
  <c r="AO113" i="3"/>
  <c r="C114" i="3"/>
  <c r="D114" i="3"/>
  <c r="E114" i="3"/>
  <c r="F114" i="3"/>
  <c r="G114" i="3"/>
  <c r="H114" i="3"/>
  <c r="I114" i="3"/>
  <c r="J114" i="3"/>
  <c r="K114" i="3"/>
  <c r="L114" i="3"/>
  <c r="M114" i="3"/>
  <c r="N114" i="3"/>
  <c r="O114" i="3"/>
  <c r="P114" i="3"/>
  <c r="Q114" i="3"/>
  <c r="R114" i="3"/>
  <c r="S114" i="3"/>
  <c r="T114" i="3"/>
  <c r="U114" i="3"/>
  <c r="V114" i="3"/>
  <c r="W114" i="3"/>
  <c r="X114" i="3"/>
  <c r="Y114" i="3"/>
  <c r="Z114" i="3"/>
  <c r="AA114" i="3"/>
  <c r="AB114" i="3"/>
  <c r="AC114" i="3"/>
  <c r="AD114" i="3"/>
  <c r="AE114" i="3"/>
  <c r="AF114" i="3"/>
  <c r="AG114" i="3"/>
  <c r="AH114" i="3"/>
  <c r="AI114" i="3"/>
  <c r="AJ114" i="3"/>
  <c r="AK114" i="3"/>
  <c r="AL114" i="3"/>
  <c r="AM114" i="3"/>
  <c r="AN114" i="3"/>
  <c r="AO114" i="3"/>
  <c r="C115" i="3"/>
  <c r="D115" i="3"/>
  <c r="E115" i="3"/>
  <c r="F115" i="3"/>
  <c r="G115" i="3"/>
  <c r="H115" i="3"/>
  <c r="I115" i="3"/>
  <c r="J115" i="3"/>
  <c r="K115" i="3"/>
  <c r="L115" i="3"/>
  <c r="M115" i="3"/>
  <c r="N115" i="3"/>
  <c r="O115" i="3"/>
  <c r="P115" i="3"/>
  <c r="Q115" i="3"/>
  <c r="R115" i="3"/>
  <c r="S115" i="3"/>
  <c r="T115" i="3"/>
  <c r="U115" i="3"/>
  <c r="V115" i="3"/>
  <c r="W115" i="3"/>
  <c r="X115" i="3"/>
  <c r="Y115" i="3"/>
  <c r="Z115" i="3"/>
  <c r="AA115" i="3"/>
  <c r="AB115" i="3"/>
  <c r="AC115" i="3"/>
  <c r="AD115" i="3"/>
  <c r="AE115" i="3"/>
  <c r="AF115" i="3"/>
  <c r="AG115" i="3"/>
  <c r="AH115" i="3"/>
  <c r="AI115" i="3"/>
  <c r="AJ115" i="3"/>
  <c r="AK115" i="3"/>
  <c r="AL115" i="3"/>
  <c r="AM115" i="3"/>
  <c r="AN115" i="3"/>
  <c r="AO115" i="3"/>
  <c r="C108" i="3"/>
  <c r="D108" i="3"/>
  <c r="E108" i="3"/>
  <c r="F108" i="3"/>
  <c r="G108" i="3"/>
  <c r="H108" i="3"/>
  <c r="I108" i="3"/>
  <c r="J108" i="3"/>
  <c r="K108" i="3"/>
  <c r="L108" i="3"/>
  <c r="M108" i="3"/>
  <c r="N108" i="3"/>
  <c r="O108" i="3"/>
  <c r="P108" i="3"/>
  <c r="Q108" i="3"/>
  <c r="R108" i="3"/>
  <c r="S108" i="3"/>
  <c r="T108" i="3"/>
  <c r="U108" i="3"/>
  <c r="V108" i="3"/>
  <c r="W108" i="3"/>
  <c r="X108" i="3"/>
  <c r="Y108" i="3"/>
  <c r="Z108" i="3"/>
  <c r="AA108" i="3"/>
  <c r="AB108" i="3"/>
  <c r="AC108" i="3"/>
  <c r="AD108" i="3"/>
  <c r="AE108" i="3"/>
  <c r="AF108" i="3"/>
  <c r="AG108" i="3"/>
  <c r="AH108" i="3"/>
  <c r="AI108" i="3"/>
  <c r="AJ108" i="3"/>
  <c r="AK108" i="3"/>
  <c r="AL108" i="3"/>
  <c r="AM108" i="3"/>
  <c r="AN108" i="3"/>
  <c r="AO108" i="3"/>
  <c r="C100" i="3"/>
  <c r="D100" i="3"/>
  <c r="E100" i="3"/>
  <c r="F100" i="3"/>
  <c r="G100" i="3"/>
  <c r="H100" i="3"/>
  <c r="I100" i="3"/>
  <c r="J100" i="3"/>
  <c r="K100" i="3"/>
  <c r="L100" i="3"/>
  <c r="M100" i="3"/>
  <c r="N100" i="3"/>
  <c r="O100" i="3"/>
  <c r="P100" i="3"/>
  <c r="Q100" i="3"/>
  <c r="R100" i="3"/>
  <c r="S100" i="3"/>
  <c r="T100" i="3"/>
  <c r="U100" i="3"/>
  <c r="V100" i="3"/>
  <c r="W100" i="3"/>
  <c r="X100" i="3"/>
  <c r="Y100" i="3"/>
  <c r="Z100" i="3"/>
  <c r="AA100" i="3"/>
  <c r="AB100" i="3"/>
  <c r="AC100" i="3"/>
  <c r="AD100" i="3"/>
  <c r="AE100" i="3"/>
  <c r="AF100" i="3"/>
  <c r="AG100" i="3"/>
  <c r="AH100" i="3"/>
  <c r="AI100" i="3"/>
  <c r="AJ100" i="3"/>
  <c r="AK100" i="3"/>
  <c r="AL100" i="3"/>
  <c r="AM100" i="3"/>
  <c r="AN100" i="3"/>
  <c r="AO100" i="3"/>
  <c r="C73" i="3"/>
  <c r="D73" i="3"/>
  <c r="E73" i="3"/>
  <c r="F73" i="3"/>
  <c r="G73" i="3"/>
  <c r="H73" i="3"/>
  <c r="I73" i="3"/>
  <c r="J73" i="3"/>
  <c r="K73" i="3"/>
  <c r="L73" i="3"/>
  <c r="M73" i="3"/>
  <c r="N73" i="3"/>
  <c r="O73" i="3"/>
  <c r="P73" i="3"/>
  <c r="Q73" i="3"/>
  <c r="R73" i="3"/>
  <c r="S73" i="3"/>
  <c r="T73" i="3"/>
  <c r="U73" i="3"/>
  <c r="V73" i="3"/>
  <c r="W73" i="3"/>
  <c r="X73" i="3"/>
  <c r="Y73" i="3"/>
  <c r="Z73" i="3"/>
  <c r="AA73" i="3"/>
  <c r="AB73" i="3"/>
  <c r="AC73" i="3"/>
  <c r="AD73" i="3"/>
  <c r="AE73" i="3"/>
  <c r="AF73" i="3"/>
  <c r="AG73" i="3"/>
  <c r="AH73" i="3"/>
  <c r="AI73" i="3"/>
  <c r="AJ73" i="3"/>
  <c r="AK73" i="3"/>
  <c r="AL73" i="3"/>
  <c r="AM73" i="3"/>
  <c r="AN73" i="3"/>
  <c r="AO73" i="3"/>
  <c r="C74" i="3"/>
  <c r="D74" i="3"/>
  <c r="E74" i="3"/>
  <c r="F74" i="3"/>
  <c r="G74" i="3"/>
  <c r="H74" i="3"/>
  <c r="I74" i="3"/>
  <c r="J74" i="3"/>
  <c r="K74" i="3"/>
  <c r="L74" i="3"/>
  <c r="M74" i="3"/>
  <c r="N74" i="3"/>
  <c r="O74" i="3"/>
  <c r="P74" i="3"/>
  <c r="Q74" i="3"/>
  <c r="R74" i="3"/>
  <c r="S74" i="3"/>
  <c r="T74" i="3"/>
  <c r="U74" i="3"/>
  <c r="V74" i="3"/>
  <c r="W74" i="3"/>
  <c r="X74" i="3"/>
  <c r="Y74" i="3"/>
  <c r="Z74" i="3"/>
  <c r="AA74" i="3"/>
  <c r="AB74" i="3"/>
  <c r="AC74" i="3"/>
  <c r="AD74" i="3"/>
  <c r="AE74" i="3"/>
  <c r="AF74" i="3"/>
  <c r="AG74" i="3"/>
  <c r="AH74" i="3"/>
  <c r="AI74" i="3"/>
  <c r="AJ74" i="3"/>
  <c r="AK74" i="3"/>
  <c r="AL74" i="3"/>
  <c r="AM74" i="3"/>
  <c r="AN74" i="3"/>
  <c r="AO74" i="3"/>
  <c r="C75" i="3"/>
  <c r="D75" i="3"/>
  <c r="E75" i="3"/>
  <c r="F75" i="3"/>
  <c r="G75" i="3"/>
  <c r="H75" i="3"/>
  <c r="I75" i="3"/>
  <c r="J75" i="3"/>
  <c r="K75" i="3"/>
  <c r="L75" i="3"/>
  <c r="M75" i="3"/>
  <c r="N75" i="3"/>
  <c r="O75" i="3"/>
  <c r="P75" i="3"/>
  <c r="Q75" i="3"/>
  <c r="R75" i="3"/>
  <c r="S75" i="3"/>
  <c r="T75" i="3"/>
  <c r="U75" i="3"/>
  <c r="V75" i="3"/>
  <c r="W75" i="3"/>
  <c r="X75" i="3"/>
  <c r="Y75" i="3"/>
  <c r="Z75" i="3"/>
  <c r="AA75" i="3"/>
  <c r="AB75" i="3"/>
  <c r="AC75" i="3"/>
  <c r="AD75" i="3"/>
  <c r="AE75" i="3"/>
  <c r="AF75" i="3"/>
  <c r="AG75" i="3"/>
  <c r="AH75" i="3"/>
  <c r="AI75" i="3"/>
  <c r="AJ75" i="3"/>
  <c r="AK75" i="3"/>
  <c r="AL75" i="3"/>
  <c r="AM75" i="3"/>
  <c r="AM76" i="3" s="1"/>
  <c r="AN75" i="3"/>
  <c r="AO75" i="3"/>
  <c r="C65" i="3"/>
  <c r="D65" i="3"/>
  <c r="E65" i="3"/>
  <c r="F65" i="3"/>
  <c r="G65" i="3"/>
  <c r="H65" i="3"/>
  <c r="I65" i="3"/>
  <c r="J65" i="3"/>
  <c r="K65" i="3"/>
  <c r="L65" i="3"/>
  <c r="M65" i="3"/>
  <c r="N65" i="3"/>
  <c r="O65" i="3"/>
  <c r="P65" i="3"/>
  <c r="Q65" i="3"/>
  <c r="R65" i="3"/>
  <c r="S65" i="3"/>
  <c r="T65" i="3"/>
  <c r="U65" i="3"/>
  <c r="V65" i="3"/>
  <c r="W65" i="3"/>
  <c r="X65" i="3"/>
  <c r="Y65" i="3"/>
  <c r="Z65" i="3"/>
  <c r="AA65" i="3"/>
  <c r="AB65" i="3"/>
  <c r="AC65" i="3"/>
  <c r="AD65" i="3"/>
  <c r="AE65" i="3"/>
  <c r="AF65" i="3"/>
  <c r="AG65" i="3"/>
  <c r="AH65" i="3"/>
  <c r="AI65" i="3"/>
  <c r="AJ65" i="3"/>
  <c r="AK65" i="3"/>
  <c r="AL65" i="3"/>
  <c r="AM65" i="3"/>
  <c r="AN65" i="3"/>
  <c r="AO65" i="3"/>
  <c r="C66" i="3"/>
  <c r="D66" i="3"/>
  <c r="E66" i="3"/>
  <c r="F66" i="3"/>
  <c r="G66" i="3"/>
  <c r="H66" i="3"/>
  <c r="I66" i="3"/>
  <c r="J66" i="3"/>
  <c r="K66" i="3"/>
  <c r="L66" i="3"/>
  <c r="M66" i="3"/>
  <c r="N66" i="3"/>
  <c r="O66" i="3"/>
  <c r="P66" i="3"/>
  <c r="Q66" i="3"/>
  <c r="R66" i="3"/>
  <c r="S66" i="3"/>
  <c r="T66" i="3"/>
  <c r="U66" i="3"/>
  <c r="V66" i="3"/>
  <c r="W66" i="3"/>
  <c r="X66" i="3"/>
  <c r="Y66" i="3"/>
  <c r="Z66" i="3"/>
  <c r="AA66" i="3"/>
  <c r="AB66" i="3"/>
  <c r="AC66" i="3"/>
  <c r="AD66" i="3"/>
  <c r="AE66" i="3"/>
  <c r="AF66" i="3"/>
  <c r="AG66" i="3"/>
  <c r="AH66" i="3"/>
  <c r="AI66" i="3"/>
  <c r="AJ66" i="3"/>
  <c r="AK66" i="3"/>
  <c r="AL66" i="3"/>
  <c r="AM66" i="3"/>
  <c r="AN66" i="3"/>
  <c r="AO66" i="3"/>
  <c r="C67" i="3"/>
  <c r="D67" i="3"/>
  <c r="E67" i="3"/>
  <c r="F67" i="3"/>
  <c r="G67" i="3"/>
  <c r="H67" i="3"/>
  <c r="I67" i="3"/>
  <c r="J67" i="3"/>
  <c r="K67" i="3"/>
  <c r="L67" i="3"/>
  <c r="M67" i="3"/>
  <c r="N67" i="3"/>
  <c r="O67" i="3"/>
  <c r="P67" i="3"/>
  <c r="Q67" i="3"/>
  <c r="R67" i="3"/>
  <c r="S67" i="3"/>
  <c r="T67" i="3"/>
  <c r="U67" i="3"/>
  <c r="V67" i="3"/>
  <c r="W67" i="3"/>
  <c r="X67" i="3"/>
  <c r="Y67" i="3"/>
  <c r="Z67" i="3"/>
  <c r="AA67" i="3"/>
  <c r="AB67" i="3"/>
  <c r="AC67" i="3"/>
  <c r="AD67" i="3"/>
  <c r="AE67" i="3"/>
  <c r="AF67" i="3"/>
  <c r="AG67" i="3"/>
  <c r="AH67" i="3"/>
  <c r="AI67" i="3"/>
  <c r="AJ67" i="3"/>
  <c r="AK67" i="3"/>
  <c r="AL67" i="3"/>
  <c r="AM67" i="3"/>
  <c r="AN67" i="3"/>
  <c r="AO67" i="3"/>
  <c r="B75" i="3"/>
  <c r="B74" i="3"/>
  <c r="B73" i="3"/>
  <c r="AF55" i="3"/>
  <c r="AG55" i="3"/>
  <c r="AH55" i="3"/>
  <c r="AI55" i="3"/>
  <c r="AJ55" i="3"/>
  <c r="AK55" i="3"/>
  <c r="AL55" i="3"/>
  <c r="AM55" i="3"/>
  <c r="AN55" i="3"/>
  <c r="AO55" i="3"/>
  <c r="AF56" i="3"/>
  <c r="AG56" i="3"/>
  <c r="AH56" i="3"/>
  <c r="AI56" i="3"/>
  <c r="AJ56" i="3"/>
  <c r="AK56" i="3"/>
  <c r="AL56" i="3"/>
  <c r="AM56" i="3"/>
  <c r="AN56" i="3"/>
  <c r="AO56" i="3"/>
  <c r="AF57" i="3"/>
  <c r="AG57" i="3"/>
  <c r="AH57" i="3"/>
  <c r="AI57" i="3"/>
  <c r="AJ57" i="3"/>
  <c r="AK57" i="3"/>
  <c r="AL57" i="3"/>
  <c r="AM57" i="3"/>
  <c r="AN57" i="3"/>
  <c r="AO57" i="3"/>
  <c r="AF58" i="3"/>
  <c r="AG58" i="3"/>
  <c r="AH58" i="3"/>
  <c r="AI58" i="3"/>
  <c r="AJ58" i="3"/>
  <c r="AK58" i="3"/>
  <c r="AL58" i="3"/>
  <c r="AM58" i="3"/>
  <c r="AN58" i="3"/>
  <c r="AO58" i="3"/>
  <c r="AF59" i="3"/>
  <c r="AG59" i="3"/>
  <c r="AH59" i="3"/>
  <c r="AI59" i="3"/>
  <c r="AJ59" i="3"/>
  <c r="AK59" i="3"/>
  <c r="AL59" i="3"/>
  <c r="AM59" i="3"/>
  <c r="AN59" i="3"/>
  <c r="AO59" i="3"/>
  <c r="AF60" i="3"/>
  <c r="AG60" i="3"/>
  <c r="AH60" i="3"/>
  <c r="AI60" i="3"/>
  <c r="AJ60" i="3"/>
  <c r="AK60" i="3"/>
  <c r="AL60" i="3"/>
  <c r="AM60" i="3"/>
  <c r="AN60" i="3"/>
  <c r="AO60" i="3"/>
  <c r="B67" i="3"/>
  <c r="B66" i="3"/>
  <c r="B65" i="3"/>
  <c r="B115" i="3"/>
  <c r="B114" i="3"/>
  <c r="B113" i="3"/>
  <c r="B112" i="3"/>
  <c r="B111" i="3"/>
  <c r="B110" i="3"/>
  <c r="B108" i="3"/>
  <c r="B100" i="3"/>
  <c r="AE60" i="3"/>
  <c r="AD60" i="3"/>
  <c r="AC60" i="3"/>
  <c r="AB60" i="3"/>
  <c r="AA60" i="3"/>
  <c r="Z60" i="3"/>
  <c r="Y60" i="3"/>
  <c r="X60" i="3"/>
  <c r="W60" i="3"/>
  <c r="V60" i="3"/>
  <c r="U60" i="3"/>
  <c r="T60" i="3"/>
  <c r="S60" i="3"/>
  <c r="R60" i="3"/>
  <c r="Q60" i="3"/>
  <c r="P60" i="3"/>
  <c r="O60" i="3"/>
  <c r="N60" i="3"/>
  <c r="M60" i="3"/>
  <c r="L60" i="3"/>
  <c r="K60" i="3"/>
  <c r="J60" i="3"/>
  <c r="I60" i="3"/>
  <c r="H60" i="3"/>
  <c r="G60" i="3"/>
  <c r="F60" i="3"/>
  <c r="E60" i="3"/>
  <c r="D60" i="3"/>
  <c r="C60" i="3"/>
  <c r="B60" i="3"/>
  <c r="AE59" i="3"/>
  <c r="AD59" i="3"/>
  <c r="AC59" i="3"/>
  <c r="AB59" i="3"/>
  <c r="AA59" i="3"/>
  <c r="Z59" i="3"/>
  <c r="Y59" i="3"/>
  <c r="X59" i="3"/>
  <c r="W59" i="3"/>
  <c r="V59" i="3"/>
  <c r="U59" i="3"/>
  <c r="T59" i="3"/>
  <c r="S59" i="3"/>
  <c r="R59" i="3"/>
  <c r="Q59" i="3"/>
  <c r="P59" i="3"/>
  <c r="O59" i="3"/>
  <c r="N59" i="3"/>
  <c r="M59" i="3"/>
  <c r="L59" i="3"/>
  <c r="K59" i="3"/>
  <c r="J59" i="3"/>
  <c r="I59" i="3"/>
  <c r="H59" i="3"/>
  <c r="G59" i="3"/>
  <c r="F59" i="3"/>
  <c r="E59" i="3"/>
  <c r="D59" i="3"/>
  <c r="C59" i="3"/>
  <c r="B59" i="3"/>
  <c r="AE58" i="3"/>
  <c r="AD58" i="3"/>
  <c r="AC58" i="3"/>
  <c r="AB58" i="3"/>
  <c r="AA58" i="3"/>
  <c r="Z58" i="3"/>
  <c r="Y58" i="3"/>
  <c r="X58" i="3"/>
  <c r="W58" i="3"/>
  <c r="V58" i="3"/>
  <c r="U58" i="3"/>
  <c r="T58" i="3"/>
  <c r="S58" i="3"/>
  <c r="R58" i="3"/>
  <c r="Q58" i="3"/>
  <c r="P58" i="3"/>
  <c r="O58" i="3"/>
  <c r="N58" i="3"/>
  <c r="M58" i="3"/>
  <c r="L58" i="3"/>
  <c r="K58" i="3"/>
  <c r="J58" i="3"/>
  <c r="I58" i="3"/>
  <c r="H58" i="3"/>
  <c r="G58" i="3"/>
  <c r="F58" i="3"/>
  <c r="E58" i="3"/>
  <c r="D58" i="3"/>
  <c r="C58" i="3"/>
  <c r="B58" i="3"/>
  <c r="AE57" i="3"/>
  <c r="AD57" i="3"/>
  <c r="AC57" i="3"/>
  <c r="AB57" i="3"/>
  <c r="AA57" i="3"/>
  <c r="Z57" i="3"/>
  <c r="Y57" i="3"/>
  <c r="X57" i="3"/>
  <c r="W57" i="3"/>
  <c r="V57" i="3"/>
  <c r="U57" i="3"/>
  <c r="T57" i="3"/>
  <c r="S57" i="3"/>
  <c r="R57" i="3"/>
  <c r="Q57" i="3"/>
  <c r="P57" i="3"/>
  <c r="O57" i="3"/>
  <c r="N57" i="3"/>
  <c r="M57" i="3"/>
  <c r="L57" i="3"/>
  <c r="K57" i="3"/>
  <c r="J57" i="3"/>
  <c r="I57" i="3"/>
  <c r="H57" i="3"/>
  <c r="G57" i="3"/>
  <c r="F57" i="3"/>
  <c r="E57" i="3"/>
  <c r="D57" i="3"/>
  <c r="C57" i="3"/>
  <c r="B57" i="3"/>
  <c r="AE56" i="3"/>
  <c r="AD56" i="3"/>
  <c r="AC56" i="3"/>
  <c r="AB56" i="3"/>
  <c r="AA56" i="3"/>
  <c r="Z56" i="3"/>
  <c r="Y56" i="3"/>
  <c r="X56" i="3"/>
  <c r="W56" i="3"/>
  <c r="V56" i="3"/>
  <c r="U56" i="3"/>
  <c r="T56" i="3"/>
  <c r="S56" i="3"/>
  <c r="R56" i="3"/>
  <c r="Q56" i="3"/>
  <c r="P56" i="3"/>
  <c r="O56" i="3"/>
  <c r="N56" i="3"/>
  <c r="M56" i="3"/>
  <c r="L56" i="3"/>
  <c r="K56" i="3"/>
  <c r="J56" i="3"/>
  <c r="I56" i="3"/>
  <c r="H56" i="3"/>
  <c r="G56" i="3"/>
  <c r="F56" i="3"/>
  <c r="E56" i="3"/>
  <c r="D56" i="3"/>
  <c r="C56" i="3"/>
  <c r="B56" i="3"/>
  <c r="AE55" i="3"/>
  <c r="AD55" i="3"/>
  <c r="AC55" i="3"/>
  <c r="AB55" i="3"/>
  <c r="AA55" i="3"/>
  <c r="Z55" i="3"/>
  <c r="Y55" i="3"/>
  <c r="X55" i="3"/>
  <c r="W55" i="3"/>
  <c r="V55" i="3"/>
  <c r="U55" i="3"/>
  <c r="T55" i="3"/>
  <c r="S55" i="3"/>
  <c r="R55" i="3"/>
  <c r="Q55" i="3"/>
  <c r="P55" i="3"/>
  <c r="O55" i="3"/>
  <c r="N55" i="3"/>
  <c r="M55" i="3"/>
  <c r="L55" i="3"/>
  <c r="K55" i="3"/>
  <c r="J55" i="3"/>
  <c r="I55" i="3"/>
  <c r="H55" i="3"/>
  <c r="G55" i="3"/>
  <c r="F55" i="3"/>
  <c r="E55" i="3"/>
  <c r="D55" i="3"/>
  <c r="C55" i="3"/>
  <c r="B55" i="3"/>
  <c r="AK116" i="3" l="1"/>
  <c r="AC116" i="3"/>
  <c r="U116" i="3"/>
  <c r="AO116" i="3"/>
  <c r="AO136" i="3" s="1"/>
  <c r="AG116" i="3"/>
  <c r="Y116" i="3"/>
  <c r="B83" i="3"/>
  <c r="AL76" i="3"/>
  <c r="AH76" i="3"/>
  <c r="Z76" i="3"/>
  <c r="V76" i="3"/>
  <c r="R76" i="3"/>
  <c r="J76" i="3"/>
  <c r="F76" i="3"/>
  <c r="AI76" i="3"/>
  <c r="G76" i="3"/>
  <c r="C76" i="3"/>
  <c r="Q116" i="3"/>
  <c r="Q136" i="3" s="1"/>
  <c r="M116" i="3"/>
  <c r="I116" i="3"/>
  <c r="J22" i="8" s="1"/>
  <c r="E116" i="3"/>
  <c r="AN68" i="3"/>
  <c r="AB68" i="3"/>
  <c r="P68" i="3"/>
  <c r="H68" i="3"/>
  <c r="W68" i="3"/>
  <c r="AJ68" i="3"/>
  <c r="T68" i="3"/>
  <c r="D68" i="3"/>
  <c r="AO68" i="3"/>
  <c r="AK68" i="3"/>
  <c r="AC68" i="3"/>
  <c r="Y68" i="3"/>
  <c r="AF68" i="3"/>
  <c r="X68" i="3"/>
  <c r="L68" i="3"/>
  <c r="G68" i="3"/>
  <c r="AK136" i="3"/>
  <c r="AL22" i="8"/>
  <c r="AH22" i="8"/>
  <c r="AG136" i="3"/>
  <c r="AD22" i="8"/>
  <c r="AC136" i="3"/>
  <c r="Z22" i="8"/>
  <c r="Y136" i="3"/>
  <c r="U136" i="3"/>
  <c r="V22" i="8"/>
  <c r="I136" i="3"/>
  <c r="B81" i="3"/>
  <c r="K151" i="3"/>
  <c r="K152" i="3" s="1"/>
  <c r="L127" i="3"/>
  <c r="S76" i="3"/>
  <c r="J82" i="3"/>
  <c r="AK81" i="3"/>
  <c r="E81" i="3"/>
  <c r="AD83" i="3"/>
  <c r="N83" i="3"/>
  <c r="AO82" i="3"/>
  <c r="AK82" i="3"/>
  <c r="AG82" i="3"/>
  <c r="AC82" i="3"/>
  <c r="Y82" i="3"/>
  <c r="U82" i="3"/>
  <c r="Q82" i="3"/>
  <c r="M82" i="3"/>
  <c r="I82" i="3"/>
  <c r="E82" i="3"/>
  <c r="AN81" i="3"/>
  <c r="X81" i="3"/>
  <c r="H81" i="3"/>
  <c r="U68" i="3"/>
  <c r="M68" i="3"/>
  <c r="I68" i="3"/>
  <c r="E68" i="3"/>
  <c r="W76" i="3"/>
  <c r="B80" i="3"/>
  <c r="R68" i="3"/>
  <c r="R84" i="3" s="1"/>
  <c r="R88" i="3" s="1"/>
  <c r="AG81" i="3"/>
  <c r="AG68" i="3"/>
  <c r="Q81" i="3"/>
  <c r="Q68" i="3"/>
  <c r="U81" i="3"/>
  <c r="B54" i="3"/>
  <c r="B72" i="3"/>
  <c r="B101" i="3"/>
  <c r="B47" i="3"/>
  <c r="AM68" i="3"/>
  <c r="AM84" i="3" s="1"/>
  <c r="AM88" i="3" s="1"/>
  <c r="AI68" i="3"/>
  <c r="AI84" i="3" s="1"/>
  <c r="AI88" i="3" s="1"/>
  <c r="AE68" i="3"/>
  <c r="AA68" i="3"/>
  <c r="S68" i="3"/>
  <c r="O68" i="3"/>
  <c r="K68" i="3"/>
  <c r="C68" i="3"/>
  <c r="C84" i="3" s="1"/>
  <c r="C88" i="3" s="1"/>
  <c r="AL68" i="3"/>
  <c r="AH68" i="3"/>
  <c r="AD68" i="3"/>
  <c r="Z68" i="3"/>
  <c r="V68" i="3"/>
  <c r="V84" i="3" s="1"/>
  <c r="V88" i="3" s="1"/>
  <c r="N68" i="3"/>
  <c r="J68" i="3"/>
  <c r="AM83" i="3"/>
  <c r="AI83" i="3"/>
  <c r="AE83" i="3"/>
  <c r="AA83" i="3"/>
  <c r="W83" i="3"/>
  <c r="S83" i="3"/>
  <c r="O83" i="3"/>
  <c r="K83" i="3"/>
  <c r="G83" i="3"/>
  <c r="C83" i="3"/>
  <c r="AL82" i="3"/>
  <c r="AH82" i="3"/>
  <c r="AD82" i="3"/>
  <c r="Z82" i="3"/>
  <c r="V82" i="3"/>
  <c r="R82" i="3"/>
  <c r="N82" i="3"/>
  <c r="F82" i="3"/>
  <c r="AO81" i="3"/>
  <c r="AC81" i="3"/>
  <c r="Y81" i="3"/>
  <c r="M81" i="3"/>
  <c r="I81" i="3"/>
  <c r="AN116" i="3"/>
  <c r="AJ116" i="3"/>
  <c r="AF116" i="3"/>
  <c r="AB116" i="3"/>
  <c r="X116" i="3"/>
  <c r="T116" i="3"/>
  <c r="P116" i="3"/>
  <c r="L116" i="3"/>
  <c r="H116" i="3"/>
  <c r="D116" i="3"/>
  <c r="AN82" i="3"/>
  <c r="AJ82" i="3"/>
  <c r="AF82" i="3"/>
  <c r="AB82" i="3"/>
  <c r="X82" i="3"/>
  <c r="T82" i="3"/>
  <c r="P82" i="3"/>
  <c r="L82" i="3"/>
  <c r="H82" i="3"/>
  <c r="D82" i="3"/>
  <c r="AM81" i="3"/>
  <c r="AI81" i="3"/>
  <c r="AE81" i="3"/>
  <c r="AA81" i="3"/>
  <c r="W81" i="3"/>
  <c r="S81" i="3"/>
  <c r="O81" i="3"/>
  <c r="K81" i="3"/>
  <c r="G81" i="3"/>
  <c r="C81" i="3"/>
  <c r="AL116" i="3"/>
  <c r="AH116" i="3"/>
  <c r="AD116" i="3"/>
  <c r="Z116" i="3"/>
  <c r="V116" i="3"/>
  <c r="R116" i="3"/>
  <c r="N116" i="3"/>
  <c r="J116" i="3"/>
  <c r="F116" i="3"/>
  <c r="AJ81" i="3"/>
  <c r="AJ76" i="3"/>
  <c r="AJ84" i="3" s="1"/>
  <c r="AJ88" i="3" s="1"/>
  <c r="AB81" i="3"/>
  <c r="AB76" i="3"/>
  <c r="AB84" i="3" s="1"/>
  <c r="AB88" i="3" s="1"/>
  <c r="T81" i="3"/>
  <c r="T76" i="3"/>
  <c r="T84" i="3" s="1"/>
  <c r="T88" i="3" s="1"/>
  <c r="AL83" i="3"/>
  <c r="F83" i="3"/>
  <c r="AD76" i="3"/>
  <c r="N76" i="3"/>
  <c r="AH83" i="3"/>
  <c r="R83" i="3"/>
  <c r="AF81" i="3"/>
  <c r="AF76" i="3"/>
  <c r="P81" i="3"/>
  <c r="P76" i="3"/>
  <c r="L81" i="3"/>
  <c r="L76" i="3"/>
  <c r="D81" i="3"/>
  <c r="D76" i="3"/>
  <c r="V83" i="3"/>
  <c r="AN76" i="3"/>
  <c r="X76" i="3"/>
  <c r="X84" i="3" s="1"/>
  <c r="X88" i="3" s="1"/>
  <c r="H76" i="3"/>
  <c r="AN83" i="3"/>
  <c r="AJ83" i="3"/>
  <c r="AF83" i="3"/>
  <c r="AB83" i="3"/>
  <c r="X83" i="3"/>
  <c r="T83" i="3"/>
  <c r="P83" i="3"/>
  <c r="L83" i="3"/>
  <c r="H83" i="3"/>
  <c r="D83" i="3"/>
  <c r="AM82" i="3"/>
  <c r="AI82" i="3"/>
  <c r="AE82" i="3"/>
  <c r="AA82" i="3"/>
  <c r="W82" i="3"/>
  <c r="S82" i="3"/>
  <c r="Z83" i="3"/>
  <c r="J83" i="3"/>
  <c r="AO76" i="3"/>
  <c r="AK76" i="3"/>
  <c r="AK84" i="3" s="1"/>
  <c r="AK88" i="3" s="1"/>
  <c r="AG76" i="3"/>
  <c r="AC76" i="3"/>
  <c r="Y76" i="3"/>
  <c r="U76" i="3"/>
  <c r="Q76" i="3"/>
  <c r="M76" i="3"/>
  <c r="I76" i="3"/>
  <c r="E76" i="3"/>
  <c r="AO83" i="3"/>
  <c r="AK83" i="3"/>
  <c r="AG83" i="3"/>
  <c r="AC83" i="3"/>
  <c r="Y83" i="3"/>
  <c r="U83" i="3"/>
  <c r="Q83" i="3"/>
  <c r="M83" i="3"/>
  <c r="I83" i="3"/>
  <c r="E83" i="3"/>
  <c r="B93" i="3"/>
  <c r="B109" i="3"/>
  <c r="F68" i="3"/>
  <c r="AA76" i="3"/>
  <c r="K76" i="3"/>
  <c r="O82" i="3"/>
  <c r="K82" i="3"/>
  <c r="G82" i="3"/>
  <c r="C82" i="3"/>
  <c r="AL81" i="3"/>
  <c r="AH81" i="3"/>
  <c r="AD81" i="3"/>
  <c r="Z81" i="3"/>
  <c r="V81" i="3"/>
  <c r="R81" i="3"/>
  <c r="N81" i="3"/>
  <c r="J81" i="3"/>
  <c r="F81" i="3"/>
  <c r="AE76" i="3"/>
  <c r="O76" i="3"/>
  <c r="AM116" i="3"/>
  <c r="AI116" i="3"/>
  <c r="AE116" i="3"/>
  <c r="AA116" i="3"/>
  <c r="W116" i="3"/>
  <c r="S116" i="3"/>
  <c r="O116" i="3"/>
  <c r="K116" i="3"/>
  <c r="G116" i="3"/>
  <c r="C116" i="3"/>
  <c r="C23" i="7"/>
  <c r="B68" i="3"/>
  <c r="B116" i="3"/>
  <c r="J84" i="3" l="1"/>
  <c r="F22" i="8"/>
  <c r="AH84" i="3"/>
  <c r="AH88" i="3" s="1"/>
  <c r="E136" i="3"/>
  <c r="Z84" i="3"/>
  <c r="Z88" i="3" s="1"/>
  <c r="AG84" i="3"/>
  <c r="AG88" i="3" s="1"/>
  <c r="U84" i="3"/>
  <c r="U88" i="3" s="1"/>
  <c r="AF84" i="3"/>
  <c r="AF88" i="3" s="1"/>
  <c r="AG14" i="8" s="1"/>
  <c r="AN84" i="3"/>
  <c r="AN88" i="3" s="1"/>
  <c r="AO84" i="3"/>
  <c r="AO88" i="3" s="1"/>
  <c r="R22" i="8"/>
  <c r="E84" i="3"/>
  <c r="E88" i="3" s="1"/>
  <c r="F84" i="3"/>
  <c r="F88" i="3" s="1"/>
  <c r="P84" i="3"/>
  <c r="P88" i="3" s="1"/>
  <c r="Q14" i="8" s="1"/>
  <c r="AL84" i="3"/>
  <c r="AL88" i="3" s="1"/>
  <c r="W84" i="3"/>
  <c r="W88" i="3" s="1"/>
  <c r="S84" i="3"/>
  <c r="S88" i="3" s="1"/>
  <c r="T14" i="8" s="1"/>
  <c r="M136" i="3"/>
  <c r="N22" i="8"/>
  <c r="G84" i="3"/>
  <c r="G88" i="3" s="1"/>
  <c r="AA84" i="3"/>
  <c r="AA88" i="3" s="1"/>
  <c r="AC84" i="3"/>
  <c r="AC88" i="3" s="1"/>
  <c r="AD14" i="8" s="1"/>
  <c r="AD23" i="8" s="1"/>
  <c r="D84" i="3"/>
  <c r="D88" i="3" s="1"/>
  <c r="AD84" i="3"/>
  <c r="AD88" i="3" s="1"/>
  <c r="AE14" i="8" s="1"/>
  <c r="O84" i="3"/>
  <c r="O88" i="3" s="1"/>
  <c r="P14" i="8" s="1"/>
  <c r="K84" i="3"/>
  <c r="K88" i="3" s="1"/>
  <c r="Q84" i="3"/>
  <c r="Q88" i="3" s="1"/>
  <c r="R14" i="8" s="1"/>
  <c r="H84" i="3"/>
  <c r="H88" i="3" s="1"/>
  <c r="AE84" i="3"/>
  <c r="AE88" i="3" s="1"/>
  <c r="I84" i="3"/>
  <c r="I88" i="3" s="1"/>
  <c r="Y84" i="3"/>
  <c r="Y88" i="3" s="1"/>
  <c r="L84" i="3"/>
  <c r="L88" i="3" s="1"/>
  <c r="AI11" i="7"/>
  <c r="AI27" i="7"/>
  <c r="AI32" i="7" s="1"/>
  <c r="AI14" i="11"/>
  <c r="S14" i="8"/>
  <c r="S22" i="8"/>
  <c r="R136" i="3"/>
  <c r="AI22" i="8"/>
  <c r="AH136" i="3"/>
  <c r="M22" i="8"/>
  <c r="L136" i="3"/>
  <c r="AC22" i="8"/>
  <c r="AB136" i="3"/>
  <c r="AI14" i="8"/>
  <c r="AJ14" i="8"/>
  <c r="AN22" i="8"/>
  <c r="AM136" i="3"/>
  <c r="AH14" i="8"/>
  <c r="AH23" i="8" s="1"/>
  <c r="AB22" i="8"/>
  <c r="AA136" i="3"/>
  <c r="AH11" i="7"/>
  <c r="AH27" i="7"/>
  <c r="AH32" i="7" s="1"/>
  <c r="AH14" i="11"/>
  <c r="V14" i="8"/>
  <c r="V23" i="8" s="1"/>
  <c r="AL14" i="8"/>
  <c r="AL23" i="8" s="1"/>
  <c r="AM11" i="7"/>
  <c r="AM27" i="7"/>
  <c r="AM32" i="7" s="1"/>
  <c r="AM14" i="11"/>
  <c r="Y14" i="8"/>
  <c r="AC14" i="8"/>
  <c r="G22" i="8"/>
  <c r="F136" i="3"/>
  <c r="W22" i="8"/>
  <c r="V136" i="3"/>
  <c r="AM22" i="8"/>
  <c r="AL136" i="3"/>
  <c r="Q22" i="8"/>
  <c r="P136" i="3"/>
  <c r="AG22" i="8"/>
  <c r="AF136" i="3"/>
  <c r="W14" i="8"/>
  <c r="AN14" i="8"/>
  <c r="AN7" i="7"/>
  <c r="H22" i="8"/>
  <c r="G136" i="3"/>
  <c r="C22" i="8"/>
  <c r="B136" i="3"/>
  <c r="AF14" i="8"/>
  <c r="AB14" i="8"/>
  <c r="AO14" i="8"/>
  <c r="M14" i="8"/>
  <c r="K22" i="8"/>
  <c r="J136" i="3"/>
  <c r="AA22" i="8"/>
  <c r="Z136" i="3"/>
  <c r="E22" i="8"/>
  <c r="D136" i="3"/>
  <c r="U22" i="8"/>
  <c r="T136" i="3"/>
  <c r="AK22" i="8"/>
  <c r="AJ136" i="3"/>
  <c r="AA14" i="8"/>
  <c r="AA23" i="8" s="1"/>
  <c r="X22" i="8"/>
  <c r="W136" i="3"/>
  <c r="L22" i="8"/>
  <c r="K136" i="3"/>
  <c r="P22" i="8"/>
  <c r="O136" i="3"/>
  <c r="AF22" i="8"/>
  <c r="AE136" i="3"/>
  <c r="AK27" i="7"/>
  <c r="AK32" i="7" s="1"/>
  <c r="AK14" i="11"/>
  <c r="AL11" i="7"/>
  <c r="AL27" i="7"/>
  <c r="AL32" i="7" s="1"/>
  <c r="AL14" i="11"/>
  <c r="AK11" i="7"/>
  <c r="D22" i="8"/>
  <c r="C136" i="3"/>
  <c r="T22" i="8"/>
  <c r="S136" i="3"/>
  <c r="AJ22" i="8"/>
  <c r="AI136" i="3"/>
  <c r="AO11" i="7"/>
  <c r="AO27" i="7"/>
  <c r="AO32" i="7" s="1"/>
  <c r="AO14" i="11"/>
  <c r="N84" i="3"/>
  <c r="N88" i="3" s="1"/>
  <c r="U14" i="8"/>
  <c r="AK14" i="8"/>
  <c r="O22" i="8"/>
  <c r="N136" i="3"/>
  <c r="AE22" i="8"/>
  <c r="AD136" i="3"/>
  <c r="I22" i="8"/>
  <c r="H136" i="3"/>
  <c r="Y22" i="8"/>
  <c r="X136" i="3"/>
  <c r="AO22" i="8"/>
  <c r="AN136" i="3"/>
  <c r="M127" i="3"/>
  <c r="L151" i="3"/>
  <c r="L152" i="3" s="1"/>
  <c r="J88" i="3"/>
  <c r="M84" i="3"/>
  <c r="M88" i="3" s="1"/>
  <c r="D23" i="7"/>
  <c r="K12" i="11"/>
  <c r="I12" i="11"/>
  <c r="J12" i="11"/>
  <c r="H12" i="11"/>
  <c r="L12" i="11"/>
  <c r="G12" i="11"/>
  <c r="F12" i="11"/>
  <c r="D12" i="11"/>
  <c r="E12" i="11"/>
  <c r="C12" i="11"/>
  <c r="B117" i="3"/>
  <c r="B76" i="3"/>
  <c r="B84" i="3" s="1"/>
  <c r="B88" i="3" s="1"/>
  <c r="B82" i="3"/>
  <c r="R23" i="8" l="1"/>
  <c r="AG10" i="11"/>
  <c r="Z14" i="8"/>
  <c r="Z23" i="8" s="1"/>
  <c r="E10" i="11"/>
  <c r="AM14" i="8"/>
  <c r="AM23" i="8" s="1"/>
  <c r="Q10" i="11"/>
  <c r="P24" i="7"/>
  <c r="P26" i="7" s="1"/>
  <c r="AO23" i="8"/>
  <c r="AB23" i="8"/>
  <c r="Y23" i="8"/>
  <c r="R10" i="11"/>
  <c r="S23" i="8"/>
  <c r="AE10" i="11"/>
  <c r="J24" i="7"/>
  <c r="J26" i="7" s="1"/>
  <c r="AE23" i="8"/>
  <c r="Q23" i="8"/>
  <c r="M23" i="8"/>
  <c r="W23" i="8"/>
  <c r="P23" i="8"/>
  <c r="E27" i="7"/>
  <c r="E32" i="7" s="1"/>
  <c r="E14" i="11"/>
  <c r="G11" i="7"/>
  <c r="G27" i="7"/>
  <c r="G32" i="7" s="1"/>
  <c r="G14" i="11"/>
  <c r="L27" i="7"/>
  <c r="L32" i="7" s="1"/>
  <c r="L14" i="11"/>
  <c r="AD10" i="11"/>
  <c r="AD24" i="7"/>
  <c r="AD26" i="7" s="1"/>
  <c r="AK23" i="8"/>
  <c r="AO10" i="11"/>
  <c r="AO16" i="11" s="1"/>
  <c r="AO22" i="11" s="1"/>
  <c r="AO24" i="7"/>
  <c r="AO26" i="7" s="1"/>
  <c r="AO33" i="7" s="1"/>
  <c r="AB10" i="11"/>
  <c r="AB24" i="7"/>
  <c r="T23" i="8"/>
  <c r="W10" i="11"/>
  <c r="W24" i="7"/>
  <c r="W26" i="7" s="1"/>
  <c r="AG11" i="7"/>
  <c r="AG27" i="7"/>
  <c r="AG32" i="7" s="1"/>
  <c r="AG14" i="11"/>
  <c r="AL10" i="11"/>
  <c r="AL16" i="11" s="1"/>
  <c r="AL22" i="11" s="1"/>
  <c r="AL24" i="7"/>
  <c r="AL26" i="7" s="1"/>
  <c r="AL33" i="7" s="1"/>
  <c r="F10" i="11"/>
  <c r="F24" i="7"/>
  <c r="F26" i="7" s="1"/>
  <c r="AH10" i="11"/>
  <c r="AH16" i="11" s="1"/>
  <c r="AH22" i="11" s="1"/>
  <c r="AH24" i="7"/>
  <c r="AH26" i="7" s="1"/>
  <c r="AH33" i="7" s="1"/>
  <c r="K27" i="7"/>
  <c r="K32" i="7" s="1"/>
  <c r="K14" i="11"/>
  <c r="U11" i="7"/>
  <c r="U27" i="7"/>
  <c r="U32" i="7" s="1"/>
  <c r="U14" i="11"/>
  <c r="W11" i="7"/>
  <c r="W27" i="7"/>
  <c r="W32" i="7" s="1"/>
  <c r="W14" i="11"/>
  <c r="V11" i="7"/>
  <c r="V27" i="7"/>
  <c r="V32" i="7" s="1"/>
  <c r="V14" i="11"/>
  <c r="AB11" i="7"/>
  <c r="AB27" i="7"/>
  <c r="AB32" i="7" s="1"/>
  <c r="AB14" i="11"/>
  <c r="N14" i="8"/>
  <c r="N23" i="8" s="1"/>
  <c r="U24" i="7"/>
  <c r="U10" i="11"/>
  <c r="H10" i="11"/>
  <c r="H24" i="7"/>
  <c r="H26" i="7" s="1"/>
  <c r="AA10" i="11"/>
  <c r="AA24" i="7"/>
  <c r="AA26" i="7" s="1"/>
  <c r="I10" i="11"/>
  <c r="I24" i="7"/>
  <c r="I26" i="7" s="1"/>
  <c r="D43" i="8"/>
  <c r="D31" i="8"/>
  <c r="AN10" i="11"/>
  <c r="AN24" i="7"/>
  <c r="AN26" i="7" s="1"/>
  <c r="AC24" i="7"/>
  <c r="AJ10" i="11"/>
  <c r="AJ24" i="7"/>
  <c r="AI23" i="8"/>
  <c r="B89" i="3"/>
  <c r="C14" i="8"/>
  <c r="C23" i="8" s="1"/>
  <c r="C24" i="8" s="1"/>
  <c r="C7" i="7"/>
  <c r="M11" i="7"/>
  <c r="M27" i="7"/>
  <c r="M32" i="7" s="1"/>
  <c r="M14" i="11"/>
  <c r="AJ11" i="7"/>
  <c r="AJ27" i="7"/>
  <c r="AJ32" i="7" s="1"/>
  <c r="AJ14" i="11"/>
  <c r="O11" i="7"/>
  <c r="O27" i="7"/>
  <c r="O32" i="7" s="1"/>
  <c r="O14" i="11"/>
  <c r="AA11" i="7"/>
  <c r="AA27" i="7"/>
  <c r="AA32" i="7" s="1"/>
  <c r="AA14" i="11"/>
  <c r="AC11" i="7"/>
  <c r="AC27" i="7"/>
  <c r="AC32" i="7" s="1"/>
  <c r="AC14" i="11"/>
  <c r="N11" i="7"/>
  <c r="N27" i="7"/>
  <c r="N32" i="7" s="1"/>
  <c r="N14" i="11"/>
  <c r="P11" i="7"/>
  <c r="P27" i="7"/>
  <c r="P32" i="7" s="1"/>
  <c r="P14" i="11"/>
  <c r="B138" i="3"/>
  <c r="X14" i="8"/>
  <c r="X23" i="8" s="1"/>
  <c r="M10" i="11"/>
  <c r="M24" i="7"/>
  <c r="AF10" i="11"/>
  <c r="AF24" i="7"/>
  <c r="AF26" i="7" s="1"/>
  <c r="C27" i="7"/>
  <c r="C32" i="7" s="1"/>
  <c r="C25" i="11"/>
  <c r="AN23" i="8"/>
  <c r="AM10" i="11"/>
  <c r="AM16" i="11" s="1"/>
  <c r="AM22" i="11" s="1"/>
  <c r="AM24" i="7"/>
  <c r="AM26" i="7" s="1"/>
  <c r="AM33" i="7" s="1"/>
  <c r="AG23" i="8"/>
  <c r="V10" i="11"/>
  <c r="V24" i="7"/>
  <c r="V26" i="7" s="1"/>
  <c r="L10" i="11"/>
  <c r="L24" i="7"/>
  <c r="AJ23" i="8"/>
  <c r="AC23" i="8"/>
  <c r="Q11" i="7"/>
  <c r="Q27" i="7"/>
  <c r="Q32" i="7" s="1"/>
  <c r="Q14" i="11"/>
  <c r="F27" i="7"/>
  <c r="F32" i="7" s="1"/>
  <c r="F14" i="11"/>
  <c r="D27" i="7"/>
  <c r="D32" i="7" s="1"/>
  <c r="D25" i="11"/>
  <c r="AE11" i="7"/>
  <c r="AE27" i="7"/>
  <c r="AE32" i="7" s="1"/>
  <c r="AE14" i="11"/>
  <c r="H27" i="7"/>
  <c r="H32" i="7" s="1"/>
  <c r="H14" i="11"/>
  <c r="T11" i="7"/>
  <c r="T27" i="7"/>
  <c r="T32" i="7" s="1"/>
  <c r="T14" i="11"/>
  <c r="J27" i="7"/>
  <c r="J32" i="7" s="1"/>
  <c r="J14" i="11"/>
  <c r="I27" i="7"/>
  <c r="I32" i="7" s="1"/>
  <c r="I14" i="11"/>
  <c r="R11" i="7"/>
  <c r="R27" i="7"/>
  <c r="R32" i="7" s="1"/>
  <c r="R14" i="11"/>
  <c r="X11" i="7"/>
  <c r="X27" i="7"/>
  <c r="X32" i="7" s="1"/>
  <c r="X14" i="11"/>
  <c r="AD11" i="7"/>
  <c r="AD27" i="7"/>
  <c r="AD32" i="7" s="1"/>
  <c r="AD14" i="11"/>
  <c r="AF11" i="7"/>
  <c r="AF27" i="7"/>
  <c r="AF32" i="7" s="1"/>
  <c r="AF14" i="11"/>
  <c r="Z11" i="7"/>
  <c r="Z27" i="7"/>
  <c r="Z32" i="7" s="1"/>
  <c r="Z14" i="11"/>
  <c r="S11" i="7"/>
  <c r="S27" i="7"/>
  <c r="S32" i="7" s="1"/>
  <c r="S14" i="11"/>
  <c r="Y11" i="7"/>
  <c r="Y27" i="7"/>
  <c r="Y32" i="7" s="1"/>
  <c r="Y14" i="11"/>
  <c r="AN11" i="7"/>
  <c r="AN12" i="7" s="1"/>
  <c r="AN27" i="7"/>
  <c r="AN32" i="7" s="1"/>
  <c r="AN14" i="11"/>
  <c r="AK10" i="11"/>
  <c r="AK16" i="11" s="1"/>
  <c r="AK22" i="11" s="1"/>
  <c r="AK24" i="7"/>
  <c r="O14" i="8"/>
  <c r="O23" i="8" s="1"/>
  <c r="G10" i="11"/>
  <c r="G24" i="7"/>
  <c r="G26" i="7" s="1"/>
  <c r="Z10" i="11"/>
  <c r="Z24" i="7"/>
  <c r="Z26" i="7" s="1"/>
  <c r="D24" i="7"/>
  <c r="D10" i="11"/>
  <c r="D24" i="11" s="1"/>
  <c r="U23" i="8"/>
  <c r="AF23" i="8"/>
  <c r="T10" i="11"/>
  <c r="T24" i="7"/>
  <c r="Y10" i="11"/>
  <c r="Y24" i="7"/>
  <c r="Y26" i="7" s="1"/>
  <c r="AI10" i="11"/>
  <c r="AI16" i="11" s="1"/>
  <c r="AI22" i="11" s="1"/>
  <c r="AI24" i="7"/>
  <c r="AI26" i="7" s="1"/>
  <c r="AI33" i="7" s="1"/>
  <c r="S10" i="11"/>
  <c r="S24" i="7"/>
  <c r="S26" i="7" s="1"/>
  <c r="N127" i="3"/>
  <c r="M151" i="3"/>
  <c r="M152" i="3" s="1"/>
  <c r="AH7" i="7"/>
  <c r="AH12" i="7" s="1"/>
  <c r="F11" i="7"/>
  <c r="E11" i="7"/>
  <c r="K11" i="7"/>
  <c r="AL7" i="7"/>
  <c r="AL12" i="7" s="1"/>
  <c r="AJ7" i="7"/>
  <c r="AI7" i="7"/>
  <c r="AI12" i="7" s="1"/>
  <c r="AG7" i="7"/>
  <c r="AM7" i="7"/>
  <c r="AM12" i="7" s="1"/>
  <c r="C11" i="7"/>
  <c r="I11" i="7"/>
  <c r="AK7" i="7"/>
  <c r="AK12" i="7" s="1"/>
  <c r="D11" i="7"/>
  <c r="AO7" i="7"/>
  <c r="AO12" i="7" s="1"/>
  <c r="J11" i="7"/>
  <c r="C101" i="3"/>
  <c r="C47" i="3"/>
  <c r="C80" i="3"/>
  <c r="C93" i="3"/>
  <c r="C109" i="3"/>
  <c r="C72" i="3"/>
  <c r="C54" i="3"/>
  <c r="E23" i="7"/>
  <c r="L11" i="7"/>
  <c r="H11" i="7"/>
  <c r="V16" i="11" l="1"/>
  <c r="V22" i="11" s="1"/>
  <c r="Z33" i="7"/>
  <c r="E16" i="11"/>
  <c r="E22" i="11" s="1"/>
  <c r="D14" i="8"/>
  <c r="D23" i="8" s="1"/>
  <c r="D24" i="8" s="1"/>
  <c r="D37" i="8"/>
  <c r="D39" i="8" s="1"/>
  <c r="E36" i="8" s="1"/>
  <c r="Q24" i="7"/>
  <c r="Q26" i="7" s="1"/>
  <c r="AG24" i="7"/>
  <c r="AG26" i="7" s="1"/>
  <c r="AG33" i="7" s="1"/>
  <c r="E24" i="7"/>
  <c r="E26" i="7" s="1"/>
  <c r="E33" i="7" s="1"/>
  <c r="P10" i="11"/>
  <c r="P16" i="11" s="1"/>
  <c r="P22" i="11" s="1"/>
  <c r="J10" i="11"/>
  <c r="U16" i="11"/>
  <c r="U22" i="11" s="1"/>
  <c r="R16" i="11"/>
  <c r="R22" i="11" s="1"/>
  <c r="S16" i="11"/>
  <c r="S22" i="11" s="1"/>
  <c r="R24" i="7"/>
  <c r="R26" i="7" s="1"/>
  <c r="R33" i="7" s="1"/>
  <c r="AJ12" i="7"/>
  <c r="G16" i="11"/>
  <c r="G22" i="11" s="1"/>
  <c r="F16" i="11"/>
  <c r="F22" i="11" s="1"/>
  <c r="AE24" i="7"/>
  <c r="AE26" i="7" s="1"/>
  <c r="AE33" i="7" s="1"/>
  <c r="H16" i="11"/>
  <c r="H22" i="11" s="1"/>
  <c r="AN16" i="11"/>
  <c r="AN22" i="11" s="1"/>
  <c r="AA33" i="7"/>
  <c r="W16" i="11"/>
  <c r="W22" i="11" s="1"/>
  <c r="C14" i="11"/>
  <c r="J33" i="7"/>
  <c r="M16" i="11"/>
  <c r="M22" i="11" s="1"/>
  <c r="AG16" i="11"/>
  <c r="AG22" i="11" s="1"/>
  <c r="Y16" i="11"/>
  <c r="Y22" i="11" s="1"/>
  <c r="AE16" i="11"/>
  <c r="AE22" i="11" s="1"/>
  <c r="D14" i="11"/>
  <c r="D16" i="11" s="1"/>
  <c r="D22" i="11" s="1"/>
  <c r="D26" i="11" s="1"/>
  <c r="Z16" i="11"/>
  <c r="Z22" i="11" s="1"/>
  <c r="Q16" i="11"/>
  <c r="Q22" i="11" s="1"/>
  <c r="P33" i="7"/>
  <c r="AG12" i="7"/>
  <c r="I16" i="11"/>
  <c r="I22" i="11" s="1"/>
  <c r="W33" i="7"/>
  <c r="G33" i="7"/>
  <c r="S33" i="7"/>
  <c r="AD16" i="11"/>
  <c r="AD22" i="11" s="1"/>
  <c r="V33" i="7"/>
  <c r="F33" i="7"/>
  <c r="C149" i="3"/>
  <c r="C138" i="3"/>
  <c r="X10" i="11"/>
  <c r="X16" i="11" s="1"/>
  <c r="X22" i="11" s="1"/>
  <c r="X24" i="7"/>
  <c r="X26" i="7" s="1"/>
  <c r="X33" i="7" s="1"/>
  <c r="E43" i="8"/>
  <c r="E31" i="8"/>
  <c r="Q33" i="7"/>
  <c r="AJ26" i="7"/>
  <c r="AJ33" i="7" s="1"/>
  <c r="AC26" i="7"/>
  <c r="AC33" i="7" s="1"/>
  <c r="AN33" i="7"/>
  <c r="I33" i="7"/>
  <c r="O10" i="11"/>
  <c r="O16" i="11" s="1"/>
  <c r="O22" i="11" s="1"/>
  <c r="O24" i="7"/>
  <c r="O26" i="7" s="1"/>
  <c r="O33" i="7" s="1"/>
  <c r="L26" i="7"/>
  <c r="L33" i="7" s="1"/>
  <c r="AF33" i="7"/>
  <c r="M26" i="7"/>
  <c r="M33" i="7" s="1"/>
  <c r="B149" i="3"/>
  <c r="C10" i="11"/>
  <c r="C24" i="11" s="1"/>
  <c r="C24" i="7"/>
  <c r="C26" i="7" s="1"/>
  <c r="C33" i="7" s="1"/>
  <c r="C35" i="7" s="1"/>
  <c r="N10" i="11"/>
  <c r="N16" i="11" s="1"/>
  <c r="N22" i="11" s="1"/>
  <c r="N24" i="7"/>
  <c r="N26" i="7" s="1"/>
  <c r="N33" i="7" s="1"/>
  <c r="AD33" i="7"/>
  <c r="J16" i="11"/>
  <c r="J22" i="11" s="1"/>
  <c r="Y33" i="7"/>
  <c r="T26" i="7"/>
  <c r="T33" i="7" s="1"/>
  <c r="D26" i="7"/>
  <c r="D33" i="7" s="1"/>
  <c r="AK26" i="7"/>
  <c r="AK33" i="7" s="1"/>
  <c r="K10" i="11"/>
  <c r="K16" i="11" s="1"/>
  <c r="K22" i="11" s="1"/>
  <c r="K24" i="7"/>
  <c r="K26" i="7" s="1"/>
  <c r="K33" i="7" s="1"/>
  <c r="H33" i="7"/>
  <c r="U26" i="7"/>
  <c r="U33" i="7" s="1"/>
  <c r="AB26" i="7"/>
  <c r="AB33" i="7" s="1"/>
  <c r="N151" i="3"/>
  <c r="N152" i="3" s="1"/>
  <c r="O127" i="3"/>
  <c r="C12" i="7"/>
  <c r="C14" i="7" s="1"/>
  <c r="T16" i="11"/>
  <c r="T22" i="11" s="1"/>
  <c r="AJ16" i="11"/>
  <c r="AJ22" i="11" s="1"/>
  <c r="AB16" i="11"/>
  <c r="AB22" i="11" s="1"/>
  <c r="AA16" i="11"/>
  <c r="AA22" i="11" s="1"/>
  <c r="L16" i="11"/>
  <c r="L22" i="11" s="1"/>
  <c r="AF16" i="11"/>
  <c r="AF22" i="11" s="1"/>
  <c r="F23" i="7"/>
  <c r="D54" i="3"/>
  <c r="D72" i="3"/>
  <c r="D101" i="3"/>
  <c r="D109" i="3"/>
  <c r="D47" i="3"/>
  <c r="D93" i="3"/>
  <c r="D80" i="3"/>
  <c r="D7" i="7"/>
  <c r="D12" i="7" s="1"/>
  <c r="D14" i="7" s="1"/>
  <c r="D35" i="7" l="1"/>
  <c r="E14" i="8"/>
  <c r="E23" i="8" s="1"/>
  <c r="E24" i="8" s="1"/>
  <c r="E37" i="8"/>
  <c r="E39" i="8" s="1"/>
  <c r="F36" i="8" s="1"/>
  <c r="F39" i="8" s="1"/>
  <c r="G36" i="8" s="1"/>
  <c r="F37" i="8"/>
  <c r="D149" i="3"/>
  <c r="D138" i="3"/>
  <c r="C16" i="11"/>
  <c r="C22" i="11" s="1"/>
  <c r="C26" i="11" s="1"/>
  <c r="F43" i="8"/>
  <c r="F31" i="8"/>
  <c r="O151" i="3"/>
  <c r="O152" i="3" s="1"/>
  <c r="P127" i="3"/>
  <c r="E24" i="11"/>
  <c r="E25" i="11"/>
  <c r="G23" i="7"/>
  <c r="E47" i="3"/>
  <c r="E80" i="3"/>
  <c r="E93" i="3"/>
  <c r="E109" i="3"/>
  <c r="E54" i="3"/>
  <c r="E72" i="3"/>
  <c r="E101" i="3"/>
  <c r="E26" i="11"/>
  <c r="E35" i="7"/>
  <c r="E7" i="7"/>
  <c r="E12" i="7" s="1"/>
  <c r="G37" i="8" l="1"/>
  <c r="G39" i="8" s="1"/>
  <c r="H36" i="8" s="1"/>
  <c r="F14" i="8"/>
  <c r="F23" i="8" s="1"/>
  <c r="F24" i="8" s="1"/>
  <c r="E14" i="7"/>
  <c r="G43" i="8"/>
  <c r="G31" i="8"/>
  <c r="E149" i="3"/>
  <c r="E138" i="3"/>
  <c r="Q127" i="3"/>
  <c r="P151" i="3"/>
  <c r="P152" i="3" s="1"/>
  <c r="F24" i="11"/>
  <c r="F25" i="11"/>
  <c r="F35" i="7"/>
  <c r="H23" i="7"/>
  <c r="F26" i="11"/>
  <c r="F47" i="3"/>
  <c r="F80" i="3"/>
  <c r="F93" i="3"/>
  <c r="F54" i="3"/>
  <c r="F101" i="3"/>
  <c r="F109" i="3"/>
  <c r="F72" i="3"/>
  <c r="F7" i="7"/>
  <c r="F12" i="7" s="1"/>
  <c r="G14" i="8" l="1"/>
  <c r="G23" i="8" s="1"/>
  <c r="G24" i="8" s="1"/>
  <c r="G35" i="7"/>
  <c r="F149" i="3"/>
  <c r="F138" i="3"/>
  <c r="H43" i="8"/>
  <c r="H31" i="8"/>
  <c r="R127" i="3"/>
  <c r="Q151" i="3"/>
  <c r="Q152" i="3" s="1"/>
  <c r="F14" i="7"/>
  <c r="G24" i="11"/>
  <c r="G25" i="11"/>
  <c r="G26" i="11"/>
  <c r="G47" i="3"/>
  <c r="G80" i="3"/>
  <c r="G93" i="3"/>
  <c r="G109" i="3"/>
  <c r="G54" i="3"/>
  <c r="G72" i="3"/>
  <c r="G101" i="3"/>
  <c r="I23" i="7"/>
  <c r="G7" i="7"/>
  <c r="G12" i="7" s="1"/>
  <c r="G14" i="7" s="1"/>
  <c r="H14" i="8" l="1"/>
  <c r="H23" i="8" s="1"/>
  <c r="H24" i="8" s="1"/>
  <c r="H37" i="8"/>
  <c r="H39" i="8" s="1"/>
  <c r="I36" i="8" s="1"/>
  <c r="I37" i="8"/>
  <c r="H35" i="7"/>
  <c r="I43" i="8"/>
  <c r="I31" i="8"/>
  <c r="G138" i="3"/>
  <c r="G149" i="3"/>
  <c r="R151" i="3"/>
  <c r="R152" i="3" s="1"/>
  <c r="S127" i="3"/>
  <c r="H24" i="11"/>
  <c r="H25" i="11"/>
  <c r="J23" i="7"/>
  <c r="H54" i="3"/>
  <c r="H72" i="3"/>
  <c r="H101" i="3"/>
  <c r="H47" i="3"/>
  <c r="H80" i="3"/>
  <c r="H93" i="3"/>
  <c r="H109" i="3"/>
  <c r="H26" i="11"/>
  <c r="H7" i="7"/>
  <c r="H12" i="7" s="1"/>
  <c r="H14" i="7" s="1"/>
  <c r="I39" i="8" l="1"/>
  <c r="J36" i="8" s="1"/>
  <c r="I14" i="8"/>
  <c r="I23" i="8" s="1"/>
  <c r="I24" i="8" s="1"/>
  <c r="J37" i="8"/>
  <c r="H149" i="3"/>
  <c r="H138" i="3"/>
  <c r="J43" i="8"/>
  <c r="J31" i="8"/>
  <c r="I35" i="7"/>
  <c r="S151" i="3"/>
  <c r="S152" i="3" s="1"/>
  <c r="T127" i="3"/>
  <c r="I24" i="11"/>
  <c r="I25" i="11"/>
  <c r="K23" i="7"/>
  <c r="I93" i="3"/>
  <c r="I109" i="3"/>
  <c r="I54" i="3"/>
  <c r="I72" i="3"/>
  <c r="I101" i="3"/>
  <c r="I47" i="3"/>
  <c r="I80" i="3"/>
  <c r="I26" i="11"/>
  <c r="I7" i="7"/>
  <c r="I12" i="7" s="1"/>
  <c r="I14" i="7" s="1"/>
  <c r="J39" i="8" l="1"/>
  <c r="K36" i="8" s="1"/>
  <c r="J14" i="8"/>
  <c r="J23" i="8" s="1"/>
  <c r="J24" i="8" s="1"/>
  <c r="K37" i="8"/>
  <c r="I149" i="3"/>
  <c r="I138" i="3"/>
  <c r="K43" i="8"/>
  <c r="K31" i="8"/>
  <c r="U127" i="3"/>
  <c r="T151" i="3"/>
  <c r="T152" i="3" s="1"/>
  <c r="J24" i="11"/>
  <c r="J25" i="11"/>
  <c r="J35" i="7"/>
  <c r="J26" i="11"/>
  <c r="L23" i="7"/>
  <c r="J93" i="3"/>
  <c r="J54" i="3"/>
  <c r="J101" i="3"/>
  <c r="J109" i="3"/>
  <c r="J72" i="3"/>
  <c r="J47" i="3"/>
  <c r="J80" i="3"/>
  <c r="J7" i="7"/>
  <c r="J12" i="7" s="1"/>
  <c r="K39" i="8" l="1"/>
  <c r="L36" i="8" s="1"/>
  <c r="K14" i="8"/>
  <c r="K23" i="8" s="1"/>
  <c r="K24" i="8" s="1"/>
  <c r="J14" i="7"/>
  <c r="J149" i="3"/>
  <c r="J138" i="3"/>
  <c r="L43" i="8"/>
  <c r="L31" i="8"/>
  <c r="V127" i="3"/>
  <c r="U151" i="3"/>
  <c r="U152" i="3" s="1"/>
  <c r="K24" i="11"/>
  <c r="K25" i="11"/>
  <c r="M23" i="7"/>
  <c r="K93" i="3"/>
  <c r="K109" i="3"/>
  <c r="K54" i="3"/>
  <c r="K72" i="3"/>
  <c r="K101" i="3"/>
  <c r="K47" i="3"/>
  <c r="K80" i="3"/>
  <c r="K26" i="11"/>
  <c r="K7" i="7"/>
  <c r="K12" i="7" s="1"/>
  <c r="L14" i="8" l="1"/>
  <c r="L23" i="8" s="1"/>
  <c r="L37" i="8"/>
  <c r="K14" i="7"/>
  <c r="L39" i="8"/>
  <c r="M36" i="8" s="1"/>
  <c r="M39" i="8" s="1"/>
  <c r="N36" i="8" s="1"/>
  <c r="N39" i="8" s="1"/>
  <c r="O36" i="8" s="1"/>
  <c r="O39" i="8" s="1"/>
  <c r="P36" i="8" s="1"/>
  <c r="P39" i="8" s="1"/>
  <c r="Q36" i="8" s="1"/>
  <c r="Q39" i="8" s="1"/>
  <c r="R36" i="8" s="1"/>
  <c r="L24" i="8"/>
  <c r="M24" i="8" s="1"/>
  <c r="N24" i="8" s="1"/>
  <c r="O24" i="8" s="1"/>
  <c r="P24" i="8" s="1"/>
  <c r="Q24" i="8" s="1"/>
  <c r="R24" i="8" s="1"/>
  <c r="S24" i="8" s="1"/>
  <c r="T24" i="8" s="1"/>
  <c r="U24" i="8" s="1"/>
  <c r="V24" i="8" s="1"/>
  <c r="W24" i="8" s="1"/>
  <c r="X24" i="8" s="1"/>
  <c r="Y24" i="8" s="1"/>
  <c r="Z24" i="8" s="1"/>
  <c r="AA24" i="8" s="1"/>
  <c r="AB24" i="8" s="1"/>
  <c r="AC24" i="8" s="1"/>
  <c r="AD24" i="8" s="1"/>
  <c r="AE24" i="8" s="1"/>
  <c r="AF24" i="8" s="1"/>
  <c r="AG24" i="8" s="1"/>
  <c r="AH24" i="8" s="1"/>
  <c r="AI24" i="8" s="1"/>
  <c r="AJ24" i="8" s="1"/>
  <c r="AK24" i="8" s="1"/>
  <c r="AL24" i="8" s="1"/>
  <c r="AM24" i="8" s="1"/>
  <c r="AN24" i="8" s="1"/>
  <c r="AO24" i="8" s="1"/>
  <c r="C26" i="8"/>
  <c r="K149" i="3"/>
  <c r="K138" i="3"/>
  <c r="L35" i="7"/>
  <c r="M43" i="8"/>
  <c r="M31" i="8"/>
  <c r="V151" i="3"/>
  <c r="V152" i="3" s="1"/>
  <c r="W127" i="3"/>
  <c r="L24" i="11"/>
  <c r="L25" i="11"/>
  <c r="K35" i="7"/>
  <c r="N23" i="7"/>
  <c r="L26" i="11"/>
  <c r="L47" i="3"/>
  <c r="L80" i="3"/>
  <c r="L93" i="3"/>
  <c r="L109" i="3"/>
  <c r="L54" i="3"/>
  <c r="L72" i="3"/>
  <c r="L101" i="3"/>
  <c r="L7" i="7"/>
  <c r="L12" i="7" s="1"/>
  <c r="R39" i="8" l="1"/>
  <c r="S36" i="8" s="1"/>
  <c r="L14" i="7"/>
  <c r="L149" i="3"/>
  <c r="L138" i="3"/>
  <c r="N43" i="8"/>
  <c r="N31" i="8"/>
  <c r="W151" i="3"/>
  <c r="W152" i="3" s="1"/>
  <c r="X127" i="3"/>
  <c r="M24" i="11"/>
  <c r="M25" i="11"/>
  <c r="M35" i="7"/>
  <c r="M54" i="3"/>
  <c r="M72" i="3"/>
  <c r="M101" i="3"/>
  <c r="M47" i="3"/>
  <c r="M80" i="3"/>
  <c r="M109" i="3"/>
  <c r="M93" i="3"/>
  <c r="M26" i="11"/>
  <c r="O23" i="7"/>
  <c r="M7" i="7"/>
  <c r="M12" i="7" s="1"/>
  <c r="S39" i="8" l="1"/>
  <c r="T36" i="8" s="1"/>
  <c r="M14" i="7"/>
  <c r="M149" i="3"/>
  <c r="M138" i="3"/>
  <c r="O43" i="8"/>
  <c r="O31" i="8"/>
  <c r="Y127" i="3"/>
  <c r="X151" i="3"/>
  <c r="X152" i="3" s="1"/>
  <c r="N24" i="11"/>
  <c r="N25" i="11"/>
  <c r="P23" i="7"/>
  <c r="N101" i="3"/>
  <c r="N109" i="3"/>
  <c r="N72" i="3"/>
  <c r="N47" i="3"/>
  <c r="N80" i="3"/>
  <c r="N93" i="3"/>
  <c r="N54" i="3"/>
  <c r="N26" i="11"/>
  <c r="N35" i="7"/>
  <c r="N7" i="7"/>
  <c r="N12" i="7" s="1"/>
  <c r="N14" i="7" s="1"/>
  <c r="T39" i="8" l="1"/>
  <c r="U36" i="8" s="1"/>
  <c r="P43" i="8"/>
  <c r="P31" i="8"/>
  <c r="N149" i="3"/>
  <c r="N138" i="3"/>
  <c r="Z127" i="3"/>
  <c r="Y151" i="3"/>
  <c r="Y152" i="3" s="1"/>
  <c r="O24" i="11"/>
  <c r="O25" i="11"/>
  <c r="O26" i="11"/>
  <c r="O54" i="3"/>
  <c r="O72" i="3"/>
  <c r="O101" i="3"/>
  <c r="O47" i="3"/>
  <c r="O80" i="3"/>
  <c r="O93" i="3"/>
  <c r="O109" i="3"/>
  <c r="Q23" i="7"/>
  <c r="O35" i="7"/>
  <c r="O7" i="7"/>
  <c r="O12" i="7" s="1"/>
  <c r="O14" i="7" l="1"/>
  <c r="U39" i="8"/>
  <c r="V36" i="8" s="1"/>
  <c r="Q43" i="8"/>
  <c r="Q31" i="8"/>
  <c r="O149" i="3"/>
  <c r="O138" i="3"/>
  <c r="Z151" i="3"/>
  <c r="Z152" i="3" s="1"/>
  <c r="AA127" i="3"/>
  <c r="P24" i="11"/>
  <c r="P25" i="11"/>
  <c r="R23" i="7"/>
  <c r="P47" i="3"/>
  <c r="P80" i="3"/>
  <c r="P93" i="3"/>
  <c r="P109" i="3"/>
  <c r="P54" i="3"/>
  <c r="P72" i="3"/>
  <c r="P101" i="3"/>
  <c r="P26" i="11"/>
  <c r="P35" i="7"/>
  <c r="P7" i="7"/>
  <c r="P12" i="7" s="1"/>
  <c r="P14" i="7" s="1"/>
  <c r="V39" i="8" l="1"/>
  <c r="W36" i="8" s="1"/>
  <c r="P149" i="3"/>
  <c r="P138" i="3"/>
  <c r="R43" i="8"/>
  <c r="R31" i="8"/>
  <c r="Q35" i="7"/>
  <c r="AA151" i="3"/>
  <c r="AA152" i="3" s="1"/>
  <c r="AB127" i="3"/>
  <c r="Q24" i="11"/>
  <c r="Q25" i="11"/>
  <c r="S23" i="7"/>
  <c r="Q101" i="3"/>
  <c r="Q47" i="3"/>
  <c r="Q80" i="3"/>
  <c r="Q93" i="3"/>
  <c r="Q109" i="3"/>
  <c r="Q54" i="3"/>
  <c r="Q72" i="3"/>
  <c r="Q26" i="11"/>
  <c r="Q7" i="7"/>
  <c r="Q12" i="7" s="1"/>
  <c r="W39" i="8" l="1"/>
  <c r="X36" i="8" s="1"/>
  <c r="Q149" i="3"/>
  <c r="Q138" i="3"/>
  <c r="S43" i="8"/>
  <c r="S31" i="8"/>
  <c r="AC127" i="3"/>
  <c r="AB151" i="3"/>
  <c r="AB152" i="3" s="1"/>
  <c r="Q14" i="7"/>
  <c r="R24" i="11"/>
  <c r="R25" i="11"/>
  <c r="T23" i="7"/>
  <c r="R109" i="3"/>
  <c r="R72" i="3"/>
  <c r="R47" i="3"/>
  <c r="R80" i="3"/>
  <c r="R93" i="3"/>
  <c r="R54" i="3"/>
  <c r="R101" i="3"/>
  <c r="R26" i="11"/>
  <c r="R35" i="7"/>
  <c r="R7" i="7"/>
  <c r="R12" i="7" s="1"/>
  <c r="X39" i="8" l="1"/>
  <c r="Y36" i="8" s="1"/>
  <c r="R14" i="7"/>
  <c r="T43" i="8"/>
  <c r="T31" i="8"/>
  <c r="R149" i="3"/>
  <c r="R138" i="3"/>
  <c r="AD127" i="3"/>
  <c r="AC151" i="3"/>
  <c r="AC152" i="3" s="1"/>
  <c r="S24" i="11"/>
  <c r="S25" i="11"/>
  <c r="S26" i="11"/>
  <c r="S101" i="3"/>
  <c r="S47" i="3"/>
  <c r="S80" i="3"/>
  <c r="S93" i="3"/>
  <c r="S109" i="3"/>
  <c r="S54" i="3"/>
  <c r="S72" i="3"/>
  <c r="U23" i="7"/>
  <c r="S35" i="7"/>
  <c r="S7" i="7"/>
  <c r="S12" i="7" s="1"/>
  <c r="S14" i="7" s="1"/>
  <c r="Y39" i="8" l="1"/>
  <c r="Z36" i="8" s="1"/>
  <c r="T35" i="7"/>
  <c r="U43" i="8"/>
  <c r="U31" i="8"/>
  <c r="S138" i="3"/>
  <c r="S149" i="3"/>
  <c r="AD151" i="3"/>
  <c r="AD152" i="3" s="1"/>
  <c r="AE127" i="3"/>
  <c r="T24" i="11"/>
  <c r="T25" i="11"/>
  <c r="T54" i="3"/>
  <c r="T72" i="3"/>
  <c r="T101" i="3"/>
  <c r="T47" i="3"/>
  <c r="T93" i="3"/>
  <c r="T80" i="3"/>
  <c r="T109" i="3"/>
  <c r="T26" i="11"/>
  <c r="V23" i="7"/>
  <c r="T7" i="7"/>
  <c r="T12" i="7" s="1"/>
  <c r="T14" i="7" s="1"/>
  <c r="Z39" i="8" l="1"/>
  <c r="AA36" i="8" s="1"/>
  <c r="U35" i="7"/>
  <c r="T149" i="3"/>
  <c r="T138" i="3"/>
  <c r="V43" i="8"/>
  <c r="V31" i="8"/>
  <c r="AE151" i="3"/>
  <c r="AE152" i="3" s="1"/>
  <c r="AF127" i="3"/>
  <c r="U24" i="11"/>
  <c r="U25" i="11"/>
  <c r="U47" i="3"/>
  <c r="U80" i="3"/>
  <c r="U93" i="3"/>
  <c r="U109" i="3"/>
  <c r="U54" i="3"/>
  <c r="U72" i="3"/>
  <c r="U101" i="3"/>
  <c r="U26" i="11"/>
  <c r="W23" i="7"/>
  <c r="U7" i="7"/>
  <c r="U12" i="7" s="1"/>
  <c r="U14" i="7" s="1"/>
  <c r="AA39" i="8" l="1"/>
  <c r="AB36" i="8" s="1"/>
  <c r="U149" i="3"/>
  <c r="U138" i="3"/>
  <c r="W43" i="8"/>
  <c r="W31" i="8"/>
  <c r="AG127" i="3"/>
  <c r="AF151" i="3"/>
  <c r="AF152" i="3" s="1"/>
  <c r="V24" i="11"/>
  <c r="V25" i="11"/>
  <c r="V47" i="3"/>
  <c r="V80" i="3"/>
  <c r="V93" i="3"/>
  <c r="V54" i="3"/>
  <c r="V101" i="3"/>
  <c r="V109" i="3"/>
  <c r="V72" i="3"/>
  <c r="V26" i="11"/>
  <c r="X23" i="7"/>
  <c r="V35" i="7"/>
  <c r="V7" i="7"/>
  <c r="V12" i="7" s="1"/>
  <c r="AB39" i="8" l="1"/>
  <c r="AC36" i="8" s="1"/>
  <c r="X43" i="8"/>
  <c r="X31" i="8"/>
  <c r="V138" i="3"/>
  <c r="V149" i="3"/>
  <c r="AH127" i="3"/>
  <c r="AG151" i="3"/>
  <c r="AG152" i="3" s="1"/>
  <c r="V14" i="7"/>
  <c r="W24" i="11"/>
  <c r="W25" i="11"/>
  <c r="W26" i="11"/>
  <c r="W47" i="3"/>
  <c r="W80" i="3"/>
  <c r="W93" i="3"/>
  <c r="W109" i="3"/>
  <c r="W54" i="3"/>
  <c r="W72" i="3"/>
  <c r="W101" i="3"/>
  <c r="Y23" i="7"/>
  <c r="W35" i="7"/>
  <c r="W7" i="7"/>
  <c r="W12" i="7" s="1"/>
  <c r="AC39" i="8" l="1"/>
  <c r="AD36" i="8" s="1"/>
  <c r="W14" i="7"/>
  <c r="Y43" i="8"/>
  <c r="Y31" i="8"/>
  <c r="W138" i="3"/>
  <c r="W149" i="3"/>
  <c r="AH151" i="3"/>
  <c r="AH152" i="3" s="1"/>
  <c r="AI127" i="3"/>
  <c r="X24" i="11"/>
  <c r="X25" i="11"/>
  <c r="Z23" i="7"/>
  <c r="X54" i="3"/>
  <c r="X72" i="3"/>
  <c r="X101" i="3"/>
  <c r="X47" i="3"/>
  <c r="X80" i="3"/>
  <c r="X93" i="3"/>
  <c r="X109" i="3"/>
  <c r="X26" i="11"/>
  <c r="X35" i="7"/>
  <c r="X7" i="7"/>
  <c r="X12" i="7" s="1"/>
  <c r="AD39" i="8" l="1"/>
  <c r="AE36" i="8" s="1"/>
  <c r="Z43" i="8"/>
  <c r="Z31" i="8"/>
  <c r="X149" i="3"/>
  <c r="X138" i="3"/>
  <c r="AI151" i="3"/>
  <c r="AI152" i="3" s="1"/>
  <c r="AJ127" i="3"/>
  <c r="Y35" i="7"/>
  <c r="X14" i="7"/>
  <c r="Y24" i="11"/>
  <c r="Y25" i="11"/>
  <c r="Y26" i="11"/>
  <c r="Y93" i="3"/>
  <c r="Y109" i="3"/>
  <c r="Y54" i="3"/>
  <c r="Y72" i="3"/>
  <c r="Y101" i="3"/>
  <c r="Y80" i="3"/>
  <c r="Y47" i="3"/>
  <c r="AA23" i="7"/>
  <c r="AC10" i="11"/>
  <c r="AC16" i="11" s="1"/>
  <c r="AC22" i="11" s="1"/>
  <c r="Y7" i="7"/>
  <c r="Y12" i="7" s="1"/>
  <c r="Y14" i="7" l="1"/>
  <c r="AE39" i="8"/>
  <c r="AF36" i="8" s="1"/>
  <c r="AA43" i="8"/>
  <c r="AA31" i="8"/>
  <c r="Z35" i="7"/>
  <c r="Y149" i="3"/>
  <c r="Y138" i="3"/>
  <c r="AK127" i="3"/>
  <c r="AJ151" i="3"/>
  <c r="AJ152" i="3" s="1"/>
  <c r="Z24" i="11"/>
  <c r="Z25" i="11"/>
  <c r="Z26" i="11"/>
  <c r="Z93" i="3"/>
  <c r="Z54" i="3"/>
  <c r="Z101" i="3"/>
  <c r="Z109" i="3"/>
  <c r="Z72" i="3"/>
  <c r="Z47" i="3"/>
  <c r="Z80" i="3"/>
  <c r="AB23" i="7"/>
  <c r="Z7" i="7"/>
  <c r="Z12" i="7" s="1"/>
  <c r="AF39" i="8" l="1"/>
  <c r="AG36" i="8" s="1"/>
  <c r="AA35" i="7"/>
  <c r="Z14" i="7"/>
  <c r="Z149" i="3"/>
  <c r="Z138" i="3"/>
  <c r="AB43" i="8"/>
  <c r="AB31" i="8"/>
  <c r="AL127" i="3"/>
  <c r="AK151" i="3"/>
  <c r="AK152" i="3" s="1"/>
  <c r="AA24" i="11"/>
  <c r="AA25" i="11"/>
  <c r="AC23" i="7"/>
  <c r="AA26" i="11"/>
  <c r="AA93" i="3"/>
  <c r="AA109" i="3"/>
  <c r="AA54" i="3"/>
  <c r="AA72" i="3"/>
  <c r="AA101" i="3"/>
  <c r="AA47" i="3"/>
  <c r="AA80" i="3"/>
  <c r="C28" i="11"/>
  <c r="AA7" i="7"/>
  <c r="AA12" i="7" s="1"/>
  <c r="AA14" i="7" s="1"/>
  <c r="AG39" i="8" l="1"/>
  <c r="AH36" i="8" s="1"/>
  <c r="AA138" i="3"/>
  <c r="AA149" i="3"/>
  <c r="AC43" i="8"/>
  <c r="AC31" i="8"/>
  <c r="AL151" i="3"/>
  <c r="AL152" i="3" s="1"/>
  <c r="AM127" i="3"/>
  <c r="AB24" i="11"/>
  <c r="AB25" i="11"/>
  <c r="AD23" i="7"/>
  <c r="AB47" i="3"/>
  <c r="AB80" i="3"/>
  <c r="AB93" i="3"/>
  <c r="AB109" i="3"/>
  <c r="AB72" i="3"/>
  <c r="AB54" i="3"/>
  <c r="AB101" i="3"/>
  <c r="AB26" i="11"/>
  <c r="AB35" i="7"/>
  <c r="AB7" i="7"/>
  <c r="AB12" i="7" s="1"/>
  <c r="AB14" i="7" s="1"/>
  <c r="AH39" i="8" l="1"/>
  <c r="AI36" i="8" s="1"/>
  <c r="AD43" i="8"/>
  <c r="AD31" i="8"/>
  <c r="AB149" i="3"/>
  <c r="AB138" i="3"/>
  <c r="AM151" i="3"/>
  <c r="AM152" i="3" s="1"/>
  <c r="AN127" i="3"/>
  <c r="AC24" i="11"/>
  <c r="AC25" i="11"/>
  <c r="AE23" i="7"/>
  <c r="AC54" i="3"/>
  <c r="AC72" i="3"/>
  <c r="AC101" i="3"/>
  <c r="AC47" i="3"/>
  <c r="AC80" i="3"/>
  <c r="AC93" i="3"/>
  <c r="AC109" i="3"/>
  <c r="AC26" i="11"/>
  <c r="AC7" i="7"/>
  <c r="AC12" i="7" s="1"/>
  <c r="AC14" i="7" s="1"/>
  <c r="AI39" i="8" l="1"/>
  <c r="AJ36" i="8" s="1"/>
  <c r="AE43" i="8"/>
  <c r="AE31" i="8"/>
  <c r="AC149" i="3"/>
  <c r="AC138" i="3"/>
  <c r="AO127" i="3"/>
  <c r="AO151" i="3" s="1"/>
  <c r="AO152" i="3" s="1"/>
  <c r="AN151" i="3"/>
  <c r="AN152" i="3" s="1"/>
  <c r="AC35" i="7"/>
  <c r="AD24" i="11"/>
  <c r="AD25" i="11"/>
  <c r="AD35" i="7"/>
  <c r="AD26" i="11"/>
  <c r="AF23" i="7"/>
  <c r="AD101" i="3"/>
  <c r="AD109" i="3"/>
  <c r="AD72" i="3"/>
  <c r="AD47" i="3"/>
  <c r="AD80" i="3"/>
  <c r="AD93" i="3"/>
  <c r="AD54" i="3"/>
  <c r="AD7" i="7"/>
  <c r="AD12" i="7" s="1"/>
  <c r="AJ39" i="8" l="1"/>
  <c r="AK36" i="8" s="1"/>
  <c r="AD14" i="7"/>
  <c r="AD149" i="3"/>
  <c r="AD138" i="3"/>
  <c r="AF43" i="8"/>
  <c r="AF31" i="8"/>
  <c r="AE24" i="11"/>
  <c r="AE25" i="11"/>
  <c r="AG23" i="7"/>
  <c r="AE26" i="11"/>
  <c r="AE54" i="3"/>
  <c r="AE72" i="3"/>
  <c r="AE101" i="3"/>
  <c r="AE47" i="3"/>
  <c r="AE80" i="3"/>
  <c r="AE93" i="3"/>
  <c r="AE109" i="3"/>
  <c r="AE35" i="7"/>
  <c r="AE7" i="7"/>
  <c r="AE12" i="7" s="1"/>
  <c r="AE14" i="7" s="1"/>
  <c r="AK39" i="8" l="1"/>
  <c r="AL36" i="8" s="1"/>
  <c r="AG43" i="8"/>
  <c r="AG31" i="8"/>
  <c r="AE138" i="3"/>
  <c r="AF24" i="11"/>
  <c r="AF25" i="11"/>
  <c r="AF47" i="3"/>
  <c r="AF80" i="3"/>
  <c r="AF93" i="3"/>
  <c r="AF109" i="3"/>
  <c r="AF54" i="3"/>
  <c r="AF72" i="3"/>
  <c r="AF101" i="3"/>
  <c r="AH23" i="7"/>
  <c r="AF26" i="11"/>
  <c r="C27" i="11" s="1"/>
  <c r="C30" i="11" s="1"/>
  <c r="AF7" i="7"/>
  <c r="AF12" i="7" s="1"/>
  <c r="AL39" i="8" l="1"/>
  <c r="AM36" i="8" s="1"/>
  <c r="AF149" i="3"/>
  <c r="AF138" i="3"/>
  <c r="B139" i="3" s="1"/>
  <c r="B140" i="3" s="1"/>
  <c r="C140" i="3" s="1"/>
  <c r="AH43" i="8"/>
  <c r="AH31" i="8"/>
  <c r="AE149" i="3"/>
  <c r="AG24" i="11"/>
  <c r="AG25" i="11"/>
  <c r="AG101" i="3"/>
  <c r="AG47" i="3"/>
  <c r="AG80" i="3"/>
  <c r="AG93" i="3"/>
  <c r="AG109" i="3"/>
  <c r="AG54" i="3"/>
  <c r="AG72" i="3"/>
  <c r="AI23" i="7"/>
  <c r="AG35" i="7"/>
  <c r="AG14" i="7"/>
  <c r="AG26" i="11"/>
  <c r="C37" i="7"/>
  <c r="AF35" i="7"/>
  <c r="C36" i="7" s="1"/>
  <c r="C39" i="7" s="1"/>
  <c r="C16" i="7"/>
  <c r="AF14" i="7"/>
  <c r="C15" i="7" s="1"/>
  <c r="C18" i="7" s="1"/>
  <c r="AM39" i="8" l="1"/>
  <c r="AN36" i="8" s="1"/>
  <c r="AG138" i="3"/>
  <c r="AI43" i="8"/>
  <c r="AI31" i="8"/>
  <c r="AH24" i="11"/>
  <c r="AH25" i="11"/>
  <c r="AH26" i="11"/>
  <c r="AH109" i="3"/>
  <c r="AH72" i="3"/>
  <c r="AH47" i="3"/>
  <c r="AH80" i="3"/>
  <c r="AH93" i="3"/>
  <c r="AH54" i="3"/>
  <c r="AH101" i="3"/>
  <c r="AH14" i="7"/>
  <c r="AH35" i="7"/>
  <c r="AJ23" i="7"/>
  <c r="AN39" i="8" l="1"/>
  <c r="AO36" i="8" s="1"/>
  <c r="AO39" i="8" s="1"/>
  <c r="AG149" i="3"/>
  <c r="AJ43" i="8"/>
  <c r="AJ31" i="8"/>
  <c r="AH138" i="3"/>
  <c r="AH149" i="3"/>
  <c r="AI24" i="11"/>
  <c r="AI25" i="11"/>
  <c r="AI101" i="3"/>
  <c r="AI47" i="3"/>
  <c r="AI80" i="3"/>
  <c r="AI93" i="3"/>
  <c r="AI109" i="3"/>
  <c r="AI54" i="3"/>
  <c r="AI72" i="3"/>
  <c r="AK23" i="7"/>
  <c r="AI26" i="11"/>
  <c r="AI35" i="7"/>
  <c r="AI14" i="7"/>
  <c r="AK43" i="8" l="1"/>
  <c r="AK31" i="8"/>
  <c r="AI138" i="3"/>
  <c r="AJ24" i="11"/>
  <c r="AJ25" i="11"/>
  <c r="AJ26" i="11"/>
  <c r="AJ35" i="7"/>
  <c r="AJ14" i="7"/>
  <c r="AJ54" i="3"/>
  <c r="AJ72" i="3"/>
  <c r="AJ101" i="3"/>
  <c r="AJ47" i="3"/>
  <c r="AJ93" i="3"/>
  <c r="AJ109" i="3"/>
  <c r="AJ80" i="3"/>
  <c r="AL23" i="7"/>
  <c r="AI149" i="3" l="1"/>
  <c r="AJ149" i="3"/>
  <c r="AJ138" i="3"/>
  <c r="AL43" i="8"/>
  <c r="AL31" i="8"/>
  <c r="AK24" i="11"/>
  <c r="AK25" i="11"/>
  <c r="AK47" i="3"/>
  <c r="AK80" i="3"/>
  <c r="AK93" i="3"/>
  <c r="AK109" i="3"/>
  <c r="AK54" i="3"/>
  <c r="AK72" i="3"/>
  <c r="AK101" i="3"/>
  <c r="AM23" i="7"/>
  <c r="AK26" i="11"/>
  <c r="AK14" i="7"/>
  <c r="AK35" i="7"/>
  <c r="AK149" i="3" l="1"/>
  <c r="AK138" i="3"/>
  <c r="AM43" i="8"/>
  <c r="AM31" i="8"/>
  <c r="AL24" i="11"/>
  <c r="AL25" i="11"/>
  <c r="AL26" i="11"/>
  <c r="AN23" i="7"/>
  <c r="AL35" i="7"/>
  <c r="AL14" i="7"/>
  <c r="AL47" i="3"/>
  <c r="AL80" i="3"/>
  <c r="AL93" i="3"/>
  <c r="AL54" i="3"/>
  <c r="AL101" i="3"/>
  <c r="AL72" i="3"/>
  <c r="AL109" i="3"/>
  <c r="AN43" i="8" l="1"/>
  <c r="AN31" i="8"/>
  <c r="AL149" i="3"/>
  <c r="AL138" i="3"/>
  <c r="AM24" i="11"/>
  <c r="AM25" i="11"/>
  <c r="AM47" i="3"/>
  <c r="AM80" i="3"/>
  <c r="AM93" i="3"/>
  <c r="AM109" i="3"/>
  <c r="AM54" i="3"/>
  <c r="AM72" i="3"/>
  <c r="AM101" i="3"/>
  <c r="AO23" i="7"/>
  <c r="AM35" i="7"/>
  <c r="AM14" i="7"/>
  <c r="AM26" i="11"/>
  <c r="AO43" i="8" l="1"/>
  <c r="AO31" i="8"/>
  <c r="AM138" i="3"/>
  <c r="AM149" i="3"/>
  <c r="AN24" i="11"/>
  <c r="AN25" i="11"/>
  <c r="AN26" i="11"/>
  <c r="AN54" i="3"/>
  <c r="AN72" i="3"/>
  <c r="AN101" i="3"/>
  <c r="AN47" i="3"/>
  <c r="AN80" i="3"/>
  <c r="AN93" i="3"/>
  <c r="AN109" i="3"/>
  <c r="AN35" i="7"/>
  <c r="AN14" i="7"/>
  <c r="AN149" i="3" l="1"/>
  <c r="AN138" i="3"/>
  <c r="AO24" i="11"/>
  <c r="AO25" i="11"/>
  <c r="AO93" i="3"/>
  <c r="AO109" i="3"/>
  <c r="AO54" i="3"/>
  <c r="AO72" i="3"/>
  <c r="AO101" i="3"/>
  <c r="AO80" i="3"/>
  <c r="AO47" i="3"/>
  <c r="AO14" i="7"/>
  <c r="AO35" i="7"/>
  <c r="AO26" i="11"/>
  <c r="AO138" i="3" l="1"/>
  <c r="C29" i="11"/>
  <c r="AO149" i="3" l="1"/>
  <c r="B150" i="3" s="1"/>
  <c r="B153"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Dariusz</author>
  </authors>
  <commentList>
    <comment ref="A3" authorId="0" shapeId="0" xr:uid="{00000000-0006-0000-0100-000001000000}">
      <text>
        <r>
          <rPr>
            <b/>
            <sz val="9"/>
            <color indexed="81"/>
            <rFont val="Tahoma"/>
            <family val="2"/>
            <charset val="238"/>
          </rPr>
          <t>Tutaj wpisz rok złożenia wniosku aplikacyjnego</t>
        </r>
      </text>
    </comment>
    <comment ref="H3" authorId="0" shapeId="0" xr:uid="{00000000-0006-0000-0100-000002000000}">
      <text>
        <r>
          <rPr>
            <b/>
            <sz val="9"/>
            <color indexed="81"/>
            <rFont val="Tahoma"/>
            <family val="2"/>
            <charset val="238"/>
          </rPr>
          <t>Tutaj wpisz rok rozpoczęcia realizacji projektu (rok poniesienia pierwszych wydatków w ramach projektu)</t>
        </r>
      </text>
    </comment>
    <comment ref="O3" authorId="0" shapeId="0" xr:uid="{00000000-0006-0000-0100-000003000000}">
      <text>
        <r>
          <rPr>
            <b/>
            <sz val="9"/>
            <color indexed="81"/>
            <rFont val="Tahoma"/>
            <family val="2"/>
            <charset val="238"/>
          </rPr>
          <t>Tutaj wpisz rok zakończenia realizacji projektu (rok poniesienia ostatnich wydatków w ramach projektu)</t>
        </r>
      </text>
    </comment>
    <comment ref="H5" authorId="0" shapeId="0" xr:uid="{00000000-0006-0000-0100-000004000000}">
      <text>
        <r>
          <rPr>
            <b/>
            <sz val="9"/>
            <color indexed="81"/>
            <rFont val="Tahoma"/>
            <family val="2"/>
            <charset val="238"/>
          </rPr>
          <t>Tutaj wpisz maksymalny poziom dofinansowania dla działania, zgodnie z ogłoszeniem o konkursie (decyzją Instytucji Zarządzającej)</t>
        </r>
      </text>
    </comment>
    <comment ref="N10" authorId="0" shapeId="0" xr:uid="{00000000-0006-0000-0100-000005000000}">
      <text>
        <r>
          <rPr>
            <b/>
            <sz val="9"/>
            <color indexed="81"/>
            <rFont val="Tahoma"/>
            <family val="2"/>
            <charset val="238"/>
          </rPr>
          <t>Proszę wybrać z listy rozwijanej odpowiednią opcję.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Dariusz</author>
  </authors>
  <commentList>
    <comment ref="A19" authorId="0" shapeId="0" xr:uid="{00000000-0006-0000-0200-000001000000}">
      <text>
        <r>
          <rPr>
            <b/>
            <sz val="9"/>
            <color indexed="81"/>
            <rFont val="Tahoma"/>
            <family val="2"/>
            <charset val="238"/>
          </rPr>
          <t>Należy uwzględnić nakłady w wartości brutto bądź netto, w zależności od kwalifikowalności podatku VAT.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Dariusz</author>
    <author>Ekspert</author>
  </authors>
  <commentList>
    <comment ref="A133" authorId="0" shapeId="0" xr:uid="{00000000-0006-0000-0300-000001000000}">
      <text>
        <r>
          <rPr>
            <b/>
            <sz val="9"/>
            <color indexed="81"/>
            <rFont val="Tahoma"/>
            <family val="2"/>
            <charset val="238"/>
          </rPr>
          <t>Jako przychód nalezy uwzglenić wpływy środków pieniężnych z bezpośrednich wpłat dokonywanych przez użytkowników za towary lub usługi zapewniane przez daną operację, jak np. opłaty ponoszone bezpośrednio przez użytkowników za użytkowanie infrastruktury, sprzedaż lub dzierżawę gruntu lub budynków lub opłaty za usługi. Przychodem nie są więc np. dotacje operacyjne i refundacje ulg ustawowych.</t>
        </r>
      </text>
    </comment>
    <comment ref="A145" authorId="1" shapeId="0" xr:uid="{00000000-0006-0000-0300-000002000000}">
      <text>
        <r>
          <rPr>
            <b/>
            <sz val="9"/>
            <color indexed="81"/>
            <rFont val="Tahoma"/>
            <family val="2"/>
            <charset val="238"/>
          </rPr>
          <t>Okres życia ekonomicznego to liczba lat obejmująca okres odniesienia oraz pozostałe lata trwania projektu (proszę wpisać w pierwszej komórce liczbę lat)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Ekspert</author>
  </authors>
  <commentList>
    <comment ref="C14" authorId="0" shapeId="0" xr:uid="{00000000-0006-0000-0500-000001000000}">
      <text>
        <r>
          <rPr>
            <b/>
            <sz val="9"/>
            <color indexed="81"/>
            <rFont val="Tahoma"/>
            <family val="2"/>
            <charset val="238"/>
          </rPr>
          <t>Wartość należy pobrać z zakładki "Dochód", a wybór metody wyliczenia wartości rezydualnej należy uzasadnić w studium wykonalności.</t>
        </r>
      </text>
    </comment>
  </commentList>
</comments>
</file>

<file path=xl/sharedStrings.xml><?xml version="1.0" encoding="utf-8"?>
<sst xmlns="http://schemas.openxmlformats.org/spreadsheetml/2006/main" count="475" uniqueCount="295">
  <si>
    <t xml:space="preserve">Analiza finansowa na potrzeby aplikacji o środki finansowe w ramach RPO WK-P 2014-2020 </t>
  </si>
  <si>
    <t>aktualizacja</t>
  </si>
  <si>
    <t>Okres dyskonta</t>
  </si>
  <si>
    <t>Tytuł projektu</t>
  </si>
  <si>
    <t>Wnioskodawca</t>
  </si>
  <si>
    <t>Wybierz wersję analizy:</t>
  </si>
  <si>
    <t>Sieci szerokopasmowe</t>
  </si>
  <si>
    <t>Energetyka</t>
  </si>
  <si>
    <t>Transport miejski</t>
  </si>
  <si>
    <t>Porty morskie i lotnicze</t>
  </si>
  <si>
    <t>Gospodarowanie odpadami</t>
  </si>
  <si>
    <t>Drogi</t>
  </si>
  <si>
    <t>Koleje</t>
  </si>
  <si>
    <t>Podaj rok złożenia wniosku aplikacyjnego:</t>
  </si>
  <si>
    <t>Wydatki kwalifikowane</t>
  </si>
  <si>
    <t>Razem</t>
  </si>
  <si>
    <t>%</t>
  </si>
  <si>
    <t>Dofinansowanie UE</t>
  </si>
  <si>
    <t>Budżet JST</t>
  </si>
  <si>
    <t>Środki prywatne</t>
  </si>
  <si>
    <t>Inne</t>
  </si>
  <si>
    <t>Wydatki niekwalifikowane</t>
  </si>
  <si>
    <t>Wydatki kwalifikowane razem</t>
  </si>
  <si>
    <t>Wydatki niekwalifikowane razem</t>
  </si>
  <si>
    <t>Wydatki całkowite brutto</t>
  </si>
  <si>
    <t>Nakłady inwestycyjne - netto</t>
  </si>
  <si>
    <t>Wydatki całkowite netto</t>
  </si>
  <si>
    <t>Nakłady inwestycyjne - VAT</t>
  </si>
  <si>
    <t>VAT całkowity</t>
  </si>
  <si>
    <t>Scenariusz bez projektu</t>
  </si>
  <si>
    <t>Scenariusz z projektem</t>
  </si>
  <si>
    <t>Projekt - zmiany w wyniku realizacji projektu UE</t>
  </si>
  <si>
    <t>Zużycie materiałów i energii</t>
  </si>
  <si>
    <t>Usługi obce</t>
  </si>
  <si>
    <t>Podatki i opłaty</t>
  </si>
  <si>
    <t>Wynagrodzenia</t>
  </si>
  <si>
    <t>Ubezpieczenia i inne świadczenia</t>
  </si>
  <si>
    <t>Pozostałe koszty rodzajowe</t>
  </si>
  <si>
    <t>Nakłady inwestycyjne</t>
  </si>
  <si>
    <t>Nakłady odtworzeniowe</t>
  </si>
  <si>
    <t>Amortyzacja od nakładów inwestycyjnych</t>
  </si>
  <si>
    <t>Amortyzacja od nakładów odtworzeniowych</t>
  </si>
  <si>
    <t>Wartość netto</t>
  </si>
  <si>
    <t>Wartość rezydualna</t>
  </si>
  <si>
    <t>Pozostałe przychody operacyjne</t>
  </si>
  <si>
    <t>Przychody finansowe</t>
  </si>
  <si>
    <t>Korekty razem</t>
  </si>
  <si>
    <t>Przepływy pieniężne z działalności operacyjnej</t>
  </si>
  <si>
    <t>Przepływy pieniężne netto z działalności inwestycyjnej</t>
  </si>
  <si>
    <t>Przepływy pieniężne netto z działalności finansowej</t>
  </si>
  <si>
    <t>Przepływy pieniężne netto razem</t>
  </si>
  <si>
    <t>Środki pieniężne na początek okresu</t>
  </si>
  <si>
    <t>Środki pieniężne na koniec okresu</t>
  </si>
  <si>
    <t>Współczynnik dyskontowy</t>
  </si>
  <si>
    <t>Nakłady inwestycyjne - zdyskontowane</t>
  </si>
  <si>
    <t>Przychody projektu - zdyskontowane</t>
  </si>
  <si>
    <t>Koszty operacyjne projektu - zdyskontowane</t>
  </si>
  <si>
    <t>Suma zdyskontowanych nakładów inwestycyjnych na realizację projektu (DIC)</t>
  </si>
  <si>
    <t>Suma zdyskontowanych dochodów bez wartości rezydualnej</t>
  </si>
  <si>
    <t>Suma zdyskontowanych dochodów powiększonych o wartość rezydualną (DNR)</t>
  </si>
  <si>
    <t>Efektywna stopa dofinansowania projektu</t>
  </si>
  <si>
    <t>Przychody</t>
  </si>
  <si>
    <t>Wpływy razem</t>
  </si>
  <si>
    <t>Koszty operacyjne</t>
  </si>
  <si>
    <t>Wydatki razem</t>
  </si>
  <si>
    <t>Przepływy netto</t>
  </si>
  <si>
    <t>Zdyskontowane przepływy netto</t>
  </si>
  <si>
    <t>FNPV/C</t>
  </si>
  <si>
    <t>FRR/C</t>
  </si>
  <si>
    <t>Przepływy pieniężne netto</t>
  </si>
  <si>
    <t>Skumulowane przepływy pieniężne netto</t>
  </si>
  <si>
    <t>Zmiany w kapitale obrotowym netto</t>
  </si>
  <si>
    <t>Razem nakłady inwestycyjne [1+2]</t>
  </si>
  <si>
    <t>Suma zdyskontowanych nakładów inwestycyjnych - DIC</t>
  </si>
  <si>
    <t>Koszty operacyjne (bez amortyzacji)</t>
  </si>
  <si>
    <t>ceny stałe (realne)</t>
  </si>
  <si>
    <t>ceny bieżące (nominalne)</t>
  </si>
  <si>
    <t>Tabela 1. Dyskontowanie</t>
  </si>
  <si>
    <t>Współczynnik dyskonta</t>
  </si>
  <si>
    <t>ROK</t>
  </si>
  <si>
    <r>
      <t>Współczynnik dyskontowy dt=1/(1+r)</t>
    </r>
    <r>
      <rPr>
        <i/>
        <vertAlign val="superscript"/>
        <sz val="10"/>
        <rFont val="Calibri"/>
        <family val="2"/>
        <charset val="238"/>
        <scheme val="minor"/>
      </rPr>
      <t>t</t>
    </r>
    <r>
      <rPr>
        <i/>
        <sz val="10"/>
        <rFont val="Calibri"/>
        <family val="2"/>
        <charset val="238"/>
        <scheme val="minor"/>
      </rPr>
      <t xml:space="preserve"> gdzie (r= 4% lub r= 6%) </t>
    </r>
  </si>
  <si>
    <t>Zdyskontowane nakłady</t>
  </si>
  <si>
    <t>Czy projekt generuje dochód?</t>
  </si>
  <si>
    <t>Nakłady inwestycyjne brutto</t>
  </si>
  <si>
    <t>Nakłady inwestycyjne netto</t>
  </si>
  <si>
    <t>Nakłady inwestycyjne VAT</t>
  </si>
  <si>
    <t>Sprzedaż produktu 1</t>
  </si>
  <si>
    <t>Sprzedaż produktu 2</t>
  </si>
  <si>
    <t>Cena jednostkowa 1</t>
  </si>
  <si>
    <t>Cena jednostkowa 2</t>
  </si>
  <si>
    <t>Przychody ze sprzedaży produktu 1</t>
  </si>
  <si>
    <t>Przychody ze sprzedaży produktu 2</t>
  </si>
  <si>
    <t>Przychody ze sprzedaży RAZEM</t>
  </si>
  <si>
    <t>Czy projekt generuje oszczędności kosztów?</t>
  </si>
  <si>
    <t>Suma zdyskontowanych dochodów DNR</t>
  </si>
  <si>
    <t>Dochód w projekcie</t>
  </si>
  <si>
    <t>Zdyskontowany dochód</t>
  </si>
  <si>
    <t>Czy projekt jest efektywny?</t>
  </si>
  <si>
    <t>Spłaty kredytów</t>
  </si>
  <si>
    <t>Wkład krajowy</t>
  </si>
  <si>
    <t>12.2 Skuteczna informacja i promocja, w tym wzmocnienie potencjału beneficjentów Programu</t>
  </si>
  <si>
    <t>12.1 Wsparcie procesu zarządzania i wdrażania RPO</t>
  </si>
  <si>
    <t>11.1 Włączenie społeczne na obszarach objętych LSR</t>
  </si>
  <si>
    <t>10.4 Edukacja dorosłych</t>
  </si>
  <si>
    <t>10.3 Pomoc stypendialna</t>
  </si>
  <si>
    <t>10.2 Kształcenie ogólne i zawodowe</t>
  </si>
  <si>
    <t>10.1 Kształcenie ogólne i zawodowe w ramach ZIT</t>
  </si>
  <si>
    <t>9.4 Wzmocnienie sektora ekonomii społecznej</t>
  </si>
  <si>
    <t>9.3 Rozwój usług zdrowotnych i społecznych</t>
  </si>
  <si>
    <t>9.2 Włączenie społeczne</t>
  </si>
  <si>
    <t>9.1 Włączenie społeczne i rozwój usług opiekuńczych w ramach ZIT</t>
  </si>
  <si>
    <t>8.6 Zdrowy i aktywny region</t>
  </si>
  <si>
    <t>8.5 Rozwój pracowników i przedsiębiorstw MŚP w regionie</t>
  </si>
  <si>
    <t>8.4 Godzenie życia zawodowego i rodzinnego</t>
  </si>
  <si>
    <t>8.3 Wsparcie przedsiębiorczości i samozatrudnienia w regionie</t>
  </si>
  <si>
    <t>8.2 Wspieranie aktywności zawodowej w regionie</t>
  </si>
  <si>
    <t>8.1 Podniesienie aktywności zawodowej osób bezrobotnych poprzez działania powiatowych urzędów pracy</t>
  </si>
  <si>
    <t>7.1 Rozwój lokalny kierowany przez społeczność</t>
  </si>
  <si>
    <t>6.4 Rewitalizacja oraz inwestycje w infrastrukturę edukacyjną w ramach ZIT</t>
  </si>
  <si>
    <t>6.3 Inwestycje w infrastrukturę edukacyjną</t>
  </si>
  <si>
    <t>6.2 Rewitalizacja obszarów miejskich i ich obszarów funkcjonalnych</t>
  </si>
  <si>
    <t>6.1 Inwestycje w infrastrukturę zdrowotną</t>
  </si>
  <si>
    <t>5.3 Infrastruktura kolejowa</t>
  </si>
  <si>
    <t>5.2 Rozwój pozamiejskiego transportu publicznego</t>
  </si>
  <si>
    <t>5.1 Infrastruktura drogowa</t>
  </si>
  <si>
    <t>4.6 Ochrona środowiska naturalnego i zasobów kulturowych na obszarze ZIT</t>
  </si>
  <si>
    <t>4.5 Ochrona przyrody</t>
  </si>
  <si>
    <t>4.4 Ochrona i rozwój zasobów kultury</t>
  </si>
  <si>
    <t>4.3 Rozwój infrastruktury wodno-ściekowej</t>
  </si>
  <si>
    <t>4.2 Gospodarka odpadami</t>
  </si>
  <si>
    <t>4.1 Przeciwdziałanie zagrożeniom</t>
  </si>
  <si>
    <t>3.5 Efektywność energetyczna i gospodarka niskoemisyjna w ramach ZIT</t>
  </si>
  <si>
    <t>3.4 Zrównoważona mobilność miejsca i promowanie strategii niskoemisyjnych</t>
  </si>
  <si>
    <t>3.3 Efektywność energetyczna w sektorze publicznym i mieszkaniowym</t>
  </si>
  <si>
    <t>3.2 Efektywność energetyczna w przedsiębiorstwach</t>
  </si>
  <si>
    <t>3.1 Wspieranie wytwarzania i dystrybucji energii pochodzącej ze źródeł odnawialnych</t>
  </si>
  <si>
    <t>2.2 Cyfrowa dostępność i użyteczność informacji sektora publicznego oraz zasobów nauki, kultury i dziedzictwa regionalnego</t>
  </si>
  <si>
    <t>2.1 Wysoka dostępność i jakość e-usług publicznych</t>
  </si>
  <si>
    <t>1.6 Wspieranie tworzenia i rozszerzania zaawansowanych zdolności w zakresie rozwoju produktów i usług</t>
  </si>
  <si>
    <t>1.5 Opracowywanie i wdrażanie nowych modeli biznesowych dla MŚP</t>
  </si>
  <si>
    <t>1.4 Wsparcie rozwoju przedsiębiorczości</t>
  </si>
  <si>
    <t>1.3 Wsparcie przedsiębiorczości akademickiej</t>
  </si>
  <si>
    <t>1.2 Promowanie inwestycji przedsiębiorstw w badania i innowacje</t>
  </si>
  <si>
    <t>1.1 Publiczna infrastruktura na rzecz badań i innowacji</t>
  </si>
  <si>
    <t>Sektor</t>
  </si>
  <si>
    <t>rodzaj cen</t>
  </si>
  <si>
    <t>brak</t>
  </si>
  <si>
    <t>wybierz</t>
  </si>
  <si>
    <t>działanie</t>
  </si>
  <si>
    <t>Wybierz działanie:</t>
  </si>
  <si>
    <t>pierwotna</t>
  </si>
  <si>
    <r>
      <rPr>
        <b/>
        <sz val="12"/>
        <color theme="1"/>
        <rFont val="Czcionka tekstu podstawowego"/>
        <charset val="238"/>
      </rPr>
      <t>Przeznaczenie</t>
    </r>
    <r>
      <rPr>
        <sz val="12"/>
        <color theme="1"/>
        <rFont val="Czcionka tekstu podstawowego"/>
        <charset val="238"/>
      </rPr>
      <t xml:space="preserve">: Formularz jest własnością </t>
    </r>
    <r>
      <rPr>
        <i/>
        <sz val="12"/>
        <color theme="1"/>
        <rFont val="Czcionka tekstu podstawowego"/>
        <charset val="238"/>
      </rPr>
      <t>Urzędu Marszałkowskiego Województwa Kujawsko-Pomorskiego</t>
    </r>
    <r>
      <rPr>
        <sz val="12"/>
        <color theme="1"/>
        <rFont val="Czcionka tekstu podstawowego"/>
        <charset val="238"/>
      </rPr>
      <t xml:space="preserve"> i służy sporządzeniu analizy finansowo-ekonomicznej dla projektów współfinansowanych w ramach RPO WK-P jako załącznik do studium wykonalności.</t>
    </r>
  </si>
  <si>
    <t>Podaj rok rozpoczęcia realizacji projektu:</t>
  </si>
  <si>
    <t>Wybierz z listy rodzaj cen stosowanych do analizy:</t>
  </si>
  <si>
    <t>Stopa dyskontowa</t>
  </si>
  <si>
    <t>Wybierz z listy sektor działalności odnoszący się do projektu:</t>
  </si>
  <si>
    <t>25-30</t>
  </si>
  <si>
    <t>15-25</t>
  </si>
  <si>
    <t>15-20</t>
  </si>
  <si>
    <t>10-15</t>
  </si>
  <si>
    <t>Długość okresu odniesienia - lata</t>
  </si>
  <si>
    <t>Początek okresu odniesienia (rok bazowy)</t>
  </si>
  <si>
    <t>Koniec okresu odniesienia      (rok ostatni)</t>
  </si>
  <si>
    <t>RAZEM</t>
  </si>
  <si>
    <t>Nazwa 1</t>
  </si>
  <si>
    <t>Nazwa 2</t>
  </si>
  <si>
    <t>Nazwa 3</t>
  </si>
  <si>
    <t>Nazwa 4</t>
  </si>
  <si>
    <t>…</t>
  </si>
  <si>
    <t>Podaj stawkę amortyzacji składnika w % (jeśli składnik nie podlega amortyzacji, należy wpisać 0).</t>
  </si>
  <si>
    <t>Podaj rok zakończenia realizacji projektu:</t>
  </si>
  <si>
    <t>STAWKA</t>
  </si>
  <si>
    <t>WARTOŚĆ</t>
  </si>
  <si>
    <t>FNPV/K</t>
  </si>
  <si>
    <t>FRR/K</t>
  </si>
  <si>
    <t>ENPV</t>
  </si>
  <si>
    <t>ERR</t>
  </si>
  <si>
    <t>B/C</t>
  </si>
  <si>
    <t>korekty fiskalne - VAT</t>
  </si>
  <si>
    <t>efekty środowiskowe</t>
  </si>
  <si>
    <t>korzyści ekonomiczne</t>
  </si>
  <si>
    <t>Współczynnik dyskonta finansowego</t>
  </si>
  <si>
    <t>Współczynnik dyskonta społecznego</t>
  </si>
  <si>
    <t>projekt objęty pomocą publiczną w całości</t>
  </si>
  <si>
    <t>projekt objęty pomocą publiczną częściowo</t>
  </si>
  <si>
    <t>Kultura (inne usługi, projekty niekubaturowe)</t>
  </si>
  <si>
    <t>Przepływy pieniężne po korektach o efekt fiskalny</t>
  </si>
  <si>
    <t>korzyści społeczne</t>
  </si>
  <si>
    <t>koszty społeczne</t>
  </si>
  <si>
    <t>Zdyskontowane korzyści (B)</t>
  </si>
  <si>
    <t xml:space="preserve">Zdyskontowane koszty (C) </t>
  </si>
  <si>
    <t>Poziom dofinansowania dla osi priorytetowej (Max CRpa)</t>
  </si>
  <si>
    <t>Całkowite koszty kwalifikowalne niezdyskontowane (EC)</t>
  </si>
  <si>
    <t>Maksymalna dotacja UE (EC*MaxCRpa)</t>
  </si>
  <si>
    <t>UWAGA! W przypadku projektu, który łączy ze sobą zadania inwestycyjne z co najmniej dwóch sektorów, należy dokonać wyboru wymiaru okresu odniesienia posługując się przedziałem właściwym dla sektora dominującego. Określenie sektora dominującego należy przeprowadzić w studium wykonalności poprzez porównanie wysokości nakładów inwestycyjnych przypadających na poszczególne zadania inwestycyjne.</t>
  </si>
  <si>
    <t>Przychody z tytułu dochodów budżetowych</t>
  </si>
  <si>
    <t>Zmiana przychodów wywołana projektem RAZEM</t>
  </si>
  <si>
    <t>Czy projekt generuje przychody?</t>
  </si>
  <si>
    <t>Nakłady inwestycyjne (podlegające amortyzacji)</t>
  </si>
  <si>
    <t>Przychody operacyjne (opłaty od bezpośrednich użytkowników)</t>
  </si>
  <si>
    <t>Okres życia ekonomicznego</t>
  </si>
  <si>
    <t>Bieżąca wartość netto przepływów pieniężnych</t>
  </si>
  <si>
    <t>Bieżąca wartość netto</t>
  </si>
  <si>
    <t>Wartość rezydualna (metoda 1)</t>
  </si>
  <si>
    <t>Wartość aktywów trwałych netto</t>
  </si>
  <si>
    <t>Wartość rezydualna (metoda 2)</t>
  </si>
  <si>
    <t>Zdyskontowana wartość rezydualna (metoda 2)</t>
  </si>
  <si>
    <t>Czy dofinansowanie projektu jest zasadne?</t>
  </si>
  <si>
    <r>
      <rPr>
        <b/>
        <sz val="10"/>
        <color rgb="FFFF0000"/>
        <rFont val="Czcionka tekstu podstawowego"/>
        <charset val="238"/>
      </rPr>
      <t>UWAGA!</t>
    </r>
    <r>
      <rPr>
        <sz val="10"/>
        <color rgb="FFFF0000"/>
        <rFont val="Czcionka tekstu podstawowego"/>
        <family val="2"/>
        <charset val="238"/>
      </rPr>
      <t xml:space="preserve"> Wartość nieujemna wskaźnika jest dopuszczalna w przypadku projektów termomodernizacyjnych, które generują oszczędności kosztów operacyjnych kompensowanych równoważnym zmniejszeniem dotacji na działalność operacyjną oraz w przypadku projektów o znacznym poziomie ryzyka związanym z wysokim poziomem innowacyjności.</t>
    </r>
  </si>
  <si>
    <t>Dotyczy projektów zaliczanych do kategorii "dużych".</t>
  </si>
  <si>
    <t>Koszty finansowania (w tym odsetki)</t>
  </si>
  <si>
    <t>UWAGA! Przy analizie trwałości finansowej bierze się pod uwagę wszystkie przepływy pieniężne,  w tym również te wpływy na rzecz projektu, które nie stanowią przychodów, np. dotacje  o charakterze operacyjnym.</t>
  </si>
  <si>
    <t>Zmiana przychodów wywołana projektem</t>
  </si>
  <si>
    <t>Środki własne bieżące na finansowanie projektu</t>
  </si>
  <si>
    <t>Maksymalny wydatek kwalifikowalny (MaxEE = DIC - DNR)</t>
  </si>
  <si>
    <t>Wskaźnik luki w finansowaniu (R = MaxEE/DIC)</t>
  </si>
  <si>
    <t>Kwota decyzji, tj. koszty kwalifikowane skorygowane o wskaźnik luki w finansowaniu (DA = EC*R)</t>
  </si>
  <si>
    <t>Maksymalna dotacja UE (DA*MaxCRpa)</t>
  </si>
  <si>
    <t>UWAGA! W przypadku zastosowania metody luki w finansowaniu do określenia wartości dofinansowania dla projektu generującego dochód, bierze się pod uwagę wartość rezydualną, o ile zdyskontowane przychody przewyższają zdyskontowane koszty operacyjne i odtworzeniowe.</t>
  </si>
  <si>
    <t>Wyszczególnienie</t>
  </si>
  <si>
    <t>dochody bieżące (Db)</t>
  </si>
  <si>
    <t>dochody ze sprzedaży majątku (Sm)</t>
  </si>
  <si>
    <t>dochody ogółem (D)</t>
  </si>
  <si>
    <t>wydatki bieżące (Wb)</t>
  </si>
  <si>
    <t>koszt obsługi zadłużenia (O)</t>
  </si>
  <si>
    <t>spłata rat kapitałowych (R)</t>
  </si>
  <si>
    <t>(R +O) / D</t>
  </si>
  <si>
    <t>Wyliczenie (Db+Sm-Wb)</t>
  </si>
  <si>
    <t>do dochodów ogółem (D)</t>
  </si>
  <si>
    <t>w %</t>
  </si>
  <si>
    <t>Średnia z 3 lat poprzednich lat</t>
  </si>
  <si>
    <t>Sprawdzenie, czy nie został przekroczony maksymalny indywidualny poziom zadłużenia jst zgodnie z art. 243</t>
  </si>
  <si>
    <t>Wymagana dla projektów zaliczanych do kategorii "dużych".</t>
  </si>
  <si>
    <t>Wskaźnik luki w finansowaniu ('R)</t>
  </si>
  <si>
    <t>Zryczałtowana procentowa stawka dochodu (FR)</t>
  </si>
  <si>
    <t>Koszty kwalifikowalne (EC)</t>
  </si>
  <si>
    <t>Skorygowane koszty (ECr)</t>
  </si>
  <si>
    <t>Dotacja UE</t>
  </si>
  <si>
    <t>Lp.</t>
  </si>
  <si>
    <t>Stawka</t>
  </si>
  <si>
    <t>Gospodarka wodna</t>
  </si>
  <si>
    <t>Odpady stałe</t>
  </si>
  <si>
    <t>Badania, rozwój, innowacje</t>
  </si>
  <si>
    <t>Określenie zryczałtowanych stawek dla projektów generujących dochód (Załacznik V Rozporządzenia 130/2013, Rozporządzenie 2015/1516)</t>
  </si>
  <si>
    <t>Gospodarka wodno-ściekowa</t>
  </si>
  <si>
    <t>Pozostałe</t>
  </si>
  <si>
    <t>Oszczędność kosztów operacyjnych powinna zostać uwzględniona w analizie luki w finansowaniu, chyba że spełniony jest jeden z warunków: 1) projekt dotyczy wdrożenia środków w zakresie efektywności energetycznej, 2) nastąpi równoważne zmniejszenie dotacji na działalność operacyjną i przedstawiono mechanizm ustalania wysokości otrzymywanej dotacji, zgodnie z którym korzyści wynikające z oszczędności kosztów operacyjnych będą równe obniżeniu kwoty dotacji dla danego podmiotu.</t>
  </si>
  <si>
    <t>Czy projekt jest trwały finansowo?</t>
  </si>
  <si>
    <t>Kalkulacja popytu</t>
  </si>
  <si>
    <t>UWAGA!  Analizę finansową można przeprowadzić w oparciu o metodę standardową bądź metodę złożoną. Wybór metody należy uzasadnić w studium wykonalności.</t>
  </si>
  <si>
    <t>Kalkulacja przychodów</t>
  </si>
  <si>
    <t>Czy projekt jest finnsowo efektywny?</t>
  </si>
  <si>
    <t>UWAGA! Analiza kosztów i korzyści – w zależności od rodzaju projektu – może przybrać formę analizy ekonomicznej bądź też analizy efektywności kosztowej. Poniższa tabela służy do wyliczenia wskaźników efektywności ekonomicznej.</t>
  </si>
  <si>
    <t>Zestawienie skonsolidowane</t>
  </si>
  <si>
    <t>Źródła finansowania projektu</t>
  </si>
  <si>
    <t>Wykorzystanie środków w ramach projektu</t>
  </si>
  <si>
    <t>Spłata kredytów i pożyczek zaciągniętych na realizację projektu</t>
  </si>
  <si>
    <t>Odsetki od kredytów i pożyczek zaciągniętych na realizację projektu</t>
  </si>
  <si>
    <t>Podatki płacone od zmiany dochodu wywołanej realizacją projektu</t>
  </si>
  <si>
    <t>Zmiana zapotrzebowania na kapitał obrotowy</t>
  </si>
  <si>
    <t>Środki własne inwestycyjne (wkład własny)</t>
  </si>
  <si>
    <t>Kredyty i pożyczki inwestycyjne zaciągnięte na realizację projektu</t>
  </si>
  <si>
    <t>Zmiana kosztów operacyjnych wywołana projektem (bez amortyzacji)</t>
  </si>
  <si>
    <t>Dotacje o charakterze operacyjnym dla projektu</t>
  </si>
  <si>
    <t xml:space="preserve">Tabela 3. Obliczenia zdyskontowanych nakładów inwestycyjnych </t>
  </si>
  <si>
    <t>Tabela 4. Nakłady inwestycyjne na realizację projektu</t>
  </si>
  <si>
    <t>Tabela 5. Kalkulacja przychodów (metoda standardowa)</t>
  </si>
  <si>
    <t>Tabela 6. Kalkulacja kosztów operacyjnych wnioskodawcy w ramach projektu (metoda standardowa)</t>
  </si>
  <si>
    <t>Tabela 7. Kalkulacja popytu i cen jednostkowych (metoda złożona)</t>
  </si>
  <si>
    <t>Tabela 8. Przychody operacyjne wnioskodawcy (metoda złożona)</t>
  </si>
  <si>
    <t>Tabela 9. Koszty operacyjne wnioskodawcy</t>
  </si>
  <si>
    <t>Tabela 10. Plan amortyzacji projektu</t>
  </si>
  <si>
    <t>Tabela 11. Kalkulacja zdyskontowanego dochodu</t>
  </si>
  <si>
    <t>Tabela 12. Kalkulacja wartości rezydualnej</t>
  </si>
  <si>
    <t>Tabela 13. Ocena finansowej opłacalności inwestycji (finansowy zwrot z inwestycji) - FNPV/C i FRR/C</t>
  </si>
  <si>
    <t>Tabela 14. Ocena finansowej opłacalności dofinansowania (finansowy zwrot z kapitału krajowego) - FNPV/K i FRR/K</t>
  </si>
  <si>
    <t>Tabela 16. Trwałość finansowa projektu</t>
  </si>
  <si>
    <t>Tabela 17. Trwałość finansowa wnioskodawcy z projektem</t>
  </si>
  <si>
    <t>UWAGA! Należy uwzględnić wyniki finansowe wnioskodawcy/operatora na podstawie historycznych i prognozowanych sprawozdań finansowych.</t>
  </si>
  <si>
    <t>Tabela 18. Wyliczenie wskaźnika, o którym mowa w art. 243 ustawy z dnia 27 sierpnia 2009 r. o finansach publicznych</t>
  </si>
  <si>
    <t>Tabela 19. Ocena ekonomicznej efektywności inwestycji</t>
  </si>
  <si>
    <t>Projekt bez pomocy publicznej</t>
  </si>
  <si>
    <t>Maksymalny poziom dofinansowania dla działania:</t>
  </si>
  <si>
    <t>Badania i innowacyjność</t>
  </si>
  <si>
    <t>Infrastruktura biznesowa</t>
  </si>
  <si>
    <t>UWAGA! Dotyczy projektów o wartości kosztów kwalifikowalnych co najmniej 1 mln euro.</t>
  </si>
  <si>
    <t>Przychody projektu</t>
  </si>
  <si>
    <t>Koszty operacyjne projektu (bez amortyzacji)</t>
  </si>
  <si>
    <t>Zdyskontowany dochód projektu</t>
  </si>
  <si>
    <t>UWAGA! Dotyczy projektów o wartości kosztów kwalifikowalnych poniżej 1 mln euro.</t>
  </si>
  <si>
    <t>Okres referencyjny (zgodnie z założeniami)</t>
  </si>
  <si>
    <t>Tabela 2. Źródła finansowania projektu</t>
  </si>
  <si>
    <t>Tabela 15a. Określenie wartości dofinansowania dla projektu generującego dochód</t>
  </si>
  <si>
    <t>Tabela 15b. Określenie wartości dofinansowania dla projektu nie generującego dochód</t>
  </si>
  <si>
    <t>Tabela 15c. Określenie wartości dofinansowania projektu generujacego dochód - zryczałtowane procentowe stawki dochodów (art. 61 Rozporządzenia 1303/2013)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</si>
</sst>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 #,##0.00\ _z_ł_-;\-* #,##0.00\ _z_ł_-;_-* &quot;-&quot;??\ _z_ł_-;_-@_-"/>
    <numFmt numFmtId="165" formatCode="_-* #,##0\ _z_ł_-;\-* #,##0\ _z_ł_-;_-* &quot;-&quot;??\ _z_ł_-;_-@_-"/>
    <numFmt numFmtId="166" formatCode="_-* #,##0.000\ _z_ł_-;\-* #,##0.000\ _z_ł_-;_-* &quot;-&quot;??\ _z_ł_-;_-@_-"/>
    <numFmt numFmtId="167" formatCode="#,##0_ ;\-#,##0\ "/>
    <numFmt numFmtId="168" formatCode="0.000"/>
    <numFmt numFmtId="169" formatCode="#,##0.0"/>
    <numFmt numFmtId="170" formatCode="0.0000"/>
    <numFmt numFmtId="171" formatCode="#,##0.00_ ;\-#,##0.00\ "/>
    <numFmt numFmtId="172" formatCode="#,##0.0000"/>
  </numFmts>
  <fonts count="48">
    <font>
      <sz val="11"/>
      <color theme="1"/>
      <name val="Czcionka tekstu podstawowego"/>
      <family val="2"/>
      <charset val="238"/>
    </font>
    <font>
      <sz val="11"/>
      <color theme="1"/>
      <name val="Calibri"/>
      <family val="2"/>
      <charset val="238"/>
      <scheme val="minor"/>
    </font>
    <font>
      <sz val="11"/>
      <color theme="1"/>
      <name val="Czcionka tekstu podstawowego"/>
      <family val="2"/>
      <charset val="238"/>
    </font>
    <font>
      <sz val="11"/>
      <color rgb="FFFF0000"/>
      <name val="Czcionka tekstu podstawowego"/>
      <family val="2"/>
      <charset val="238"/>
    </font>
    <font>
      <b/>
      <sz val="11"/>
      <color theme="1"/>
      <name val="Czcionka tekstu podstawowego"/>
      <charset val="238"/>
    </font>
    <font>
      <b/>
      <sz val="12"/>
      <color theme="1"/>
      <name val="Czcionka tekstu podstawowego"/>
      <charset val="238"/>
    </font>
    <font>
      <b/>
      <sz val="11"/>
      <color theme="1"/>
      <name val="Calibri"/>
      <family val="2"/>
      <scheme val="minor"/>
    </font>
    <font>
      <i/>
      <sz val="10"/>
      <name val="Arial"/>
      <family val="2"/>
      <charset val="238"/>
    </font>
    <font>
      <b/>
      <sz val="10"/>
      <name val="Arial"/>
      <family val="2"/>
      <charset val="238"/>
    </font>
    <font>
      <sz val="10"/>
      <name val="Arial"/>
      <family val="2"/>
      <charset val="238"/>
    </font>
    <font>
      <sz val="10"/>
      <color theme="1"/>
      <name val="Calibri"/>
      <family val="2"/>
      <scheme val="minor"/>
    </font>
    <font>
      <sz val="14"/>
      <color rgb="FFFF0000"/>
      <name val="Calibri"/>
      <family val="2"/>
      <scheme val="minor"/>
    </font>
    <font>
      <sz val="11"/>
      <color rgb="FFFF0000"/>
      <name val="Calibri"/>
      <family val="2"/>
      <scheme val="minor"/>
    </font>
    <font>
      <b/>
      <sz val="11"/>
      <color theme="1"/>
      <name val="Calibri"/>
      <family val="2"/>
      <charset val="238"/>
      <scheme val="minor"/>
    </font>
    <font>
      <sz val="10"/>
      <name val="Arial PL"/>
    </font>
    <font>
      <b/>
      <sz val="10"/>
      <color theme="1"/>
      <name val="Arial"/>
      <family val="2"/>
      <charset val="238"/>
    </font>
    <font>
      <b/>
      <sz val="10"/>
      <color theme="1"/>
      <name val="Calibri"/>
      <family val="2"/>
      <charset val="238"/>
      <scheme val="minor"/>
    </font>
    <font>
      <sz val="10"/>
      <color theme="1"/>
      <name val="Calibri"/>
      <family val="2"/>
      <charset val="238"/>
      <scheme val="minor"/>
    </font>
    <font>
      <b/>
      <sz val="10"/>
      <name val="Calibri"/>
      <family val="2"/>
      <charset val="238"/>
      <scheme val="minor"/>
    </font>
    <font>
      <sz val="10"/>
      <name val="Calibri"/>
      <family val="2"/>
      <charset val="238"/>
      <scheme val="minor"/>
    </font>
    <font>
      <i/>
      <vertAlign val="superscript"/>
      <sz val="10"/>
      <name val="Calibri"/>
      <family val="2"/>
      <charset val="238"/>
      <scheme val="minor"/>
    </font>
    <font>
      <i/>
      <sz val="10"/>
      <name val="Calibri"/>
      <family val="2"/>
      <charset val="238"/>
      <scheme val="minor"/>
    </font>
    <font>
      <b/>
      <i/>
      <sz val="10"/>
      <name val="Calibri"/>
      <family val="2"/>
      <charset val="238"/>
      <scheme val="minor"/>
    </font>
    <font>
      <b/>
      <sz val="10"/>
      <color rgb="FFFF0000"/>
      <name val="Calibri"/>
      <family val="2"/>
      <charset val="238"/>
      <scheme val="minor"/>
    </font>
    <font>
      <b/>
      <sz val="10"/>
      <color rgb="FFFF0000"/>
      <name val="Arial"/>
      <family val="2"/>
      <charset val="238"/>
    </font>
    <font>
      <sz val="10"/>
      <color theme="1"/>
      <name val="Czcionka tekstu podstawowego"/>
      <family val="2"/>
      <charset val="238"/>
    </font>
    <font>
      <b/>
      <sz val="10"/>
      <color theme="1"/>
      <name val="Calibri"/>
      <family val="2"/>
      <scheme val="minor"/>
    </font>
    <font>
      <b/>
      <sz val="12"/>
      <color rgb="FFFF0000"/>
      <name val="Calibri"/>
      <family val="2"/>
      <scheme val="minor"/>
    </font>
    <font>
      <sz val="12"/>
      <color theme="1"/>
      <name val="Czcionka tekstu podstawowego"/>
      <charset val="238"/>
    </font>
    <font>
      <sz val="11"/>
      <color theme="1"/>
      <name val="Czcionka tekstu podstawowego"/>
      <charset val="238"/>
    </font>
    <font>
      <i/>
      <sz val="12"/>
      <color theme="1"/>
      <name val="Czcionka tekstu podstawowego"/>
      <charset val="238"/>
    </font>
    <font>
      <b/>
      <sz val="9"/>
      <color indexed="81"/>
      <name val="Tahoma"/>
      <family val="2"/>
      <charset val="238"/>
    </font>
    <font>
      <b/>
      <sz val="12"/>
      <color rgb="FFFF0000"/>
      <name val="Calibri"/>
      <family val="2"/>
      <charset val="238"/>
      <scheme val="minor"/>
    </font>
    <font>
      <sz val="11"/>
      <color rgb="FFFF0000"/>
      <name val="Czcionka tekstu podstawowego"/>
      <charset val="238"/>
    </font>
    <font>
      <b/>
      <sz val="11"/>
      <color rgb="FFFF0000"/>
      <name val="Czcionka tekstu podstawowego"/>
      <charset val="238"/>
    </font>
    <font>
      <sz val="11"/>
      <color theme="0"/>
      <name val="Czcionka tekstu podstawowego"/>
      <family val="2"/>
      <charset val="238"/>
    </font>
    <font>
      <sz val="11"/>
      <color rgb="FFFF0000"/>
      <name val="Calibri"/>
      <family val="2"/>
      <charset val="238"/>
      <scheme val="minor"/>
    </font>
    <font>
      <sz val="11"/>
      <color theme="0"/>
      <name val="Calibri"/>
      <family val="2"/>
      <charset val="238"/>
      <scheme val="minor"/>
    </font>
    <font>
      <b/>
      <sz val="11"/>
      <color rgb="FFFF0000"/>
      <name val="Calibri"/>
      <family val="2"/>
      <charset val="238"/>
    </font>
    <font>
      <b/>
      <sz val="11"/>
      <color rgb="FFFF0000"/>
      <name val="Czcionka tekstu podstawowego"/>
      <family val="2"/>
      <charset val="238"/>
    </font>
    <font>
      <sz val="10"/>
      <color rgb="FFFF0000"/>
      <name val="Czcionka tekstu podstawowego"/>
      <charset val="238"/>
    </font>
    <font>
      <b/>
      <sz val="10"/>
      <color rgb="FFFF0000"/>
      <name val="Czcionka tekstu podstawowego"/>
      <charset val="238"/>
    </font>
    <font>
      <sz val="10"/>
      <color rgb="FFFF0000"/>
      <name val="Czcionka tekstu podstawowego"/>
      <family val="2"/>
      <charset val="238"/>
    </font>
    <font>
      <sz val="10"/>
      <color theme="1"/>
      <name val="Calibri"/>
      <family val="2"/>
      <charset val="238"/>
    </font>
    <font>
      <b/>
      <sz val="10"/>
      <color theme="1"/>
      <name val="Calibri"/>
      <family val="2"/>
      <charset val="238"/>
    </font>
    <font>
      <b/>
      <sz val="10"/>
      <color rgb="FFFF0000"/>
      <name val="Calibri"/>
      <family val="2"/>
      <charset val="238"/>
    </font>
    <font>
      <i/>
      <sz val="11"/>
      <color rgb="FFFF0000"/>
      <name val="Calibri"/>
      <family val="2"/>
      <charset val="238"/>
    </font>
    <font>
      <b/>
      <sz val="11"/>
      <color theme="1"/>
      <name val="Czcionka tekstu podstawowego"/>
      <family val="2"/>
      <charset val="238"/>
    </font>
  </fonts>
  <fills count="9">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indexed="22"/>
        <bgColor indexed="64"/>
      </patternFill>
    </fill>
    <fill>
      <patternFill patternType="solid">
        <fgColor theme="4" tint="0.79998168889431442"/>
        <bgColor indexed="64"/>
      </patternFill>
    </fill>
    <fill>
      <patternFill patternType="solid">
        <fgColor theme="0" tint="-0.14996795556505021"/>
        <bgColor indexed="64"/>
      </patternFill>
    </fill>
    <fill>
      <patternFill patternType="solid">
        <fgColor rgb="FFFFC000"/>
        <bgColor indexed="64"/>
      </patternFill>
    </fill>
    <fill>
      <patternFill patternType="solid">
        <fgColor theme="8"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s>
  <cellStyleXfs count="4">
    <xf numFmtId="0" fontId="0" fillId="0" borderId="0"/>
    <xf numFmtId="164" fontId="2" fillId="0" borderId="0" applyFont="0" applyFill="0" applyBorder="0" applyAlignment="0" applyProtection="0"/>
    <xf numFmtId="9" fontId="2" fillId="0" borderId="0" applyFont="0" applyFill="0" applyBorder="0" applyAlignment="0" applyProtection="0"/>
    <xf numFmtId="3" fontId="14" fillId="0" borderId="0"/>
  </cellStyleXfs>
  <cellXfs count="276">
    <xf numFmtId="0" fontId="0" fillId="0" borderId="0" xfId="0"/>
    <xf numFmtId="0" fontId="0" fillId="2" borderId="0" xfId="0" applyFont="1" applyFill="1"/>
    <xf numFmtId="0" fontId="6" fillId="2" borderId="0" xfId="0" applyFont="1" applyFill="1"/>
    <xf numFmtId="0" fontId="0" fillId="2" borderId="0" xfId="0" applyFont="1" applyFill="1" applyBorder="1"/>
    <xf numFmtId="0" fontId="6" fillId="2" borderId="0" xfId="0" applyFont="1" applyFill="1" applyBorder="1"/>
    <xf numFmtId="0" fontId="0" fillId="0" borderId="0" xfId="0" applyBorder="1"/>
    <xf numFmtId="4" fontId="6" fillId="2" borderId="1" xfId="0" applyNumberFormat="1" applyFont="1" applyFill="1" applyBorder="1" applyAlignment="1">
      <alignment horizontal="center" vertical="center"/>
    </xf>
    <xf numFmtId="4" fontId="0" fillId="2" borderId="0" xfId="0" applyNumberFormat="1" applyFont="1" applyFill="1"/>
    <xf numFmtId="0" fontId="10" fillId="2" borderId="0" xfId="0" applyFont="1" applyFill="1"/>
    <xf numFmtId="4" fontId="10" fillId="2" borderId="0" xfId="0" applyNumberFormat="1" applyFont="1" applyFill="1"/>
    <xf numFmtId="0" fontId="11" fillId="2" borderId="0" xfId="0" applyFont="1" applyFill="1"/>
    <xf numFmtId="0" fontId="12" fillId="2" borderId="0" xfId="0" applyFont="1" applyFill="1"/>
    <xf numFmtId="0" fontId="10" fillId="2" borderId="1" xfId="0" applyFont="1" applyFill="1" applyBorder="1" applyAlignment="1">
      <alignment wrapText="1"/>
    </xf>
    <xf numFmtId="0" fontId="9" fillId="0" borderId="0" xfId="0" applyFont="1"/>
    <xf numFmtId="0" fontId="8" fillId="0" borderId="0" xfId="0" applyFont="1"/>
    <xf numFmtId="165" fontId="8" fillId="0" borderId="0" xfId="1" applyNumberFormat="1" applyFont="1"/>
    <xf numFmtId="0" fontId="0" fillId="0" borderId="0" xfId="0" quotePrefix="1"/>
    <xf numFmtId="3" fontId="7" fillId="0" borderId="0" xfId="0" applyNumberFormat="1" applyFont="1"/>
    <xf numFmtId="0" fontId="7" fillId="0" borderId="0" xfId="0" applyFont="1"/>
    <xf numFmtId="167" fontId="7" fillId="0" borderId="0" xfId="1" applyNumberFormat="1" applyFont="1" applyBorder="1"/>
    <xf numFmtId="164" fontId="7" fillId="0" borderId="0" xfId="0" applyNumberFormat="1" applyFont="1"/>
    <xf numFmtId="0" fontId="0" fillId="0" borderId="0" xfId="0" applyFill="1"/>
    <xf numFmtId="0" fontId="15" fillId="0" borderId="0" xfId="0" applyFont="1"/>
    <xf numFmtId="165" fontId="7" fillId="0" borderId="0" xfId="1" applyNumberFormat="1" applyFont="1" applyBorder="1"/>
    <xf numFmtId="164" fontId="7" fillId="0" borderId="1" xfId="0" applyNumberFormat="1" applyFont="1" applyBorder="1"/>
    <xf numFmtId="3" fontId="7" fillId="0" borderId="0" xfId="0" applyNumberFormat="1" applyFont="1" applyBorder="1"/>
    <xf numFmtId="0" fontId="7" fillId="0" borderId="0" xfId="0" applyFont="1" applyBorder="1"/>
    <xf numFmtId="0" fontId="4" fillId="2" borderId="0" xfId="0" applyFont="1" applyFill="1" applyBorder="1"/>
    <xf numFmtId="0" fontId="13" fillId="3" borderId="1" xfId="0" applyFont="1" applyFill="1" applyBorder="1" applyAlignment="1">
      <alignment horizontal="center" vertical="center"/>
    </xf>
    <xf numFmtId="4" fontId="13" fillId="2" borderId="1" xfId="0" applyNumberFormat="1" applyFont="1" applyFill="1" applyBorder="1" applyAlignment="1">
      <alignment horizontal="center" vertical="center"/>
    </xf>
    <xf numFmtId="4" fontId="17" fillId="2" borderId="1" xfId="0" applyNumberFormat="1" applyFont="1" applyFill="1" applyBorder="1" applyAlignment="1">
      <alignment horizontal="center" vertical="center"/>
    </xf>
    <xf numFmtId="4" fontId="16" fillId="2" borderId="1" xfId="0" applyNumberFormat="1" applyFont="1" applyFill="1" applyBorder="1" applyAlignment="1">
      <alignment horizontal="center" vertical="center"/>
    </xf>
    <xf numFmtId="0" fontId="18" fillId="4" borderId="1" xfId="0" applyFont="1" applyFill="1" applyBorder="1" applyAlignment="1">
      <alignment horizontal="center"/>
    </xf>
    <xf numFmtId="167" fontId="21" fillId="0" borderId="0" xfId="1" applyNumberFormat="1" applyFont="1" applyBorder="1"/>
    <xf numFmtId="0" fontId="16" fillId="3" borderId="1" xfId="0" applyFont="1" applyFill="1" applyBorder="1" applyAlignment="1">
      <alignment horizontal="left" vertical="center" wrapText="1"/>
    </xf>
    <xf numFmtId="0" fontId="16" fillId="3" borderId="1" xfId="0" applyFont="1" applyFill="1" applyBorder="1" applyAlignment="1">
      <alignment horizontal="center" vertical="center" wrapText="1"/>
    </xf>
    <xf numFmtId="0" fontId="17" fillId="2" borderId="1" xfId="0" applyFont="1" applyFill="1" applyBorder="1" applyAlignment="1">
      <alignment wrapText="1"/>
    </xf>
    <xf numFmtId="0" fontId="16" fillId="2" borderId="1" xfId="0" applyFont="1" applyFill="1" applyBorder="1" applyAlignment="1">
      <alignment wrapText="1"/>
    </xf>
    <xf numFmtId="0" fontId="18" fillId="3" borderId="1" xfId="0" applyFont="1" applyFill="1" applyBorder="1" applyAlignment="1">
      <alignment horizontal="center"/>
    </xf>
    <xf numFmtId="0" fontId="17" fillId="2" borderId="1" xfId="0" applyFont="1" applyFill="1" applyBorder="1"/>
    <xf numFmtId="0" fontId="16" fillId="2" borderId="1" xfId="0" applyFont="1" applyFill="1" applyBorder="1"/>
    <xf numFmtId="0" fontId="16" fillId="2" borderId="0" xfId="0" applyFont="1" applyFill="1" applyBorder="1"/>
    <xf numFmtId="4" fontId="16" fillId="2" borderId="0" xfId="0" applyNumberFormat="1" applyFont="1" applyFill="1" applyBorder="1" applyAlignment="1">
      <alignment horizontal="center" vertical="center"/>
    </xf>
    <xf numFmtId="4" fontId="17" fillId="2" borderId="0" xfId="0" applyNumberFormat="1" applyFont="1" applyFill="1" applyBorder="1" applyAlignment="1">
      <alignment horizontal="center" vertical="center"/>
    </xf>
    <xf numFmtId="1" fontId="18" fillId="4" borderId="1" xfId="3" applyNumberFormat="1" applyFont="1" applyFill="1" applyBorder="1" applyAlignment="1">
      <alignment horizontal="center"/>
    </xf>
    <xf numFmtId="0" fontId="19" fillId="0" borderId="1" xfId="0" applyFont="1" applyFill="1" applyBorder="1" applyAlignment="1">
      <alignment horizontal="center" vertical="center" wrapText="1"/>
    </xf>
    <xf numFmtId="0" fontId="19" fillId="0" borderId="1" xfId="0" applyFont="1" applyBorder="1"/>
    <xf numFmtId="167" fontId="19" fillId="0" borderId="0" xfId="1" applyNumberFormat="1" applyFont="1" applyBorder="1"/>
    <xf numFmtId="0" fontId="18" fillId="4" borderId="1" xfId="0" applyFont="1" applyFill="1" applyBorder="1" applyAlignment="1">
      <alignment horizontal="center" vertical="center"/>
    </xf>
    <xf numFmtId="0" fontId="19" fillId="0" borderId="1" xfId="0" applyFont="1" applyBorder="1" applyAlignment="1">
      <alignment horizontal="center" vertical="center"/>
    </xf>
    <xf numFmtId="3" fontId="21" fillId="0" borderId="0" xfId="1" applyNumberFormat="1" applyFont="1" applyBorder="1"/>
    <xf numFmtId="4" fontId="19" fillId="0" borderId="1" xfId="1" applyNumberFormat="1" applyFont="1" applyBorder="1" applyAlignment="1">
      <alignment horizontal="center" vertical="center"/>
    </xf>
    <xf numFmtId="169" fontId="19" fillId="0" borderId="1" xfId="1" applyNumberFormat="1" applyFont="1" applyBorder="1" applyAlignment="1">
      <alignment horizontal="center" vertical="center"/>
    </xf>
    <xf numFmtId="0" fontId="26" fillId="3" borderId="1" xfId="0" applyFont="1" applyFill="1" applyBorder="1" applyAlignment="1">
      <alignment horizontal="center" vertical="center" wrapText="1"/>
    </xf>
    <xf numFmtId="0" fontId="25" fillId="2" borderId="0" xfId="0" applyFont="1" applyFill="1"/>
    <xf numFmtId="0" fontId="16" fillId="3" borderId="1" xfId="0" applyFont="1" applyFill="1" applyBorder="1"/>
    <xf numFmtId="0" fontId="16" fillId="3" borderId="1" xfId="0" applyFont="1" applyFill="1" applyBorder="1" applyAlignment="1">
      <alignment wrapText="1"/>
    </xf>
    <xf numFmtId="4" fontId="16" fillId="3" borderId="1" xfId="0" applyNumberFormat="1" applyFont="1" applyFill="1" applyBorder="1" applyAlignment="1">
      <alignment horizontal="center" vertical="center"/>
    </xf>
    <xf numFmtId="0" fontId="16" fillId="6" borderId="1" xfId="0" applyFont="1" applyFill="1" applyBorder="1" applyAlignment="1">
      <alignment vertical="center"/>
    </xf>
    <xf numFmtId="0" fontId="16" fillId="6" borderId="1" xfId="0" applyFont="1" applyFill="1" applyBorder="1" applyAlignment="1">
      <alignment horizontal="center" vertical="center" wrapText="1"/>
    </xf>
    <xf numFmtId="0" fontId="26" fillId="0" borderId="0" xfId="0" applyFont="1" applyFill="1" applyBorder="1"/>
    <xf numFmtId="10" fontId="26" fillId="0" borderId="0" xfId="2" applyNumberFormat="1" applyFont="1" applyFill="1" applyBorder="1" applyAlignment="1">
      <alignment horizontal="center" vertical="center"/>
    </xf>
    <xf numFmtId="0" fontId="17" fillId="2" borderId="0" xfId="0" applyFont="1" applyFill="1"/>
    <xf numFmtId="10" fontId="16" fillId="3" borderId="1" xfId="2" applyNumberFormat="1" applyFont="1" applyFill="1" applyBorder="1" applyAlignment="1">
      <alignment horizontal="center" vertical="center"/>
    </xf>
    <xf numFmtId="0" fontId="26" fillId="3" borderId="1" xfId="0" applyFont="1" applyFill="1" applyBorder="1" applyAlignment="1">
      <alignment horizontal="left" vertical="center" wrapText="1"/>
    </xf>
    <xf numFmtId="0" fontId="19" fillId="0" borderId="1" xfId="0" applyFont="1" applyBorder="1" applyAlignment="1">
      <alignment wrapText="1"/>
    </xf>
    <xf numFmtId="0" fontId="18" fillId="0" borderId="1" xfId="0" applyFont="1" applyBorder="1" applyAlignment="1">
      <alignment wrapText="1"/>
    </xf>
    <xf numFmtId="0" fontId="18" fillId="0" borderId="1" xfId="0" applyFont="1" applyBorder="1" applyAlignment="1">
      <alignment horizontal="center" wrapText="1"/>
    </xf>
    <xf numFmtId="0" fontId="0" fillId="2" borderId="0" xfId="0" applyFill="1"/>
    <xf numFmtId="4" fontId="0" fillId="8" borderId="1" xfId="0" applyNumberFormat="1" applyFont="1" applyFill="1" applyBorder="1"/>
    <xf numFmtId="166" fontId="19" fillId="0" borderId="1" xfId="1" applyNumberFormat="1" applyFont="1" applyFill="1" applyBorder="1" applyAlignment="1">
      <alignment horizontal="center" vertical="center"/>
    </xf>
    <xf numFmtId="4" fontId="18" fillId="0" borderId="1" xfId="1" applyNumberFormat="1" applyFont="1" applyFill="1" applyBorder="1" applyAlignment="1">
      <alignment horizontal="center" vertical="center"/>
    </xf>
    <xf numFmtId="4" fontId="19" fillId="0" borderId="1" xfId="1" applyNumberFormat="1" applyFont="1" applyFill="1" applyBorder="1" applyAlignment="1">
      <alignment horizontal="center" vertical="center"/>
    </xf>
    <xf numFmtId="4" fontId="19" fillId="8" borderId="1" xfId="1" applyNumberFormat="1" applyFont="1" applyFill="1" applyBorder="1" applyAlignment="1">
      <alignment horizontal="center" vertical="center"/>
    </xf>
    <xf numFmtId="4" fontId="0" fillId="8" borderId="1" xfId="0" applyNumberFormat="1" applyFont="1" applyFill="1" applyBorder="1" applyAlignment="1">
      <alignment horizontal="center" vertical="center"/>
    </xf>
    <xf numFmtId="0" fontId="0" fillId="8" borderId="1" xfId="0" applyFont="1" applyFill="1" applyBorder="1"/>
    <xf numFmtId="0" fontId="13" fillId="7" borderId="1" xfId="0" applyFont="1" applyFill="1" applyBorder="1" applyAlignment="1">
      <alignment horizontal="center" vertical="center"/>
    </xf>
    <xf numFmtId="0" fontId="18" fillId="0" borderId="1" xfId="0" applyFont="1" applyFill="1" applyBorder="1" applyAlignment="1">
      <alignment horizontal="center" wrapText="1"/>
    </xf>
    <xf numFmtId="0" fontId="18" fillId="0" borderId="1" xfId="0" applyFont="1" applyFill="1" applyBorder="1" applyAlignment="1">
      <alignment wrapText="1"/>
    </xf>
    <xf numFmtId="0" fontId="17" fillId="0" borderId="0" xfId="0" applyFont="1" applyFill="1"/>
    <xf numFmtId="4" fontId="17" fillId="8" borderId="1" xfId="0" applyNumberFormat="1" applyFont="1" applyFill="1" applyBorder="1" applyAlignment="1">
      <alignment horizontal="center" vertical="center"/>
    </xf>
    <xf numFmtId="4" fontId="17" fillId="0" borderId="1" xfId="0" applyNumberFormat="1" applyFont="1" applyFill="1" applyBorder="1" applyAlignment="1">
      <alignment horizontal="center" vertical="center"/>
    </xf>
    <xf numFmtId="0" fontId="6" fillId="2" borderId="0" xfId="0" applyFont="1" applyFill="1" applyBorder="1" applyAlignment="1">
      <alignment horizontal="center" vertical="center" wrapText="1"/>
    </xf>
    <xf numFmtId="4" fontId="6" fillId="2" borderId="0" xfId="0" applyNumberFormat="1" applyFont="1" applyFill="1" applyBorder="1" applyAlignment="1">
      <alignment horizontal="center" vertical="center"/>
    </xf>
    <xf numFmtId="4" fontId="13" fillId="0" borderId="1" xfId="0" applyNumberFormat="1" applyFont="1" applyFill="1" applyBorder="1" applyAlignment="1">
      <alignment horizontal="center" vertical="center"/>
    </xf>
    <xf numFmtId="10" fontId="0" fillId="8" borderId="1" xfId="0" applyNumberFormat="1" applyFont="1" applyFill="1" applyBorder="1"/>
    <xf numFmtId="4" fontId="18" fillId="4" borderId="1" xfId="1" applyNumberFormat="1" applyFont="1" applyFill="1" applyBorder="1" applyAlignment="1">
      <alignment horizontal="center" vertical="center"/>
    </xf>
    <xf numFmtId="171" fontId="18" fillId="0" borderId="1" xfId="1" applyNumberFormat="1" applyFont="1" applyFill="1" applyBorder="1" applyAlignment="1">
      <alignment horizontal="center" vertical="center"/>
    </xf>
    <xf numFmtId="168" fontId="19" fillId="0" borderId="1" xfId="0" applyNumberFormat="1" applyFont="1" applyFill="1" applyBorder="1" applyAlignment="1">
      <alignment horizontal="center" vertical="center"/>
    </xf>
    <xf numFmtId="171" fontId="18" fillId="4" borderId="1" xfId="1" applyNumberFormat="1" applyFont="1" applyFill="1" applyBorder="1" applyAlignment="1">
      <alignment horizontal="center" vertical="center"/>
    </xf>
    <xf numFmtId="0" fontId="18" fillId="0" borderId="1" xfId="0" applyFont="1" applyFill="1" applyBorder="1" applyAlignment="1">
      <alignment horizontal="center" vertical="center" wrapText="1"/>
    </xf>
    <xf numFmtId="0" fontId="7" fillId="0" borderId="1" xfId="0" applyFont="1" applyBorder="1"/>
    <xf numFmtId="0" fontId="18" fillId="7" borderId="8" xfId="0" applyFont="1" applyFill="1" applyBorder="1" applyAlignment="1">
      <alignment horizontal="center" vertical="center" wrapText="1"/>
    </xf>
    <xf numFmtId="171" fontId="18" fillId="7" borderId="12" xfId="1" applyNumberFormat="1" applyFont="1" applyFill="1" applyBorder="1" applyAlignment="1">
      <alignment horizontal="center" vertical="center"/>
    </xf>
    <xf numFmtId="0" fontId="17" fillId="0" borderId="1" xfId="0" applyFont="1" applyBorder="1" applyAlignment="1">
      <alignment horizontal="center" vertical="center"/>
    </xf>
    <xf numFmtId="172" fontId="17" fillId="2" borderId="1" xfId="0" applyNumberFormat="1" applyFont="1" applyFill="1" applyBorder="1" applyAlignment="1">
      <alignment horizontal="center" vertical="center"/>
    </xf>
    <xf numFmtId="172" fontId="10" fillId="2" borderId="1" xfId="0" applyNumberFormat="1" applyFont="1" applyFill="1" applyBorder="1" applyAlignment="1">
      <alignment horizontal="center" vertical="center"/>
    </xf>
    <xf numFmtId="0" fontId="16" fillId="2" borderId="1" xfId="0" applyFont="1" applyFill="1" applyBorder="1" applyAlignment="1"/>
    <xf numFmtId="0" fontId="16" fillId="2" borderId="0" xfId="0" applyFont="1" applyFill="1"/>
    <xf numFmtId="4" fontId="16" fillId="0" borderId="1" xfId="0" applyNumberFormat="1" applyFont="1" applyFill="1" applyBorder="1" applyAlignment="1">
      <alignment horizontal="center" vertical="center"/>
    </xf>
    <xf numFmtId="2" fontId="16" fillId="3" borderId="1" xfId="2" applyNumberFormat="1" applyFont="1" applyFill="1" applyBorder="1" applyAlignment="1">
      <alignment horizontal="center" vertical="center"/>
    </xf>
    <xf numFmtId="0" fontId="0" fillId="0" borderId="0" xfId="0" applyProtection="1"/>
    <xf numFmtId="0" fontId="5" fillId="0" borderId="0" xfId="0" applyFont="1" applyFill="1" applyAlignment="1" applyProtection="1">
      <alignment horizontal="center" vertical="center"/>
    </xf>
    <xf numFmtId="0" fontId="0" fillId="0" borderId="0" xfId="0" applyFill="1" applyAlignment="1" applyProtection="1">
      <alignment horizontal="center" vertical="center"/>
    </xf>
    <xf numFmtId="0" fontId="5" fillId="0" borderId="0" xfId="0" applyFont="1" applyFill="1" applyAlignment="1" applyProtection="1">
      <alignment horizontal="center" vertical="center" wrapText="1"/>
    </xf>
    <xf numFmtId="0" fontId="4" fillId="0" borderId="0" xfId="0" applyFont="1" applyProtection="1"/>
    <xf numFmtId="0" fontId="0" fillId="0" borderId="0" xfId="0" applyFill="1" applyProtection="1"/>
    <xf numFmtId="0" fontId="35" fillId="0" borderId="0" xfId="0" applyFont="1" applyBorder="1"/>
    <xf numFmtId="0" fontId="35" fillId="0" borderId="0" xfId="0" applyFont="1" applyFill="1" applyBorder="1"/>
    <xf numFmtId="0" fontId="0" fillId="0" borderId="0" xfId="0" applyBorder="1" applyProtection="1">
      <protection hidden="1"/>
    </xf>
    <xf numFmtId="0" fontId="3" fillId="0" borderId="0" xfId="0" applyFont="1" applyBorder="1"/>
    <xf numFmtId="0" fontId="3" fillId="0" borderId="0" xfId="0" applyFont="1" applyBorder="1" applyProtection="1">
      <protection hidden="1"/>
    </xf>
    <xf numFmtId="0" fontId="3" fillId="2" borderId="0" xfId="0" applyFont="1" applyFill="1" applyBorder="1"/>
    <xf numFmtId="0" fontId="36" fillId="2" borderId="0" xfId="0" applyFont="1" applyFill="1" applyBorder="1"/>
    <xf numFmtId="0" fontId="35" fillId="0" borderId="0" xfId="0" applyFont="1" applyBorder="1" applyProtection="1">
      <protection hidden="1"/>
    </xf>
    <xf numFmtId="0" fontId="35" fillId="2" borderId="0" xfId="0" applyFont="1" applyFill="1" applyBorder="1"/>
    <xf numFmtId="0" fontId="37" fillId="2" borderId="0" xfId="0" applyFont="1" applyFill="1" applyBorder="1"/>
    <xf numFmtId="0" fontId="0" fillId="0" borderId="0" xfId="0"/>
    <xf numFmtId="4" fontId="16" fillId="8" borderId="1" xfId="0" applyNumberFormat="1" applyFont="1" applyFill="1" applyBorder="1" applyAlignment="1">
      <alignment horizontal="center" vertical="center"/>
    </xf>
    <xf numFmtId="10" fontId="13" fillId="0" borderId="1" xfId="2" applyNumberFormat="1" applyFont="1" applyFill="1" applyBorder="1" applyAlignment="1">
      <alignment horizontal="center" vertical="center"/>
    </xf>
    <xf numFmtId="4" fontId="13" fillId="0" borderId="1" xfId="2" applyNumberFormat="1" applyFont="1" applyFill="1" applyBorder="1" applyAlignment="1">
      <alignment horizontal="center" vertical="center"/>
    </xf>
    <xf numFmtId="4" fontId="18" fillId="8" borderId="1" xfId="1" applyNumberFormat="1" applyFont="1" applyFill="1" applyBorder="1" applyAlignment="1">
      <alignment horizontal="center" vertical="center"/>
    </xf>
    <xf numFmtId="166" fontId="19" fillId="8" borderId="1" xfId="1" applyNumberFormat="1" applyFont="1" applyFill="1" applyBorder="1" applyAlignment="1">
      <alignment horizontal="center" vertical="center"/>
    </xf>
    <xf numFmtId="0" fontId="34" fillId="2" borderId="0" xfId="0" applyFont="1" applyFill="1"/>
    <xf numFmtId="4" fontId="13" fillId="8" borderId="1" xfId="2" applyNumberFormat="1" applyFont="1" applyFill="1" applyBorder="1" applyAlignment="1">
      <alignment horizontal="center" vertical="center"/>
    </xf>
    <xf numFmtId="4" fontId="10" fillId="8" borderId="1" xfId="0" applyNumberFormat="1" applyFont="1" applyFill="1" applyBorder="1" applyAlignment="1">
      <alignment horizontal="center" vertical="center"/>
    </xf>
    <xf numFmtId="0" fontId="0" fillId="0" borderId="0" xfId="0"/>
    <xf numFmtId="0" fontId="0" fillId="0" borderId="0" xfId="0"/>
    <xf numFmtId="0" fontId="43" fillId="0" borderId="1" xfId="0" applyFont="1" applyBorder="1" applyAlignment="1">
      <alignment horizontal="justify" vertical="center" wrapText="1"/>
    </xf>
    <xf numFmtId="0" fontId="44" fillId="0" borderId="1" xfId="0" applyFont="1" applyBorder="1" applyAlignment="1">
      <alignment horizontal="justify" vertical="center" wrapText="1"/>
    </xf>
    <xf numFmtId="0" fontId="3" fillId="0" borderId="1" xfId="0" applyFont="1" applyBorder="1" applyAlignment="1">
      <alignment horizontal="center" vertical="center" wrapText="1"/>
    </xf>
    <xf numFmtId="4" fontId="43" fillId="8" borderId="1" xfId="0" applyNumberFormat="1" applyFont="1" applyFill="1" applyBorder="1" applyAlignment="1">
      <alignment horizontal="justify" vertical="center"/>
    </xf>
    <xf numFmtId="4" fontId="0" fillId="8" borderId="1" xfId="0" applyNumberFormat="1" applyFill="1" applyBorder="1"/>
    <xf numFmtId="4" fontId="44" fillId="3" borderId="1" xfId="0" applyNumberFormat="1" applyFont="1" applyFill="1" applyBorder="1" applyAlignment="1">
      <alignment horizontal="justify" vertical="center"/>
    </xf>
    <xf numFmtId="4" fontId="43" fillId="3" borderId="1" xfId="0" applyNumberFormat="1" applyFont="1" applyFill="1" applyBorder="1" applyAlignment="1">
      <alignment horizontal="justify" vertical="center"/>
    </xf>
    <xf numFmtId="10" fontId="43" fillId="3" borderId="1" xfId="2" applyNumberFormat="1" applyFont="1" applyFill="1" applyBorder="1" applyAlignment="1">
      <alignment horizontal="justify" vertical="center"/>
    </xf>
    <xf numFmtId="10" fontId="44" fillId="3" borderId="1" xfId="2" applyNumberFormat="1" applyFont="1" applyFill="1" applyBorder="1" applyAlignment="1">
      <alignment horizontal="justify" vertical="center"/>
    </xf>
    <xf numFmtId="0" fontId="17" fillId="0" borderId="1" xfId="0" applyFont="1" applyFill="1" applyBorder="1" applyAlignment="1">
      <alignment wrapText="1"/>
    </xf>
    <xf numFmtId="0" fontId="16" fillId="0" borderId="1" xfId="0" applyFont="1" applyFill="1" applyBorder="1" applyAlignment="1">
      <alignment wrapText="1"/>
    </xf>
    <xf numFmtId="0" fontId="17" fillId="0" borderId="1" xfId="0" applyFont="1" applyFill="1" applyBorder="1" applyAlignment="1">
      <alignment horizontal="center" vertical="center" wrapText="1"/>
    </xf>
    <xf numFmtId="9" fontId="17" fillId="0" borderId="1" xfId="0" applyNumberFormat="1" applyFont="1" applyBorder="1" applyAlignment="1">
      <alignment horizontal="center" vertical="center"/>
    </xf>
    <xf numFmtId="0" fontId="16" fillId="3" borderId="1" xfId="0" applyFont="1" applyFill="1" applyBorder="1" applyAlignment="1">
      <alignment horizontal="center" vertical="center"/>
    </xf>
    <xf numFmtId="0" fontId="0" fillId="0" borderId="0" xfId="0"/>
    <xf numFmtId="0" fontId="0" fillId="0" borderId="0" xfId="0"/>
    <xf numFmtId="0" fontId="0" fillId="0" borderId="0" xfId="0" applyAlignment="1"/>
    <xf numFmtId="0" fontId="0" fillId="0" borderId="0" xfId="0"/>
    <xf numFmtId="0" fontId="6" fillId="3" borderId="1" xfId="0" applyFont="1" applyFill="1" applyBorder="1" applyAlignment="1">
      <alignment horizontal="center" vertical="center" wrapText="1"/>
    </xf>
    <xf numFmtId="0" fontId="19" fillId="0" borderId="1" xfId="0" applyFont="1" applyFill="1" applyBorder="1" applyAlignment="1">
      <alignment wrapText="1"/>
    </xf>
    <xf numFmtId="0" fontId="1" fillId="2" borderId="1" xfId="0" applyFont="1" applyFill="1" applyBorder="1" applyAlignment="1">
      <alignment horizontal="center" vertical="center"/>
    </xf>
    <xf numFmtId="0" fontId="1" fillId="2" borderId="0" xfId="0" applyFont="1" applyFill="1" applyBorder="1"/>
    <xf numFmtId="170" fontId="1" fillId="2" borderId="1" xfId="2" applyNumberFormat="1" applyFont="1" applyFill="1" applyBorder="1" applyAlignment="1">
      <alignment horizontal="center" vertical="center"/>
    </xf>
    <xf numFmtId="0" fontId="3" fillId="0" borderId="0" xfId="0" applyFont="1"/>
    <xf numFmtId="49" fontId="3" fillId="0" borderId="0" xfId="0" applyNumberFormat="1" applyFont="1"/>
    <xf numFmtId="9" fontId="3" fillId="0" borderId="0" xfId="0" applyNumberFormat="1" applyFont="1" applyBorder="1"/>
    <xf numFmtId="4" fontId="1" fillId="8" borderId="1" xfId="0" applyNumberFormat="1" applyFont="1" applyFill="1" applyBorder="1" applyAlignment="1">
      <alignment horizontal="center" vertical="center"/>
    </xf>
    <xf numFmtId="4" fontId="1" fillId="8" borderId="1" xfId="2" applyNumberFormat="1" applyFont="1" applyFill="1" applyBorder="1" applyAlignment="1">
      <alignment horizontal="center" vertical="center"/>
    </xf>
    <xf numFmtId="4" fontId="1" fillId="2" borderId="1" xfId="0" applyNumberFormat="1" applyFont="1" applyFill="1" applyBorder="1" applyAlignment="1">
      <alignment horizontal="center" vertical="center"/>
    </xf>
    <xf numFmtId="10" fontId="1" fillId="2" borderId="1" xfId="0" applyNumberFormat="1" applyFont="1" applyFill="1" applyBorder="1" applyAlignment="1">
      <alignment horizontal="center" vertical="center"/>
    </xf>
    <xf numFmtId="0" fontId="23" fillId="2" borderId="0" xfId="0" applyFont="1" applyFill="1"/>
    <xf numFmtId="0" fontId="1" fillId="3" borderId="1" xfId="0" applyFont="1" applyFill="1" applyBorder="1" applyAlignment="1">
      <alignment horizontal="center" vertical="center" wrapText="1"/>
    </xf>
    <xf numFmtId="10" fontId="1" fillId="0" borderId="1" xfId="2" applyNumberFormat="1" applyFont="1" applyFill="1" applyBorder="1" applyAlignment="1">
      <alignment horizontal="center" vertical="center"/>
    </xf>
    <xf numFmtId="10" fontId="1" fillId="8" borderId="1" xfId="2" applyNumberFormat="1" applyFont="1" applyFill="1" applyBorder="1" applyAlignment="1">
      <alignment horizontal="center" vertical="center"/>
    </xf>
    <xf numFmtId="4" fontId="1" fillId="0" borderId="1" xfId="2" applyNumberFormat="1" applyFont="1" applyFill="1" applyBorder="1" applyAlignment="1">
      <alignment horizontal="center" vertical="center"/>
    </xf>
    <xf numFmtId="0" fontId="28" fillId="0" borderId="0" xfId="0" applyFont="1" applyFill="1" applyAlignment="1" applyProtection="1">
      <alignment horizontal="justify" vertical="center" wrapText="1"/>
    </xf>
    <xf numFmtId="0" fontId="29" fillId="0" borderId="0" xfId="0" applyFont="1" applyAlignment="1" applyProtection="1">
      <alignment horizontal="justify" vertical="center" wrapText="1"/>
    </xf>
    <xf numFmtId="0" fontId="5" fillId="0" borderId="0" xfId="0" applyFont="1" applyFill="1" applyAlignment="1" applyProtection="1">
      <alignment horizontal="center" vertical="center"/>
    </xf>
    <xf numFmtId="0" fontId="0" fillId="0" borderId="0" xfId="0" applyFill="1" applyAlignment="1" applyProtection="1">
      <alignment horizontal="center" vertical="center"/>
    </xf>
    <xf numFmtId="0" fontId="5" fillId="7" borderId="0" xfId="0" applyFont="1" applyFill="1" applyAlignment="1" applyProtection="1">
      <alignment horizontal="center" vertical="center" wrapText="1"/>
    </xf>
    <xf numFmtId="0" fontId="0" fillId="0" borderId="0" xfId="0" applyAlignment="1" applyProtection="1"/>
    <xf numFmtId="0" fontId="4" fillId="7" borderId="0" xfId="0" applyFont="1" applyFill="1" applyAlignment="1" applyProtection="1">
      <alignment horizontal="center" vertical="center" wrapText="1"/>
    </xf>
    <xf numFmtId="0" fontId="5" fillId="7" borderId="0" xfId="0" applyFont="1" applyFill="1" applyAlignment="1" applyProtection="1">
      <alignment horizontal="center" vertical="center"/>
    </xf>
    <xf numFmtId="0" fontId="5" fillId="0" borderId="0" xfId="0" applyFont="1" applyFill="1" applyAlignment="1" applyProtection="1">
      <alignment horizontal="center" vertical="center" wrapText="1"/>
    </xf>
    <xf numFmtId="0" fontId="5" fillId="7" borderId="0" xfId="0" applyFont="1" applyFill="1" applyBorder="1" applyAlignment="1">
      <alignment horizontal="center" vertical="center" wrapText="1"/>
    </xf>
    <xf numFmtId="0" fontId="0" fillId="7" borderId="0" xfId="0" applyFill="1" applyAlignment="1">
      <alignment horizontal="center" vertical="center" wrapText="1"/>
    </xf>
    <xf numFmtId="0" fontId="5" fillId="0" borderId="6"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0" fillId="0" borderId="7" xfId="0"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0" fillId="0" borderId="4" xfId="0" applyFill="1" applyBorder="1" applyAlignment="1">
      <alignment horizontal="center" vertical="center" wrapText="1"/>
    </xf>
    <xf numFmtId="0" fontId="5" fillId="5" borderId="0" xfId="0" applyFont="1" applyFill="1" applyBorder="1" applyAlignment="1">
      <alignment horizontal="center" vertical="center" wrapText="1"/>
    </xf>
    <xf numFmtId="0" fontId="0" fillId="0" borderId="0" xfId="0" applyAlignment="1">
      <alignment horizontal="center" vertical="center" wrapText="1"/>
    </xf>
    <xf numFmtId="9" fontId="5" fillId="5" borderId="0" xfId="0" applyNumberFormat="1" applyFont="1" applyFill="1" applyBorder="1" applyAlignment="1">
      <alignment horizontal="center" vertical="center" wrapText="1"/>
    </xf>
    <xf numFmtId="9" fontId="0" fillId="0" borderId="0" xfId="0" applyNumberFormat="1" applyAlignment="1">
      <alignment horizontal="center" vertical="center" wrapText="1"/>
    </xf>
    <xf numFmtId="0" fontId="32" fillId="0" borderId="10" xfId="0" applyFont="1" applyBorder="1" applyAlignment="1">
      <alignment horizontal="center" vertical="center" wrapText="1"/>
    </xf>
    <xf numFmtId="0" fontId="32" fillId="0" borderId="0" xfId="0" applyFont="1" applyBorder="1" applyAlignment="1">
      <alignment horizontal="center" vertical="center" wrapText="1"/>
    </xf>
    <xf numFmtId="0" fontId="47" fillId="0" borderId="0" xfId="0" applyFont="1" applyAlignment="1">
      <alignment horizontal="center"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0" fillId="7" borderId="0" xfId="0" applyFill="1" applyBorder="1" applyAlignment="1">
      <alignment horizontal="center" vertical="center" wrapText="1"/>
    </xf>
    <xf numFmtId="0" fontId="5" fillId="0" borderId="6" xfId="0" applyFont="1" applyFill="1" applyBorder="1" applyAlignment="1" applyProtection="1">
      <alignment horizontal="center" vertical="center" wrapText="1"/>
      <protection hidden="1"/>
    </xf>
    <xf numFmtId="0" fontId="0" fillId="0" borderId="5" xfId="0" applyBorder="1" applyAlignment="1" applyProtection="1">
      <alignment horizontal="center" vertical="center" wrapText="1"/>
      <protection hidden="1"/>
    </xf>
    <xf numFmtId="0" fontId="0" fillId="0" borderId="7" xfId="0" applyBorder="1" applyAlignment="1" applyProtection="1">
      <alignment horizontal="center" vertical="center" wrapText="1"/>
      <protection hidden="1"/>
    </xf>
    <xf numFmtId="0" fontId="0" fillId="0" borderId="8" xfId="0" applyBorder="1" applyAlignment="1" applyProtection="1">
      <alignment horizontal="center" vertical="center" wrapText="1"/>
      <protection hidden="1"/>
    </xf>
    <xf numFmtId="0" fontId="0" fillId="0" borderId="9" xfId="0" applyBorder="1" applyAlignment="1" applyProtection="1">
      <alignment horizontal="center" vertical="center" wrapText="1"/>
      <protection hidden="1"/>
    </xf>
    <xf numFmtId="0" fontId="0" fillId="0" borderId="4" xfId="0" applyBorder="1" applyAlignment="1" applyProtection="1">
      <alignment horizontal="center" vertical="center" wrapText="1"/>
      <protection hidden="1"/>
    </xf>
    <xf numFmtId="0" fontId="0" fillId="0" borderId="6" xfId="0" applyFill="1" applyBorder="1" applyAlignment="1" applyProtection="1">
      <alignment horizontal="center" vertical="center" wrapText="1"/>
      <protection hidden="1"/>
    </xf>
    <xf numFmtId="0" fontId="0" fillId="0" borderId="5" xfId="0" applyFill="1" applyBorder="1" applyAlignment="1" applyProtection="1">
      <alignment horizontal="center" vertical="center" wrapText="1"/>
      <protection hidden="1"/>
    </xf>
    <xf numFmtId="0" fontId="0" fillId="0" borderId="7" xfId="0" applyFill="1" applyBorder="1" applyAlignment="1" applyProtection="1">
      <alignment horizontal="center" vertical="center" wrapText="1"/>
      <protection hidden="1"/>
    </xf>
    <xf numFmtId="0" fontId="0" fillId="0" borderId="8" xfId="0" applyFill="1" applyBorder="1" applyAlignment="1" applyProtection="1">
      <alignment horizontal="center" vertical="center" wrapText="1"/>
      <protection hidden="1"/>
    </xf>
    <xf numFmtId="0" fontId="0" fillId="0" borderId="9" xfId="0" applyFill="1" applyBorder="1" applyAlignment="1" applyProtection="1">
      <alignment horizontal="center" vertical="center" wrapText="1"/>
      <protection hidden="1"/>
    </xf>
    <xf numFmtId="0" fontId="0" fillId="0" borderId="4" xfId="0" applyFill="1" applyBorder="1" applyAlignment="1" applyProtection="1">
      <alignment horizontal="center" vertical="center" wrapText="1"/>
      <protection hidden="1"/>
    </xf>
    <xf numFmtId="9" fontId="5" fillId="0" borderId="6" xfId="0" applyNumberFormat="1" applyFont="1" applyFill="1" applyBorder="1" applyAlignment="1" applyProtection="1">
      <alignment horizontal="center" vertical="center" wrapText="1"/>
      <protection hidden="1"/>
    </xf>
    <xf numFmtId="9" fontId="0" fillId="0" borderId="5" xfId="0" applyNumberFormat="1" applyBorder="1" applyAlignment="1" applyProtection="1">
      <alignment horizontal="center" vertical="center" wrapText="1"/>
      <protection hidden="1"/>
    </xf>
    <xf numFmtId="9" fontId="0" fillId="0" borderId="7" xfId="0" applyNumberFormat="1" applyBorder="1" applyAlignment="1" applyProtection="1">
      <alignment horizontal="center" vertical="center" wrapText="1"/>
      <protection hidden="1"/>
    </xf>
    <xf numFmtId="9" fontId="0" fillId="0" borderId="8" xfId="0" applyNumberFormat="1" applyBorder="1" applyAlignment="1" applyProtection="1">
      <alignment horizontal="center" vertical="center" wrapText="1"/>
      <protection hidden="1"/>
    </xf>
    <xf numFmtId="9" fontId="0" fillId="0" borderId="9" xfId="0" applyNumberFormat="1" applyBorder="1" applyAlignment="1" applyProtection="1">
      <alignment horizontal="center" vertical="center" wrapText="1"/>
      <protection hidden="1"/>
    </xf>
    <xf numFmtId="9" fontId="0" fillId="0" borderId="4" xfId="0" applyNumberFormat="1" applyBorder="1" applyAlignment="1" applyProtection="1">
      <alignment horizontal="center" vertical="center" wrapText="1"/>
      <protection hidden="1"/>
    </xf>
    <xf numFmtId="0" fontId="34" fillId="0" borderId="5" xfId="0" applyFont="1" applyFill="1" applyBorder="1" applyAlignment="1">
      <alignment horizontal="center" vertical="center" wrapText="1"/>
    </xf>
    <xf numFmtId="0" fontId="33" fillId="0" borderId="5" xfId="0" applyFont="1" applyBorder="1" applyAlignment="1">
      <alignment horizontal="center" vertical="center" wrapText="1"/>
    </xf>
    <xf numFmtId="0" fontId="29" fillId="0" borderId="5" xfId="0" applyFont="1" applyBorder="1" applyAlignment="1">
      <alignment horizontal="center" vertical="center" wrapText="1"/>
    </xf>
    <xf numFmtId="0" fontId="33" fillId="0" borderId="0" xfId="0" applyFont="1" applyAlignment="1">
      <alignment horizontal="center" vertical="center" wrapText="1"/>
    </xf>
    <xf numFmtId="0" fontId="29" fillId="0" borderId="0" xfId="0" applyFont="1" applyAlignment="1">
      <alignment horizontal="center" vertical="center" wrapText="1"/>
    </xf>
    <xf numFmtId="0" fontId="40" fillId="0" borderId="0" xfId="0" applyFont="1" applyBorder="1" applyAlignment="1">
      <alignment horizontal="center" vertical="center" wrapText="1"/>
    </xf>
    <xf numFmtId="0" fontId="6" fillId="3" borderId="2" xfId="0" applyFont="1" applyFill="1" applyBorder="1" applyAlignment="1">
      <alignment horizontal="center" wrapText="1"/>
    </xf>
    <xf numFmtId="0" fontId="6" fillId="3" borderId="3" xfId="0" applyFont="1" applyFill="1" applyBorder="1" applyAlignment="1">
      <alignment horizontal="center" wrapText="1"/>
    </xf>
    <xf numFmtId="0" fontId="13" fillId="2" borderId="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3" borderId="2"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34" fillId="2" borderId="10" xfId="0" applyFont="1" applyFill="1" applyBorder="1" applyAlignment="1">
      <alignment horizontal="center" vertical="center" wrapText="1"/>
    </xf>
    <xf numFmtId="0" fontId="0" fillId="0" borderId="10" xfId="0"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8" borderId="1" xfId="0" applyFont="1" applyFill="1" applyBorder="1" applyAlignment="1">
      <alignment horizontal="center" vertical="center" wrapText="1"/>
    </xf>
    <xf numFmtId="0" fontId="17" fillId="3" borderId="2" xfId="0" applyFont="1" applyFill="1" applyBorder="1" applyAlignment="1">
      <alignment horizontal="center" vertical="center" wrapText="1"/>
    </xf>
    <xf numFmtId="0" fontId="17" fillId="3" borderId="3" xfId="0" applyFont="1" applyFill="1" applyBorder="1" applyAlignment="1">
      <alignment horizontal="center" vertical="center" wrapText="1"/>
    </xf>
    <xf numFmtId="0" fontId="18" fillId="3" borderId="2" xfId="0" applyFont="1" applyFill="1" applyBorder="1" applyAlignment="1">
      <alignment horizontal="center" vertical="center" wrapText="1"/>
    </xf>
    <xf numFmtId="0" fontId="0" fillId="3" borderId="3" xfId="0" applyFill="1" applyBorder="1" applyAlignment="1">
      <alignment horizontal="center" vertical="center" wrapText="1"/>
    </xf>
    <xf numFmtId="0" fontId="22" fillId="3" borderId="2" xfId="0" applyFont="1" applyFill="1" applyBorder="1" applyAlignment="1">
      <alignment horizontal="center" vertical="center" wrapText="1"/>
    </xf>
    <xf numFmtId="0" fontId="0" fillId="3" borderId="11" xfId="0" applyFill="1" applyBorder="1" applyAlignment="1">
      <alignment horizontal="center" vertical="center" wrapText="1"/>
    </xf>
    <xf numFmtId="0" fontId="6"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0" fontId="0" fillId="3" borderId="6" xfId="0" applyFill="1" applyBorder="1" applyAlignment="1">
      <alignment horizontal="center" vertical="center" wrapText="1"/>
    </xf>
    <xf numFmtId="0" fontId="0" fillId="3" borderId="5" xfId="0" applyFont="1" applyFill="1" applyBorder="1" applyAlignment="1">
      <alignment horizontal="center" vertical="center" wrapText="1"/>
    </xf>
    <xf numFmtId="0" fontId="0" fillId="3" borderId="7" xfId="0" applyFont="1" applyFill="1" applyBorder="1" applyAlignment="1">
      <alignment horizontal="center" vertical="center" wrapText="1"/>
    </xf>
    <xf numFmtId="0" fontId="0" fillId="3" borderId="8" xfId="0" applyFont="1" applyFill="1" applyBorder="1" applyAlignment="1">
      <alignment horizontal="center" vertical="center" wrapText="1"/>
    </xf>
    <xf numFmtId="0" fontId="0" fillId="3" borderId="9" xfId="0" applyFont="1" applyFill="1" applyBorder="1" applyAlignment="1">
      <alignment horizontal="center" vertical="center" wrapText="1"/>
    </xf>
    <xf numFmtId="0" fontId="0" fillId="3" borderId="4"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4" fillId="3" borderId="1" xfId="0" applyFont="1" applyFill="1" applyBorder="1" applyAlignment="1">
      <alignment horizontal="center"/>
    </xf>
    <xf numFmtId="0" fontId="4" fillId="3" borderId="1" xfId="0" applyFont="1" applyFill="1" applyBorder="1" applyAlignment="1"/>
    <xf numFmtId="0" fontId="0" fillId="0" borderId="1" xfId="0" applyBorder="1" applyAlignment="1"/>
    <xf numFmtId="0" fontId="6" fillId="7" borderId="1" xfId="0" applyFont="1" applyFill="1" applyBorder="1" applyAlignment="1">
      <alignment horizontal="center" vertical="center" wrapText="1"/>
    </xf>
    <xf numFmtId="0" fontId="0" fillId="7" borderId="1" xfId="0" applyFill="1" applyBorder="1" applyAlignment="1">
      <alignment horizontal="center" vertical="center" wrapText="1"/>
    </xf>
    <xf numFmtId="0" fontId="6" fillId="2" borderId="1" xfId="0" applyFont="1" applyFill="1" applyBorder="1" applyAlignment="1">
      <alignment horizontal="center" vertical="center" wrapText="1"/>
    </xf>
    <xf numFmtId="0" fontId="4" fillId="3" borderId="1" xfId="0" applyFont="1" applyFill="1" applyBorder="1" applyAlignment="1">
      <alignment horizontal="center" vertical="center"/>
    </xf>
    <xf numFmtId="0" fontId="0" fillId="0" borderId="1" xfId="0" applyBorder="1" applyAlignment="1">
      <alignment horizontal="center" vertical="center"/>
    </xf>
    <xf numFmtId="0" fontId="6" fillId="0" borderId="1" xfId="0" applyFont="1" applyFill="1" applyBorder="1" applyAlignment="1">
      <alignment horizontal="center" vertical="center" wrapText="1"/>
    </xf>
    <xf numFmtId="0" fontId="4" fillId="3" borderId="2" xfId="0" applyFont="1" applyFill="1" applyBorder="1" applyAlignment="1">
      <alignment horizontal="center" vertical="center"/>
    </xf>
    <xf numFmtId="0" fontId="4" fillId="3" borderId="11" xfId="0" applyFont="1" applyFill="1" applyBorder="1" applyAlignment="1">
      <alignment horizontal="center" vertical="center"/>
    </xf>
    <xf numFmtId="0" fontId="0" fillId="0" borderId="11" xfId="0" applyBorder="1" applyAlignment="1">
      <alignment horizontal="center" vertical="center"/>
    </xf>
    <xf numFmtId="0" fontId="0" fillId="0" borderId="3" xfId="0" applyBorder="1" applyAlignment="1">
      <alignment horizontal="center" vertical="center"/>
    </xf>
    <xf numFmtId="0" fontId="34" fillId="0" borderId="0" xfId="0" applyFont="1" applyAlignment="1">
      <alignment horizontal="center" vertical="center" wrapText="1"/>
    </xf>
    <xf numFmtId="0" fontId="23" fillId="2" borderId="5" xfId="0" applyFont="1" applyFill="1" applyBorder="1" applyAlignment="1">
      <alignment horizontal="center" vertical="center" wrapText="1"/>
    </xf>
    <xf numFmtId="0" fontId="23" fillId="2" borderId="0" xfId="0" applyFont="1" applyFill="1" applyBorder="1" applyAlignment="1">
      <alignment horizontal="center" vertical="center" wrapText="1"/>
    </xf>
    <xf numFmtId="4" fontId="23" fillId="2" borderId="5" xfId="0" applyNumberFormat="1" applyFont="1" applyFill="1" applyBorder="1" applyAlignment="1">
      <alignment horizontal="center" vertical="center" wrapText="1"/>
    </xf>
    <xf numFmtId="4" fontId="23" fillId="2" borderId="0" xfId="0" applyNumberFormat="1" applyFont="1" applyFill="1" applyBorder="1" applyAlignment="1">
      <alignment horizontal="center" vertical="center" wrapText="1"/>
    </xf>
    <xf numFmtId="0" fontId="46" fillId="0" borderId="5" xfId="0" applyFont="1" applyBorder="1" applyAlignment="1">
      <alignment horizontal="center" vertical="center" wrapText="1"/>
    </xf>
    <xf numFmtId="0" fontId="3" fillId="0" borderId="5" xfId="0" applyFont="1" applyBorder="1" applyAlignment="1">
      <alignment horizontal="center" vertical="center" wrapText="1"/>
    </xf>
    <xf numFmtId="0" fontId="3" fillId="0" borderId="0" xfId="0" applyFont="1" applyAlignment="1">
      <alignment horizontal="center" vertical="center" wrapText="1"/>
    </xf>
    <xf numFmtId="0" fontId="24" fillId="0" borderId="5" xfId="0" applyFont="1" applyFill="1" applyBorder="1" applyAlignment="1">
      <alignment horizontal="center" vertical="center" wrapText="1"/>
    </xf>
    <xf numFmtId="0" fontId="24" fillId="0" borderId="0" xfId="0" applyFont="1" applyFill="1" applyBorder="1" applyAlignment="1">
      <alignment horizontal="center" vertical="center" wrapText="1"/>
    </xf>
    <xf numFmtId="167" fontId="24" fillId="0" borderId="0" xfId="1" applyNumberFormat="1" applyFont="1" applyFill="1" applyBorder="1" applyAlignment="1">
      <alignment horizontal="center" vertical="center" wrapText="1"/>
    </xf>
    <xf numFmtId="0" fontId="34" fillId="0" borderId="0" xfId="0" applyFont="1" applyFill="1" applyAlignment="1">
      <alignment horizontal="center" vertical="center" wrapText="1"/>
    </xf>
    <xf numFmtId="0" fontId="27" fillId="0" borderId="0" xfId="0" applyFont="1" applyFill="1" applyBorder="1" applyAlignment="1">
      <alignment horizontal="center" vertical="center" wrapText="1"/>
    </xf>
    <xf numFmtId="0" fontId="40" fillId="2" borderId="0" xfId="0" applyFont="1" applyFill="1" applyAlignment="1">
      <alignment horizontal="center" vertical="center" wrapText="1"/>
    </xf>
    <xf numFmtId="0" fontId="42" fillId="2" borderId="0" xfId="0" applyFont="1" applyFill="1" applyAlignment="1">
      <alignment horizontal="center" vertical="center" wrapText="1"/>
    </xf>
    <xf numFmtId="0" fontId="23" fillId="2" borderId="0" xfId="0" applyFont="1" applyFill="1" applyAlignment="1">
      <alignment horizontal="center" vertical="center" wrapText="1"/>
    </xf>
    <xf numFmtId="0" fontId="39" fillId="0" borderId="0" xfId="0" applyFont="1" applyAlignment="1">
      <alignment horizontal="center" vertical="center" wrapText="1"/>
    </xf>
    <xf numFmtId="0" fontId="0" fillId="0" borderId="0" xfId="0" applyAlignment="1">
      <alignment wrapText="1"/>
    </xf>
    <xf numFmtId="0" fontId="38" fillId="0" borderId="0" xfId="0" applyFont="1" applyAlignment="1">
      <alignment horizontal="center" vertical="center" wrapText="1"/>
    </xf>
    <xf numFmtId="0" fontId="44" fillId="0" borderId="1" xfId="0" applyFont="1" applyBorder="1" applyAlignment="1">
      <alignment horizontal="justify" vertical="center" wrapText="1"/>
    </xf>
    <xf numFmtId="0" fontId="45" fillId="0" borderId="1" xfId="0" applyFont="1" applyBorder="1" applyAlignment="1">
      <alignment horizontal="justify" vertical="center" wrapText="1"/>
    </xf>
    <xf numFmtId="0" fontId="0" fillId="0" borderId="0" xfId="0" applyAlignment="1"/>
  </cellXfs>
  <cellStyles count="4">
    <cellStyle name="Dziesiętny" xfId="1" builtinId="3"/>
    <cellStyle name="Normalny" xfId="0" builtinId="0"/>
    <cellStyle name="Normalny_Wzór projekcji - po poprawkach" xfId="3" xr:uid="{00000000-0005-0000-0000-000002000000}"/>
    <cellStyle name="Procentowy"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676275</xdr:colOff>
      <xdr:row>1</xdr:row>
      <xdr:rowOff>76201</xdr:rowOff>
    </xdr:from>
    <xdr:to>
      <xdr:col>11</xdr:col>
      <xdr:colOff>676275</xdr:colOff>
      <xdr:row>8</xdr:row>
      <xdr:rowOff>57954</xdr:rowOff>
    </xdr:to>
    <xdr:pic>
      <xdr:nvPicPr>
        <xdr:cNvPr id="1025" name="Picture 1">
          <a:extLst>
            <a:ext uri="{FF2B5EF4-FFF2-40B4-BE49-F238E27FC236}">
              <a16:creationId xmlns:a16="http://schemas.microsoft.com/office/drawing/2014/main" id="{00000000-0008-0000-0000-000001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76275" y="257176"/>
          <a:ext cx="7543800" cy="1248578"/>
        </a:xfrm>
        <a:prstGeom prst="rect">
          <a:avLst/>
        </a:prstGeom>
        <a:noFill/>
        <a:ln w="1">
          <a:noFill/>
          <a:miter lim="800000"/>
          <a:headEnd/>
          <a:tailEnd type="none" w="med" len="med"/>
        </a:ln>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Ekspert/Desktop/Urz&#261;d%20zlecenie/Arkusz%20analizy%20finansowej%20-%20bez%20pomocy%20publicznej%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stęp"/>
      <sheetName val="Założenia"/>
      <sheetName val="Nakłady"/>
      <sheetName val="Dochód"/>
      <sheetName val="Sprawozdania"/>
      <sheetName val="Efektywność"/>
      <sheetName val="Luka finansowa"/>
      <sheetName val="Trwałość fin."/>
      <sheetName val="An. ekonom."/>
    </sheetNames>
    <sheetDataSet>
      <sheetData sheetId="0" refreshError="1"/>
      <sheetData sheetId="1">
        <row r="5">
          <cell r="H5">
            <v>0.85</v>
          </cell>
        </row>
      </sheetData>
      <sheetData sheetId="2">
        <row r="9">
          <cell r="M9">
            <v>0</v>
          </cell>
        </row>
      </sheetData>
      <sheetData sheetId="3">
        <row r="100">
          <cell r="B100">
            <v>0</v>
          </cell>
        </row>
      </sheetData>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0:XEP1048568"/>
  <sheetViews>
    <sheetView showGridLines="0" tabSelected="1" workbookViewId="0"/>
  </sheetViews>
  <sheetFormatPr defaultColWidth="9" defaultRowHeight="14.25"/>
  <cols>
    <col min="1" max="16384" width="9" style="101"/>
  </cols>
  <sheetData>
    <row r="10" spans="1:12">
      <c r="B10" s="170" t="s">
        <v>0</v>
      </c>
      <c r="C10" s="170"/>
      <c r="D10" s="170"/>
      <c r="E10" s="170"/>
      <c r="F10" s="170"/>
      <c r="G10" s="170"/>
      <c r="H10" s="170"/>
      <c r="I10" s="170"/>
      <c r="J10" s="170"/>
      <c r="K10" s="170"/>
      <c r="L10" s="170"/>
    </row>
    <row r="11" spans="1:12">
      <c r="B11" s="170"/>
      <c r="C11" s="170"/>
      <c r="D11" s="170"/>
      <c r="E11" s="170"/>
      <c r="F11" s="170"/>
      <c r="G11" s="170"/>
      <c r="H11" s="170"/>
      <c r="I11" s="170"/>
      <c r="J11" s="170"/>
      <c r="K11" s="170"/>
      <c r="L11" s="170"/>
    </row>
    <row r="12" spans="1:12">
      <c r="B12" s="170"/>
      <c r="C12" s="170"/>
      <c r="D12" s="170"/>
      <c r="E12" s="170"/>
      <c r="F12" s="170"/>
      <c r="G12" s="170"/>
      <c r="H12" s="170"/>
      <c r="I12" s="170"/>
      <c r="J12" s="170"/>
      <c r="K12" s="170"/>
      <c r="L12" s="170"/>
    </row>
    <row r="13" spans="1:12" ht="28.5" customHeight="1"/>
    <row r="14" spans="1:12" ht="35.25" customHeight="1">
      <c r="A14" s="171" t="s">
        <v>3</v>
      </c>
      <c r="B14" s="171"/>
      <c r="C14" s="167"/>
      <c r="D14" s="167"/>
      <c r="E14" s="167"/>
      <c r="F14" s="167"/>
      <c r="G14" s="167"/>
      <c r="H14" s="167"/>
      <c r="I14" s="167"/>
      <c r="J14" s="167"/>
      <c r="K14" s="167"/>
      <c r="L14" s="167"/>
    </row>
    <row r="15" spans="1:12" ht="29.25" customHeight="1">
      <c r="A15" s="171"/>
      <c r="B15" s="171"/>
      <c r="C15" s="167"/>
      <c r="D15" s="167"/>
      <c r="E15" s="167"/>
      <c r="F15" s="167"/>
      <c r="G15" s="167"/>
      <c r="H15" s="167"/>
      <c r="I15" s="167"/>
      <c r="J15" s="167"/>
      <c r="K15" s="167"/>
      <c r="L15" s="167"/>
    </row>
    <row r="16" spans="1:12" ht="14.25" customHeight="1"/>
    <row r="17" spans="1:12">
      <c r="A17" s="171" t="s">
        <v>4</v>
      </c>
      <c r="B17" s="171"/>
      <c r="C17" s="167"/>
      <c r="D17" s="167"/>
      <c r="E17" s="167"/>
      <c r="F17" s="167"/>
      <c r="G17" s="167"/>
      <c r="H17" s="167"/>
      <c r="I17" s="167"/>
      <c r="J17" s="167"/>
      <c r="K17" s="167"/>
      <c r="L17" s="167"/>
    </row>
    <row r="18" spans="1:12">
      <c r="A18" s="171"/>
      <c r="B18" s="171"/>
      <c r="C18" s="167"/>
      <c r="D18" s="167"/>
      <c r="E18" s="167"/>
      <c r="F18" s="167"/>
      <c r="G18" s="167"/>
      <c r="H18" s="167"/>
      <c r="I18" s="167"/>
      <c r="J18" s="167"/>
      <c r="K18" s="167"/>
      <c r="L18" s="167"/>
    </row>
    <row r="20" spans="1:12" ht="44.25" customHeight="1">
      <c r="A20" s="165" t="s">
        <v>149</v>
      </c>
      <c r="B20" s="165"/>
      <c r="C20" s="166"/>
      <c r="D20" s="166"/>
      <c r="E20" s="167" t="s">
        <v>148</v>
      </c>
      <c r="F20" s="167"/>
      <c r="G20" s="167"/>
      <c r="H20" s="168"/>
      <c r="I20" s="168"/>
      <c r="J20" s="168"/>
      <c r="K20" s="168"/>
      <c r="L20" s="168"/>
    </row>
    <row r="21" spans="1:12" ht="15.75">
      <c r="A21" s="102"/>
      <c r="B21" s="102"/>
      <c r="C21" s="103"/>
      <c r="D21" s="103"/>
      <c r="E21" s="104"/>
      <c r="F21" s="104"/>
      <c r="G21" s="104"/>
    </row>
    <row r="22" spans="1:12" ht="39.75" customHeight="1">
      <c r="A22" s="165" t="s">
        <v>5</v>
      </c>
      <c r="B22" s="165"/>
      <c r="C22" s="166"/>
      <c r="D22" s="166"/>
      <c r="E22" s="167" t="s">
        <v>147</v>
      </c>
      <c r="F22" s="167"/>
      <c r="G22" s="167"/>
      <c r="I22" s="169" t="s">
        <v>281</v>
      </c>
      <c r="J22" s="169"/>
      <c r="K22" s="169"/>
      <c r="L22" s="169"/>
    </row>
    <row r="23" spans="1:12" ht="15.75">
      <c r="A23" s="102"/>
      <c r="B23" s="102"/>
      <c r="C23" s="103"/>
      <c r="D23" s="103"/>
      <c r="E23" s="104"/>
      <c r="F23" s="104"/>
      <c r="G23" s="104"/>
    </row>
    <row r="24" spans="1:12" ht="15.75">
      <c r="A24" s="105"/>
      <c r="B24" s="102"/>
      <c r="C24" s="103"/>
      <c r="D24" s="103"/>
      <c r="E24" s="104"/>
      <c r="F24" s="104"/>
      <c r="G24" s="104"/>
    </row>
    <row r="25" spans="1:12" ht="15.75">
      <c r="A25" s="102"/>
      <c r="B25" s="163" t="s">
        <v>151</v>
      </c>
      <c r="C25" s="164"/>
      <c r="D25" s="164"/>
      <c r="E25" s="164"/>
      <c r="F25" s="164"/>
      <c r="G25" s="164"/>
      <c r="H25" s="164"/>
      <c r="I25" s="164"/>
      <c r="J25" s="164"/>
      <c r="K25" s="164"/>
      <c r="L25" s="164"/>
    </row>
    <row r="26" spans="1:12" ht="15.75">
      <c r="A26" s="102"/>
      <c r="B26" s="164"/>
      <c r="C26" s="164"/>
      <c r="D26" s="164"/>
      <c r="E26" s="164"/>
      <c r="F26" s="164"/>
      <c r="G26" s="164"/>
      <c r="H26" s="164"/>
      <c r="I26" s="164"/>
      <c r="J26" s="164"/>
      <c r="K26" s="164"/>
      <c r="L26" s="164"/>
    </row>
    <row r="27" spans="1:12" ht="15.75">
      <c r="A27" s="102"/>
      <c r="B27" s="164"/>
      <c r="C27" s="164"/>
      <c r="D27" s="164"/>
      <c r="E27" s="164"/>
      <c r="F27" s="164"/>
      <c r="G27" s="164"/>
      <c r="H27" s="164"/>
      <c r="I27" s="164"/>
      <c r="J27" s="164"/>
      <c r="K27" s="164"/>
      <c r="L27" s="164"/>
    </row>
    <row r="29" spans="1:12">
      <c r="A29" s="106"/>
    </row>
    <row r="30" spans="1:12" ht="15">
      <c r="A30" s="106"/>
      <c r="C30" s="105"/>
    </row>
    <row r="31" spans="1:12">
      <c r="A31" s="106"/>
    </row>
    <row r="32" spans="1:12" ht="15">
      <c r="A32" s="106"/>
      <c r="C32" s="105"/>
    </row>
    <row r="35" ht="34.15" customHeight="1"/>
    <row r="38" ht="18.75" customHeight="1"/>
    <row r="39" ht="26.25" customHeight="1"/>
    <row r="1048524" spans="16370:16370">
      <c r="XEP1048524" s="101" t="s">
        <v>148</v>
      </c>
    </row>
    <row r="1048525" spans="16370:16370">
      <c r="XEP1048525" s="101" t="s">
        <v>143</v>
      </c>
    </row>
    <row r="1048526" spans="16370:16370">
      <c r="XEP1048526" s="101" t="s">
        <v>142</v>
      </c>
    </row>
    <row r="1048527" spans="16370:16370">
      <c r="XEP1048527" s="101" t="s">
        <v>141</v>
      </c>
    </row>
    <row r="1048528" spans="16370:16370">
      <c r="XEP1048528" s="101" t="s">
        <v>140</v>
      </c>
    </row>
    <row r="1048529" spans="16370:16370">
      <c r="XEP1048529" s="101" t="s">
        <v>139</v>
      </c>
    </row>
    <row r="1048530" spans="16370:16370">
      <c r="XEP1048530" s="101" t="s">
        <v>138</v>
      </c>
    </row>
    <row r="1048531" spans="16370:16370">
      <c r="XEP1048531" s="101" t="s">
        <v>137</v>
      </c>
    </row>
    <row r="1048532" spans="16370:16370">
      <c r="XEP1048532" s="101" t="s">
        <v>136</v>
      </c>
    </row>
    <row r="1048533" spans="16370:16370">
      <c r="XEP1048533" s="101" t="s">
        <v>135</v>
      </c>
    </row>
    <row r="1048534" spans="16370:16370">
      <c r="XEP1048534" s="101" t="s">
        <v>134</v>
      </c>
    </row>
    <row r="1048535" spans="16370:16370">
      <c r="XEP1048535" s="101" t="s">
        <v>133</v>
      </c>
    </row>
    <row r="1048536" spans="16370:16370">
      <c r="XEP1048536" s="101" t="s">
        <v>132</v>
      </c>
    </row>
    <row r="1048537" spans="16370:16370">
      <c r="XEP1048537" s="101" t="s">
        <v>131</v>
      </c>
    </row>
    <row r="1048538" spans="16370:16370">
      <c r="XEP1048538" s="101" t="s">
        <v>130</v>
      </c>
    </row>
    <row r="1048539" spans="16370:16370">
      <c r="XEP1048539" s="101" t="s">
        <v>129</v>
      </c>
    </row>
    <row r="1048540" spans="16370:16370">
      <c r="XEP1048540" s="101" t="s">
        <v>128</v>
      </c>
    </row>
    <row r="1048541" spans="16370:16370">
      <c r="XEP1048541" s="101" t="s">
        <v>127</v>
      </c>
    </row>
    <row r="1048542" spans="16370:16370">
      <c r="XEP1048542" s="101" t="s">
        <v>126</v>
      </c>
    </row>
    <row r="1048543" spans="16370:16370">
      <c r="XEP1048543" s="101" t="s">
        <v>125</v>
      </c>
    </row>
    <row r="1048544" spans="16370:16370">
      <c r="XEP1048544" s="101" t="s">
        <v>124</v>
      </c>
    </row>
    <row r="1048545" spans="16370:16370">
      <c r="XEP1048545" s="101" t="s">
        <v>123</v>
      </c>
    </row>
    <row r="1048546" spans="16370:16370">
      <c r="XEP1048546" s="101" t="s">
        <v>122</v>
      </c>
    </row>
    <row r="1048547" spans="16370:16370">
      <c r="XEP1048547" s="101" t="s">
        <v>121</v>
      </c>
    </row>
    <row r="1048548" spans="16370:16370">
      <c r="XEP1048548" s="101" t="s">
        <v>120</v>
      </c>
    </row>
    <row r="1048549" spans="16370:16370">
      <c r="XEP1048549" s="101" t="s">
        <v>119</v>
      </c>
    </row>
    <row r="1048550" spans="16370:16370">
      <c r="XEP1048550" s="101" t="s">
        <v>118</v>
      </c>
    </row>
    <row r="1048551" spans="16370:16370">
      <c r="XEP1048551" s="101" t="s">
        <v>117</v>
      </c>
    </row>
    <row r="1048552" spans="16370:16370">
      <c r="XEP1048552" s="101" t="s">
        <v>116</v>
      </c>
    </row>
    <row r="1048553" spans="16370:16370">
      <c r="XEP1048553" s="101" t="s">
        <v>115</v>
      </c>
    </row>
    <row r="1048554" spans="16370:16370">
      <c r="XEP1048554" s="101" t="s">
        <v>114</v>
      </c>
    </row>
    <row r="1048555" spans="16370:16370">
      <c r="XEP1048555" s="101" t="s">
        <v>113</v>
      </c>
    </row>
    <row r="1048556" spans="16370:16370">
      <c r="XEP1048556" s="101" t="s">
        <v>112</v>
      </c>
    </row>
    <row r="1048557" spans="16370:16370">
      <c r="XEP1048557" s="101" t="s">
        <v>111</v>
      </c>
    </row>
    <row r="1048558" spans="16370:16370">
      <c r="XEP1048558" s="101" t="s">
        <v>110</v>
      </c>
    </row>
    <row r="1048559" spans="16370:16370">
      <c r="XEP1048559" s="101" t="s">
        <v>109</v>
      </c>
    </row>
    <row r="1048560" spans="16370:16370">
      <c r="XEP1048560" s="101" t="s">
        <v>108</v>
      </c>
    </row>
    <row r="1048561" spans="16366:16370">
      <c r="XEP1048561" s="101" t="s">
        <v>107</v>
      </c>
    </row>
    <row r="1048562" spans="16366:16370">
      <c r="XEP1048562" s="101" t="s">
        <v>106</v>
      </c>
    </row>
    <row r="1048563" spans="16366:16370">
      <c r="XEP1048563" s="101" t="s">
        <v>105</v>
      </c>
    </row>
    <row r="1048564" spans="16366:16370">
      <c r="XEL1048564" s="101" t="s">
        <v>147</v>
      </c>
      <c r="XEP1048564" s="101" t="s">
        <v>104</v>
      </c>
    </row>
    <row r="1048565" spans="16366:16370">
      <c r="XEL1048565" s="101" t="s">
        <v>183</v>
      </c>
      <c r="XEN1048565" s="101" t="s">
        <v>147</v>
      </c>
      <c r="XEP1048565" s="101" t="s">
        <v>103</v>
      </c>
    </row>
    <row r="1048566" spans="16366:16370">
      <c r="XEL1048566" s="101" t="s">
        <v>184</v>
      </c>
      <c r="XEN1048566" s="101" t="s">
        <v>150</v>
      </c>
      <c r="XEP1048566" s="101" t="s">
        <v>102</v>
      </c>
    </row>
    <row r="1048567" spans="16366:16370">
      <c r="XEN1048567" s="101" t="s">
        <v>1</v>
      </c>
      <c r="XEP1048567" s="101" t="s">
        <v>101</v>
      </c>
    </row>
    <row r="1048568" spans="16366:16370">
      <c r="XEP1048568" s="101" t="s">
        <v>100</v>
      </c>
    </row>
  </sheetData>
  <sheetProtection formatCells="0" formatColumns="0" formatRows="0" insertColumns="0" insertRows="0"/>
  <mergeCells count="11">
    <mergeCell ref="B10:L12"/>
    <mergeCell ref="A14:B15"/>
    <mergeCell ref="A17:B18"/>
    <mergeCell ref="C14:L15"/>
    <mergeCell ref="C17:L18"/>
    <mergeCell ref="B25:L27"/>
    <mergeCell ref="A22:D22"/>
    <mergeCell ref="E22:G22"/>
    <mergeCell ref="E20:L20"/>
    <mergeCell ref="A20:D20"/>
    <mergeCell ref="I22:L22"/>
  </mergeCells>
  <dataValidations count="2">
    <dataValidation type="list" showInputMessage="1" showErrorMessage="1" sqref="E20:L20" xr:uid="{00000000-0002-0000-0000-000000000000}">
      <formula1>$XEP$1048524:$XEP$1048568</formula1>
    </dataValidation>
    <dataValidation type="list" showInputMessage="1" showErrorMessage="1" sqref="E22:G22" xr:uid="{00000000-0002-0000-0000-000001000000}">
      <formula1>$XEN$1048565:$XEN$1048567</formula1>
    </dataValidation>
  </dataValidations>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FD1048550"/>
  <sheetViews>
    <sheetView workbookViewId="0">
      <selection activeCell="A3" sqref="A3:G4"/>
    </sheetView>
  </sheetViews>
  <sheetFormatPr defaultColWidth="9" defaultRowHeight="14.25"/>
  <cols>
    <col min="1" max="1" width="8" style="5" customWidth="1"/>
    <col min="2" max="2" width="10.625" style="5" customWidth="1"/>
    <col min="3" max="16373" width="9" style="5"/>
    <col min="16374" max="16380" width="9" style="107"/>
    <col min="16381" max="16382" width="9" style="110"/>
    <col min="16383" max="16384" width="9" style="107"/>
  </cols>
  <sheetData>
    <row r="1" spans="1:21 16374:16384" ht="14.25" customHeight="1">
      <c r="A1" s="172" t="s">
        <v>13</v>
      </c>
      <c r="B1" s="173"/>
      <c r="C1" s="173"/>
      <c r="D1" s="173"/>
      <c r="E1" s="173"/>
      <c r="F1" s="173"/>
      <c r="G1" s="173"/>
      <c r="H1" s="172" t="s">
        <v>152</v>
      </c>
      <c r="I1" s="173"/>
      <c r="J1" s="173"/>
      <c r="K1" s="173"/>
      <c r="L1" s="173"/>
      <c r="M1" s="173"/>
      <c r="N1" s="173"/>
      <c r="O1" s="172" t="s">
        <v>170</v>
      </c>
      <c r="P1" s="173"/>
      <c r="Q1" s="173"/>
      <c r="R1" s="173"/>
      <c r="S1" s="173"/>
      <c r="T1" s="173"/>
      <c r="U1" s="173"/>
    </row>
    <row r="2" spans="1:21 16374:16384">
      <c r="A2" s="173"/>
      <c r="B2" s="173"/>
      <c r="C2" s="173"/>
      <c r="D2" s="173"/>
      <c r="E2" s="173"/>
      <c r="F2" s="173"/>
      <c r="G2" s="173"/>
      <c r="H2" s="173"/>
      <c r="I2" s="173"/>
      <c r="J2" s="173"/>
      <c r="K2" s="173"/>
      <c r="L2" s="173"/>
      <c r="M2" s="173"/>
      <c r="N2" s="173"/>
      <c r="O2" s="173"/>
      <c r="P2" s="173"/>
      <c r="Q2" s="173"/>
      <c r="R2" s="173"/>
      <c r="S2" s="173"/>
      <c r="T2" s="173"/>
      <c r="U2" s="173"/>
    </row>
    <row r="3" spans="1:21 16374:16384" ht="14.25" customHeight="1">
      <c r="A3" s="180"/>
      <c r="B3" s="180"/>
      <c r="C3" s="180"/>
      <c r="D3" s="180"/>
      <c r="E3" s="180"/>
      <c r="F3" s="180"/>
      <c r="G3" s="181"/>
      <c r="H3" s="180"/>
      <c r="I3" s="180"/>
      <c r="J3" s="180"/>
      <c r="K3" s="180"/>
      <c r="L3" s="180"/>
      <c r="M3" s="180"/>
      <c r="N3" s="181"/>
      <c r="O3" s="180"/>
      <c r="P3" s="180"/>
      <c r="Q3" s="180"/>
      <c r="R3" s="180"/>
      <c r="S3" s="180"/>
      <c r="T3" s="180"/>
      <c r="U3" s="181"/>
    </row>
    <row r="4" spans="1:21 16374:16384" ht="14.25" customHeight="1">
      <c r="A4" s="180"/>
      <c r="B4" s="180"/>
      <c r="C4" s="180"/>
      <c r="D4" s="180"/>
      <c r="E4" s="180"/>
      <c r="F4" s="180"/>
      <c r="G4" s="181"/>
      <c r="H4" s="180"/>
      <c r="I4" s="180"/>
      <c r="J4" s="180"/>
      <c r="K4" s="180"/>
      <c r="L4" s="180"/>
      <c r="M4" s="180"/>
      <c r="N4" s="181"/>
      <c r="O4" s="180"/>
      <c r="P4" s="180"/>
      <c r="Q4" s="180"/>
      <c r="R4" s="180"/>
      <c r="S4" s="180"/>
      <c r="T4" s="180"/>
      <c r="U4" s="181"/>
    </row>
    <row r="5" spans="1:21 16374:16384">
      <c r="A5" s="172" t="s">
        <v>282</v>
      </c>
      <c r="B5" s="173"/>
      <c r="C5" s="173"/>
      <c r="D5" s="173"/>
      <c r="E5" s="173"/>
      <c r="F5" s="173"/>
      <c r="G5" s="173"/>
      <c r="H5" s="182">
        <v>0.85</v>
      </c>
      <c r="I5" s="182"/>
      <c r="J5" s="182"/>
      <c r="K5" s="182"/>
      <c r="L5" s="182"/>
      <c r="M5" s="182"/>
      <c r="N5" s="183"/>
    </row>
    <row r="6" spans="1:21 16374:16384">
      <c r="A6" s="173"/>
      <c r="B6" s="173"/>
      <c r="C6" s="173"/>
      <c r="D6" s="173"/>
      <c r="E6" s="173"/>
      <c r="F6" s="173"/>
      <c r="G6" s="173"/>
      <c r="H6" s="182"/>
      <c r="I6" s="182"/>
      <c r="J6" s="182"/>
      <c r="K6" s="182"/>
      <c r="L6" s="182"/>
      <c r="M6" s="182"/>
      <c r="N6" s="183"/>
    </row>
    <row r="7" spans="1:21 16374:16384" ht="5.25" customHeight="1"/>
    <row r="8" spans="1:21 16374:16384">
      <c r="A8" s="172" t="s">
        <v>153</v>
      </c>
      <c r="B8" s="173"/>
      <c r="C8" s="173"/>
      <c r="D8" s="173"/>
      <c r="E8" s="173"/>
      <c r="F8" s="173"/>
      <c r="G8" s="173"/>
      <c r="H8" s="174" t="s">
        <v>145</v>
      </c>
      <c r="I8" s="175"/>
      <c r="J8" s="175"/>
      <c r="K8" s="175"/>
      <c r="L8" s="175"/>
      <c r="M8" s="175"/>
      <c r="N8" s="176"/>
      <c r="O8" s="184" t="str">
        <f>IF($H$8="ceny bieżące (nominalne)","UWAGA! Należy uzasadnić niezbędność stosowania cen bieżących.","")</f>
        <v/>
      </c>
      <c r="P8" s="185"/>
      <c r="Q8" s="185"/>
      <c r="R8" s="185"/>
      <c r="S8" s="186"/>
    </row>
    <row r="9" spans="1:21 16374:16384" ht="19.5" customHeight="1">
      <c r="A9" s="173"/>
      <c r="B9" s="173"/>
      <c r="C9" s="173"/>
      <c r="D9" s="173"/>
      <c r="E9" s="173"/>
      <c r="F9" s="173"/>
      <c r="G9" s="173"/>
      <c r="H9" s="177"/>
      <c r="I9" s="178"/>
      <c r="J9" s="178"/>
      <c r="K9" s="178"/>
      <c r="L9" s="178"/>
      <c r="M9" s="178"/>
      <c r="N9" s="179"/>
      <c r="O9" s="184"/>
      <c r="P9" s="185"/>
      <c r="Q9" s="185"/>
      <c r="R9" s="185"/>
      <c r="S9" s="186"/>
    </row>
    <row r="10" spans="1:21 16374:16384" ht="8.25" customHeight="1"/>
    <row r="11" spans="1:21 16374:16384">
      <c r="A11" s="172" t="s">
        <v>155</v>
      </c>
      <c r="B11" s="173"/>
      <c r="C11" s="173"/>
      <c r="D11" s="173"/>
      <c r="E11" s="173"/>
      <c r="F11" s="173"/>
      <c r="G11" s="173"/>
      <c r="H11" s="174" t="s">
        <v>144</v>
      </c>
      <c r="I11" s="175"/>
      <c r="J11" s="175"/>
      <c r="K11" s="175"/>
      <c r="L11" s="175"/>
      <c r="M11" s="175"/>
      <c r="N11" s="176"/>
    </row>
    <row r="12" spans="1:21 16374:16384">
      <c r="A12" s="173"/>
      <c r="B12" s="173"/>
      <c r="C12" s="173"/>
      <c r="D12" s="173"/>
      <c r="E12" s="173"/>
      <c r="F12" s="173"/>
      <c r="G12" s="173"/>
      <c r="H12" s="177"/>
      <c r="I12" s="178"/>
      <c r="J12" s="178"/>
      <c r="K12" s="178"/>
      <c r="L12" s="178"/>
      <c r="M12" s="178"/>
      <c r="N12" s="179"/>
    </row>
    <row r="14" spans="1:21 16374:16384">
      <c r="A14" s="189" t="s">
        <v>160</v>
      </c>
      <c r="B14" s="189"/>
      <c r="C14" s="189"/>
      <c r="D14" s="189"/>
      <c r="E14" s="189" t="s">
        <v>161</v>
      </c>
      <c r="F14" s="189"/>
      <c r="G14" s="189"/>
      <c r="H14" s="189" t="s">
        <v>162</v>
      </c>
      <c r="I14" s="189"/>
      <c r="J14" s="189"/>
      <c r="K14" s="189" t="s">
        <v>154</v>
      </c>
      <c r="L14" s="189"/>
      <c r="M14" s="189"/>
      <c r="N14" s="189"/>
    </row>
    <row r="15" spans="1:21 16374:16384">
      <c r="A15" s="189"/>
      <c r="B15" s="189"/>
      <c r="C15" s="189"/>
      <c r="D15" s="189"/>
      <c r="E15" s="189"/>
      <c r="F15" s="189"/>
      <c r="G15" s="189"/>
      <c r="H15" s="189"/>
      <c r="I15" s="189"/>
      <c r="J15" s="189"/>
      <c r="K15" s="189"/>
      <c r="L15" s="189"/>
      <c r="M15" s="189"/>
      <c r="N15" s="189"/>
    </row>
    <row r="16" spans="1:21 16374:16384" s="109" customFormat="1">
      <c r="A16" s="190" t="str">
        <f>VLOOKUP(H11,XFA1048533:XFB1048545,2,FALSE)</f>
        <v>brak</v>
      </c>
      <c r="B16" s="191"/>
      <c r="C16" s="191"/>
      <c r="D16" s="192"/>
      <c r="E16" s="196">
        <f>IF(A3&lt;H3,H3,A3)</f>
        <v>0</v>
      </c>
      <c r="F16" s="197"/>
      <c r="G16" s="198"/>
      <c r="H16" s="196">
        <f>IF(E16=0,0,E16-1+VLOOKUP(H11,XFA1048533:XFC1048545,3,FALSE))</f>
        <v>0</v>
      </c>
      <c r="I16" s="197"/>
      <c r="J16" s="198"/>
      <c r="K16" s="202">
        <f>VLOOKUP(H8,XFA1048548:XFB1048550,2,FALSE)</f>
        <v>0</v>
      </c>
      <c r="L16" s="203"/>
      <c r="M16" s="203"/>
      <c r="N16" s="204"/>
      <c r="XET16" s="114"/>
      <c r="XEU16" s="114"/>
      <c r="XEV16" s="114"/>
      <c r="XEW16" s="114"/>
      <c r="XEX16" s="114"/>
      <c r="XEY16" s="114"/>
      <c r="XEZ16" s="114"/>
      <c r="XFA16" s="111"/>
      <c r="XFB16" s="111"/>
      <c r="XFC16" s="114"/>
      <c r="XFD16" s="114"/>
    </row>
    <row r="17" spans="1:42 16374:16384" s="109" customFormat="1">
      <c r="A17" s="193"/>
      <c r="B17" s="194"/>
      <c r="C17" s="194"/>
      <c r="D17" s="195"/>
      <c r="E17" s="199"/>
      <c r="F17" s="200"/>
      <c r="G17" s="201"/>
      <c r="H17" s="199"/>
      <c r="I17" s="200"/>
      <c r="J17" s="201"/>
      <c r="K17" s="205"/>
      <c r="L17" s="206"/>
      <c r="M17" s="206"/>
      <c r="N17" s="207"/>
      <c r="XET17" s="114"/>
      <c r="XEU17" s="114"/>
      <c r="XEV17" s="114"/>
      <c r="XEW17" s="114"/>
      <c r="XEX17" s="114"/>
      <c r="XEY17" s="114"/>
      <c r="XEZ17" s="114"/>
      <c r="XFA17" s="111"/>
      <c r="XFB17" s="111"/>
      <c r="XFC17" s="114"/>
      <c r="XFD17" s="114"/>
    </row>
    <row r="18" spans="1:42 16374:16384">
      <c r="A18" s="208" t="s">
        <v>194</v>
      </c>
      <c r="B18" s="209"/>
      <c r="C18" s="209"/>
      <c r="D18" s="209"/>
      <c r="E18" s="209"/>
      <c r="F18" s="209"/>
      <c r="G18" s="209"/>
      <c r="H18" s="209"/>
      <c r="I18" s="209"/>
      <c r="J18" s="209"/>
      <c r="K18" s="210"/>
      <c r="L18" s="210"/>
      <c r="M18" s="210"/>
      <c r="N18" s="210"/>
      <c r="P18" s="213"/>
      <c r="Q18" s="213"/>
      <c r="R18" s="213"/>
      <c r="S18" s="213"/>
      <c r="T18" s="213"/>
      <c r="U18" s="213"/>
      <c r="V18" s="213"/>
      <c r="W18" s="213"/>
      <c r="X18" s="213"/>
    </row>
    <row r="19" spans="1:42 16374:16384" ht="21.75" customHeight="1">
      <c r="A19" s="211"/>
      <c r="B19" s="211"/>
      <c r="C19" s="211"/>
      <c r="D19" s="211"/>
      <c r="E19" s="211"/>
      <c r="F19" s="211"/>
      <c r="G19" s="211"/>
      <c r="H19" s="211"/>
      <c r="I19" s="211"/>
      <c r="J19" s="211"/>
      <c r="K19" s="212"/>
      <c r="L19" s="212"/>
      <c r="M19" s="212"/>
      <c r="N19" s="212"/>
      <c r="P19" s="213"/>
      <c r="Q19" s="213"/>
      <c r="R19" s="213"/>
      <c r="S19" s="213"/>
      <c r="T19" s="213"/>
      <c r="U19" s="213"/>
      <c r="V19" s="213"/>
      <c r="W19" s="213"/>
      <c r="X19" s="213"/>
    </row>
    <row r="20" spans="1:42 16374:16384" ht="21.75" customHeight="1">
      <c r="A20" s="212"/>
      <c r="B20" s="212"/>
      <c r="C20" s="212"/>
      <c r="D20" s="212"/>
      <c r="E20" s="212"/>
      <c r="F20" s="212"/>
      <c r="G20" s="212"/>
      <c r="H20" s="212"/>
      <c r="I20" s="212"/>
      <c r="J20" s="212"/>
      <c r="K20" s="212"/>
      <c r="L20" s="212"/>
      <c r="M20" s="212"/>
      <c r="N20" s="212"/>
      <c r="P20" s="213"/>
      <c r="Q20" s="213"/>
      <c r="R20" s="213"/>
      <c r="S20" s="213"/>
      <c r="T20" s="213"/>
      <c r="U20" s="213"/>
      <c r="V20" s="213"/>
      <c r="W20" s="213"/>
      <c r="X20" s="213"/>
    </row>
    <row r="22" spans="1:42 16374:16384" s="3" customFormat="1" ht="15">
      <c r="A22" s="27" t="s">
        <v>77</v>
      </c>
      <c r="B22" s="4"/>
      <c r="XET22" s="115"/>
      <c r="XEU22" s="115"/>
      <c r="XEV22" s="115"/>
      <c r="XEW22" s="115"/>
      <c r="XEX22" s="115"/>
      <c r="XEY22" s="115"/>
      <c r="XEZ22" s="115"/>
      <c r="XFA22" s="112"/>
      <c r="XFB22" s="112"/>
      <c r="XFC22" s="115"/>
      <c r="XFD22" s="115"/>
    </row>
    <row r="23" spans="1:42 16374:16384" s="3" customFormat="1">
      <c r="XET23" s="115"/>
      <c r="XEU23" s="115"/>
      <c r="XEV23" s="115"/>
      <c r="XEW23" s="115"/>
      <c r="XEX23" s="115"/>
      <c r="XEY23" s="115"/>
      <c r="XEZ23" s="115"/>
      <c r="XFA23" s="112"/>
      <c r="XFB23" s="112"/>
      <c r="XFC23" s="115"/>
      <c r="XFD23" s="115"/>
    </row>
    <row r="24" spans="1:42 16374:16384" s="3" customFormat="1" ht="15">
      <c r="A24" s="214" t="s">
        <v>79</v>
      </c>
      <c r="B24" s="215"/>
      <c r="C24" s="146">
        <f>IF(A3&gt;H3,H3,A3)</f>
        <v>0</v>
      </c>
      <c r="D24" s="146">
        <f>C24+1</f>
        <v>1</v>
      </c>
      <c r="E24" s="146">
        <f t="shared" ref="E24:AP24" si="0">D24+1</f>
        <v>2</v>
      </c>
      <c r="F24" s="146">
        <f t="shared" si="0"/>
        <v>3</v>
      </c>
      <c r="G24" s="146">
        <f t="shared" si="0"/>
        <v>4</v>
      </c>
      <c r="H24" s="146">
        <f t="shared" si="0"/>
        <v>5</v>
      </c>
      <c r="I24" s="146">
        <f t="shared" si="0"/>
        <v>6</v>
      </c>
      <c r="J24" s="146">
        <f t="shared" si="0"/>
        <v>7</v>
      </c>
      <c r="K24" s="146">
        <f t="shared" si="0"/>
        <v>8</v>
      </c>
      <c r="L24" s="146">
        <f t="shared" si="0"/>
        <v>9</v>
      </c>
      <c r="M24" s="146">
        <f t="shared" si="0"/>
        <v>10</v>
      </c>
      <c r="N24" s="146">
        <f t="shared" si="0"/>
        <v>11</v>
      </c>
      <c r="O24" s="146">
        <f t="shared" si="0"/>
        <v>12</v>
      </c>
      <c r="P24" s="146">
        <f t="shared" si="0"/>
        <v>13</v>
      </c>
      <c r="Q24" s="146">
        <f t="shared" si="0"/>
        <v>14</v>
      </c>
      <c r="R24" s="146">
        <f t="shared" si="0"/>
        <v>15</v>
      </c>
      <c r="S24" s="146">
        <f t="shared" si="0"/>
        <v>16</v>
      </c>
      <c r="T24" s="146">
        <f t="shared" si="0"/>
        <v>17</v>
      </c>
      <c r="U24" s="146">
        <f t="shared" si="0"/>
        <v>18</v>
      </c>
      <c r="V24" s="146">
        <f t="shared" si="0"/>
        <v>19</v>
      </c>
      <c r="W24" s="146">
        <f t="shared" si="0"/>
        <v>20</v>
      </c>
      <c r="X24" s="146">
        <f t="shared" si="0"/>
        <v>21</v>
      </c>
      <c r="Y24" s="146">
        <f t="shared" si="0"/>
        <v>22</v>
      </c>
      <c r="Z24" s="146">
        <f t="shared" si="0"/>
        <v>23</v>
      </c>
      <c r="AA24" s="146">
        <f t="shared" si="0"/>
        <v>24</v>
      </c>
      <c r="AB24" s="146">
        <f t="shared" si="0"/>
        <v>25</v>
      </c>
      <c r="AC24" s="146">
        <f t="shared" si="0"/>
        <v>26</v>
      </c>
      <c r="AD24" s="146">
        <f t="shared" si="0"/>
        <v>27</v>
      </c>
      <c r="AE24" s="146">
        <f t="shared" si="0"/>
        <v>28</v>
      </c>
      <c r="AF24" s="146">
        <f t="shared" si="0"/>
        <v>29</v>
      </c>
      <c r="AG24" s="146">
        <f t="shared" si="0"/>
        <v>30</v>
      </c>
      <c r="AH24" s="146">
        <f t="shared" si="0"/>
        <v>31</v>
      </c>
      <c r="AI24" s="146">
        <f t="shared" si="0"/>
        <v>32</v>
      </c>
      <c r="AJ24" s="146">
        <f t="shared" si="0"/>
        <v>33</v>
      </c>
      <c r="AK24" s="146">
        <f t="shared" si="0"/>
        <v>34</v>
      </c>
      <c r="AL24" s="146">
        <f t="shared" si="0"/>
        <v>35</v>
      </c>
      <c r="AM24" s="146">
        <f t="shared" si="0"/>
        <v>36</v>
      </c>
      <c r="AN24" s="146">
        <f t="shared" si="0"/>
        <v>37</v>
      </c>
      <c r="AO24" s="146">
        <f t="shared" si="0"/>
        <v>38</v>
      </c>
      <c r="AP24" s="146">
        <f t="shared" si="0"/>
        <v>39</v>
      </c>
      <c r="XET24" s="115"/>
      <c r="XEU24" s="115"/>
      <c r="XEV24" s="115"/>
      <c r="XEW24" s="115"/>
      <c r="XEX24" s="115"/>
      <c r="XEY24" s="115"/>
      <c r="XEZ24" s="115"/>
      <c r="XFA24" s="112"/>
      <c r="XFB24" s="112"/>
      <c r="XFC24" s="115"/>
      <c r="XFD24" s="115"/>
    </row>
    <row r="25" spans="1:42 16374:16384" s="149" customFormat="1" ht="14.45" customHeight="1">
      <c r="A25" s="187" t="s">
        <v>2</v>
      </c>
      <c r="B25" s="188"/>
      <c r="C25" s="148">
        <f>IF(C24&lt;$E$16,0,C24-$E$16)</f>
        <v>0</v>
      </c>
      <c r="D25" s="148">
        <f t="shared" ref="D25:AP25" si="1">IF(D24&lt;$E$16,0,D24-$E$16)</f>
        <v>1</v>
      </c>
      <c r="E25" s="148">
        <f t="shared" si="1"/>
        <v>2</v>
      </c>
      <c r="F25" s="148">
        <f t="shared" si="1"/>
        <v>3</v>
      </c>
      <c r="G25" s="148">
        <f t="shared" si="1"/>
        <v>4</v>
      </c>
      <c r="H25" s="148">
        <f t="shared" si="1"/>
        <v>5</v>
      </c>
      <c r="I25" s="148">
        <f t="shared" si="1"/>
        <v>6</v>
      </c>
      <c r="J25" s="148">
        <f t="shared" si="1"/>
        <v>7</v>
      </c>
      <c r="K25" s="148">
        <f t="shared" si="1"/>
        <v>8</v>
      </c>
      <c r="L25" s="148">
        <f t="shared" si="1"/>
        <v>9</v>
      </c>
      <c r="M25" s="148">
        <f t="shared" si="1"/>
        <v>10</v>
      </c>
      <c r="N25" s="148">
        <f t="shared" si="1"/>
        <v>11</v>
      </c>
      <c r="O25" s="148">
        <f t="shared" si="1"/>
        <v>12</v>
      </c>
      <c r="P25" s="148">
        <f t="shared" si="1"/>
        <v>13</v>
      </c>
      <c r="Q25" s="148">
        <f t="shared" si="1"/>
        <v>14</v>
      </c>
      <c r="R25" s="148">
        <f t="shared" si="1"/>
        <v>15</v>
      </c>
      <c r="S25" s="148">
        <f t="shared" si="1"/>
        <v>16</v>
      </c>
      <c r="T25" s="148">
        <f t="shared" si="1"/>
        <v>17</v>
      </c>
      <c r="U25" s="148">
        <f t="shared" si="1"/>
        <v>18</v>
      </c>
      <c r="V25" s="148">
        <f t="shared" si="1"/>
        <v>19</v>
      </c>
      <c r="W25" s="148">
        <f t="shared" si="1"/>
        <v>20</v>
      </c>
      <c r="X25" s="148">
        <f t="shared" si="1"/>
        <v>21</v>
      </c>
      <c r="Y25" s="148">
        <f t="shared" si="1"/>
        <v>22</v>
      </c>
      <c r="Z25" s="148">
        <f t="shared" si="1"/>
        <v>23</v>
      </c>
      <c r="AA25" s="148">
        <f t="shared" si="1"/>
        <v>24</v>
      </c>
      <c r="AB25" s="148">
        <f t="shared" si="1"/>
        <v>25</v>
      </c>
      <c r="AC25" s="148">
        <f t="shared" si="1"/>
        <v>26</v>
      </c>
      <c r="AD25" s="148">
        <f t="shared" si="1"/>
        <v>27</v>
      </c>
      <c r="AE25" s="148">
        <f t="shared" si="1"/>
        <v>28</v>
      </c>
      <c r="AF25" s="148">
        <f t="shared" si="1"/>
        <v>29</v>
      </c>
      <c r="AG25" s="148">
        <f t="shared" si="1"/>
        <v>30</v>
      </c>
      <c r="AH25" s="148">
        <f t="shared" si="1"/>
        <v>31</v>
      </c>
      <c r="AI25" s="148">
        <f t="shared" si="1"/>
        <v>32</v>
      </c>
      <c r="AJ25" s="148">
        <f t="shared" si="1"/>
        <v>33</v>
      </c>
      <c r="AK25" s="148">
        <f t="shared" si="1"/>
        <v>34</v>
      </c>
      <c r="AL25" s="148">
        <f t="shared" si="1"/>
        <v>35</v>
      </c>
      <c r="AM25" s="148">
        <f t="shared" si="1"/>
        <v>36</v>
      </c>
      <c r="AN25" s="148">
        <f t="shared" si="1"/>
        <v>37</v>
      </c>
      <c r="AO25" s="148">
        <f t="shared" si="1"/>
        <v>38</v>
      </c>
      <c r="AP25" s="148">
        <f t="shared" si="1"/>
        <v>39</v>
      </c>
      <c r="XET25" s="116"/>
      <c r="XEU25" s="116"/>
      <c r="XEV25" s="116"/>
      <c r="XEW25" s="116"/>
      <c r="XEX25" s="116"/>
      <c r="XEY25" s="116"/>
      <c r="XEZ25" s="116"/>
      <c r="XFA25" s="113"/>
      <c r="XFB25" s="113"/>
      <c r="XFC25" s="116"/>
      <c r="XFD25" s="116"/>
    </row>
    <row r="26" spans="1:42 16374:16384" s="149" customFormat="1" ht="33" customHeight="1">
      <c r="A26" s="187" t="s">
        <v>181</v>
      </c>
      <c r="B26" s="188" t="s">
        <v>78</v>
      </c>
      <c r="C26" s="150">
        <f>1/POWER(1+$K$16,C25)</f>
        <v>1</v>
      </c>
      <c r="D26" s="150">
        <f t="shared" ref="D26:AP26" si="2">1/POWER(1+$K$16,D25)</f>
        <v>1</v>
      </c>
      <c r="E26" s="150">
        <f t="shared" si="2"/>
        <v>1</v>
      </c>
      <c r="F26" s="150">
        <f t="shared" si="2"/>
        <v>1</v>
      </c>
      <c r="G26" s="150">
        <f t="shared" si="2"/>
        <v>1</v>
      </c>
      <c r="H26" s="150">
        <f t="shared" si="2"/>
        <v>1</v>
      </c>
      <c r="I26" s="150">
        <f t="shared" si="2"/>
        <v>1</v>
      </c>
      <c r="J26" s="150">
        <f t="shared" si="2"/>
        <v>1</v>
      </c>
      <c r="K26" s="150">
        <f t="shared" si="2"/>
        <v>1</v>
      </c>
      <c r="L26" s="150">
        <f t="shared" si="2"/>
        <v>1</v>
      </c>
      <c r="M26" s="150">
        <f t="shared" si="2"/>
        <v>1</v>
      </c>
      <c r="N26" s="150">
        <f t="shared" si="2"/>
        <v>1</v>
      </c>
      <c r="O26" s="150">
        <f t="shared" si="2"/>
        <v>1</v>
      </c>
      <c r="P26" s="150">
        <f t="shared" si="2"/>
        <v>1</v>
      </c>
      <c r="Q26" s="150">
        <f t="shared" si="2"/>
        <v>1</v>
      </c>
      <c r="R26" s="150">
        <f t="shared" si="2"/>
        <v>1</v>
      </c>
      <c r="S26" s="150">
        <f t="shared" si="2"/>
        <v>1</v>
      </c>
      <c r="T26" s="150">
        <f t="shared" si="2"/>
        <v>1</v>
      </c>
      <c r="U26" s="150">
        <f t="shared" si="2"/>
        <v>1</v>
      </c>
      <c r="V26" s="150">
        <f t="shared" si="2"/>
        <v>1</v>
      </c>
      <c r="W26" s="150">
        <f t="shared" si="2"/>
        <v>1</v>
      </c>
      <c r="X26" s="150">
        <f t="shared" si="2"/>
        <v>1</v>
      </c>
      <c r="Y26" s="150">
        <f t="shared" si="2"/>
        <v>1</v>
      </c>
      <c r="Z26" s="150">
        <f t="shared" si="2"/>
        <v>1</v>
      </c>
      <c r="AA26" s="150">
        <f t="shared" si="2"/>
        <v>1</v>
      </c>
      <c r="AB26" s="150">
        <f t="shared" si="2"/>
        <v>1</v>
      </c>
      <c r="AC26" s="150">
        <f t="shared" si="2"/>
        <v>1</v>
      </c>
      <c r="AD26" s="150">
        <f t="shared" si="2"/>
        <v>1</v>
      </c>
      <c r="AE26" s="150">
        <f t="shared" si="2"/>
        <v>1</v>
      </c>
      <c r="AF26" s="150">
        <f t="shared" si="2"/>
        <v>1</v>
      </c>
      <c r="AG26" s="150">
        <f t="shared" si="2"/>
        <v>1</v>
      </c>
      <c r="AH26" s="150">
        <f t="shared" si="2"/>
        <v>1</v>
      </c>
      <c r="AI26" s="150">
        <f t="shared" si="2"/>
        <v>1</v>
      </c>
      <c r="AJ26" s="150">
        <f t="shared" si="2"/>
        <v>1</v>
      </c>
      <c r="AK26" s="150">
        <f t="shared" si="2"/>
        <v>1</v>
      </c>
      <c r="AL26" s="150">
        <f t="shared" si="2"/>
        <v>1</v>
      </c>
      <c r="AM26" s="150">
        <f t="shared" si="2"/>
        <v>1</v>
      </c>
      <c r="AN26" s="150">
        <f t="shared" si="2"/>
        <v>1</v>
      </c>
      <c r="AO26" s="150">
        <f t="shared" si="2"/>
        <v>1</v>
      </c>
      <c r="AP26" s="150">
        <f t="shared" si="2"/>
        <v>1</v>
      </c>
      <c r="XET26" s="116"/>
      <c r="XEU26" s="116"/>
      <c r="XEV26" s="116"/>
      <c r="XEW26" s="116"/>
      <c r="XEX26" s="116"/>
      <c r="XEY26" s="116"/>
      <c r="XEZ26" s="116"/>
      <c r="XFA26" s="113"/>
      <c r="XFB26" s="113"/>
      <c r="XFC26" s="116"/>
      <c r="XFD26" s="116"/>
    </row>
    <row r="27" spans="1:42 16374:16384" ht="30.75" customHeight="1">
      <c r="A27" s="187" t="s">
        <v>182</v>
      </c>
      <c r="B27" s="188" t="s">
        <v>78</v>
      </c>
      <c r="C27" s="150">
        <f>1/POWER(1+5%,C25)</f>
        <v>1</v>
      </c>
      <c r="D27" s="150">
        <f t="shared" ref="D27:AP27" si="3">1/POWER(1+5%,D25)</f>
        <v>0.95238095238095233</v>
      </c>
      <c r="E27" s="150">
        <f t="shared" si="3"/>
        <v>0.90702947845804982</v>
      </c>
      <c r="F27" s="150">
        <f t="shared" si="3"/>
        <v>0.86383759853147601</v>
      </c>
      <c r="G27" s="150">
        <f t="shared" si="3"/>
        <v>0.82270247479188197</v>
      </c>
      <c r="H27" s="150">
        <f t="shared" si="3"/>
        <v>0.78352616646845896</v>
      </c>
      <c r="I27" s="150">
        <f t="shared" si="3"/>
        <v>0.74621539663662761</v>
      </c>
      <c r="J27" s="150">
        <f t="shared" si="3"/>
        <v>0.71068133013012147</v>
      </c>
      <c r="K27" s="150">
        <f t="shared" si="3"/>
        <v>0.67683936202868722</v>
      </c>
      <c r="L27" s="150">
        <f t="shared" si="3"/>
        <v>0.64460891621779726</v>
      </c>
      <c r="M27" s="150">
        <f t="shared" si="3"/>
        <v>0.61391325354075932</v>
      </c>
      <c r="N27" s="150">
        <f t="shared" si="3"/>
        <v>0.5846792890864374</v>
      </c>
      <c r="O27" s="150">
        <f t="shared" si="3"/>
        <v>0.5568374181775595</v>
      </c>
      <c r="P27" s="150">
        <f t="shared" si="3"/>
        <v>0.53032135064529462</v>
      </c>
      <c r="Q27" s="150">
        <f t="shared" si="3"/>
        <v>0.50506795299551888</v>
      </c>
      <c r="R27" s="150">
        <f t="shared" si="3"/>
        <v>0.48101709809097021</v>
      </c>
      <c r="S27" s="150">
        <f t="shared" si="3"/>
        <v>0.45811152199140021</v>
      </c>
      <c r="T27" s="150">
        <f t="shared" si="3"/>
        <v>0.43629668761085727</v>
      </c>
      <c r="U27" s="150">
        <f t="shared" si="3"/>
        <v>0.41552065486748313</v>
      </c>
      <c r="V27" s="150">
        <f t="shared" si="3"/>
        <v>0.39573395701665059</v>
      </c>
      <c r="W27" s="150">
        <f t="shared" si="3"/>
        <v>0.37688948287300061</v>
      </c>
      <c r="X27" s="150">
        <f t="shared" si="3"/>
        <v>0.35894236464095297</v>
      </c>
      <c r="Y27" s="150">
        <f t="shared" si="3"/>
        <v>0.3418498710866219</v>
      </c>
      <c r="Z27" s="150">
        <f t="shared" si="3"/>
        <v>0.32557130579678267</v>
      </c>
      <c r="AA27" s="150">
        <f t="shared" si="3"/>
        <v>0.31006791028265024</v>
      </c>
      <c r="AB27" s="150">
        <f t="shared" si="3"/>
        <v>0.29530277169776209</v>
      </c>
      <c r="AC27" s="150">
        <f t="shared" si="3"/>
        <v>0.28124073495024959</v>
      </c>
      <c r="AD27" s="150">
        <f t="shared" si="3"/>
        <v>0.2678483190002377</v>
      </c>
      <c r="AE27" s="150">
        <f t="shared" si="3"/>
        <v>0.25509363714308358</v>
      </c>
      <c r="AF27" s="150">
        <f t="shared" si="3"/>
        <v>0.24294632108865097</v>
      </c>
      <c r="AG27" s="150">
        <f t="shared" si="3"/>
        <v>0.23137744865585813</v>
      </c>
      <c r="AH27" s="150">
        <f t="shared" si="3"/>
        <v>0.220359474910341</v>
      </c>
      <c r="AI27" s="150">
        <f t="shared" si="3"/>
        <v>0.20986616658127716</v>
      </c>
      <c r="AJ27" s="150">
        <f t="shared" si="3"/>
        <v>0.19987253960121634</v>
      </c>
      <c r="AK27" s="150">
        <f t="shared" si="3"/>
        <v>0.19035479962020604</v>
      </c>
      <c r="AL27" s="150">
        <f t="shared" si="3"/>
        <v>0.18129028535257716</v>
      </c>
      <c r="AM27" s="150">
        <f t="shared" si="3"/>
        <v>0.17265741462150208</v>
      </c>
      <c r="AN27" s="150">
        <f t="shared" si="3"/>
        <v>0.1644356329728591</v>
      </c>
      <c r="AO27" s="150">
        <f t="shared" si="3"/>
        <v>0.15660536473605632</v>
      </c>
      <c r="AP27" s="150">
        <f t="shared" si="3"/>
        <v>0.14914796641529171</v>
      </c>
    </row>
    <row r="1048533" spans="16381:16383">
      <c r="XFA1048533" s="110" t="s">
        <v>144</v>
      </c>
      <c r="XFB1048533" s="110" t="s">
        <v>146</v>
      </c>
      <c r="XFC1048533" s="107">
        <v>0</v>
      </c>
    </row>
    <row r="1048534" spans="16381:16383">
      <c r="XFA1048534" s="151" t="s">
        <v>12</v>
      </c>
      <c r="XFB1048534" s="152">
        <v>30</v>
      </c>
      <c r="XFC1048534" s="107">
        <v>30</v>
      </c>
    </row>
    <row r="1048535" spans="16381:16383">
      <c r="XFA1048535" s="151" t="s">
        <v>244</v>
      </c>
      <c r="XFB1048535" s="152">
        <v>30</v>
      </c>
      <c r="XFC1048535" s="107">
        <v>30</v>
      </c>
    </row>
    <row r="1048536" spans="16381:16383">
      <c r="XFA1048536" s="151" t="s">
        <v>11</v>
      </c>
      <c r="XFB1048536" s="152" t="s">
        <v>156</v>
      </c>
      <c r="XFC1048536" s="108">
        <v>30</v>
      </c>
    </row>
    <row r="1048537" spans="16381:16383">
      <c r="XFA1048537" s="151" t="s">
        <v>10</v>
      </c>
      <c r="XFB1048537" s="152" t="s">
        <v>156</v>
      </c>
      <c r="XFC1048537" s="108">
        <v>30</v>
      </c>
    </row>
    <row r="1048538" spans="16381:16383">
      <c r="XFA1048538" s="151" t="s">
        <v>9</v>
      </c>
      <c r="XFB1048538" s="152">
        <v>25</v>
      </c>
      <c r="XFC1048538" s="108">
        <v>25</v>
      </c>
    </row>
    <row r="1048539" spans="16381:16383">
      <c r="XFA1048539" s="151" t="s">
        <v>8</v>
      </c>
      <c r="XFB1048539" s="152" t="s">
        <v>156</v>
      </c>
      <c r="XFC1048539" s="108">
        <v>30</v>
      </c>
    </row>
    <row r="1048540" spans="16381:16383">
      <c r="XFA1048540" s="151" t="s">
        <v>7</v>
      </c>
      <c r="XFB1048540" s="152" t="s">
        <v>157</v>
      </c>
      <c r="XFC1048540" s="108">
        <v>25</v>
      </c>
    </row>
    <row r="1048541" spans="16381:16383">
      <c r="XFA1048541" s="151" t="s">
        <v>283</v>
      </c>
      <c r="XFB1048541" s="152" t="s">
        <v>157</v>
      </c>
      <c r="XFC1048541" s="108">
        <v>25</v>
      </c>
    </row>
    <row r="1048542" spans="16381:16383">
      <c r="XFA1048542" s="151" t="s">
        <v>6</v>
      </c>
      <c r="XFB1048542" s="152" t="s">
        <v>158</v>
      </c>
      <c r="XFC1048542" s="108">
        <v>20</v>
      </c>
    </row>
    <row r="1048543" spans="16381:16383">
      <c r="XFA1048543" s="151" t="s">
        <v>284</v>
      </c>
      <c r="XFB1048543" s="152" t="s">
        <v>159</v>
      </c>
      <c r="XFC1048543" s="108">
        <v>15</v>
      </c>
    </row>
    <row r="1048544" spans="16381:16383">
      <c r="XFA1048544" s="151" t="s">
        <v>245</v>
      </c>
      <c r="XFB1048544" s="152" t="s">
        <v>159</v>
      </c>
      <c r="XFC1048544" s="108">
        <v>15</v>
      </c>
    </row>
    <row r="1048545" spans="16381:16383">
      <c r="XFA1048545" s="110" t="s">
        <v>185</v>
      </c>
      <c r="XFB1048545" s="152">
        <v>10</v>
      </c>
      <c r="XFC1048545" s="107">
        <v>10</v>
      </c>
    </row>
    <row r="1048548" spans="16381:16383">
      <c r="XFA1048548" s="110" t="s">
        <v>145</v>
      </c>
      <c r="XFB1048548" s="110">
        <v>0</v>
      </c>
    </row>
    <row r="1048549" spans="16381:16383">
      <c r="XFA1048549" s="110" t="s">
        <v>75</v>
      </c>
      <c r="XFB1048549" s="153">
        <v>0.04</v>
      </c>
    </row>
    <row r="1048550" spans="16381:16383">
      <c r="XFA1048550" s="110" t="s">
        <v>76</v>
      </c>
      <c r="XFB1048550" s="153">
        <v>0.06</v>
      </c>
    </row>
  </sheetData>
  <mergeCells count="27">
    <mergeCell ref="P18:X20"/>
    <mergeCell ref="A24:B24"/>
    <mergeCell ref="A25:B25"/>
    <mergeCell ref="A26:B26"/>
    <mergeCell ref="A27:B27"/>
    <mergeCell ref="A14:D15"/>
    <mergeCell ref="E14:G15"/>
    <mergeCell ref="H14:J15"/>
    <mergeCell ref="K14:N15"/>
    <mergeCell ref="A16:D17"/>
    <mergeCell ref="E16:G17"/>
    <mergeCell ref="H16:J17"/>
    <mergeCell ref="K16:N17"/>
    <mergeCell ref="A18:N20"/>
    <mergeCell ref="A11:G12"/>
    <mergeCell ref="H11:N12"/>
    <mergeCell ref="A1:G2"/>
    <mergeCell ref="H1:N2"/>
    <mergeCell ref="O1:U2"/>
    <mergeCell ref="A3:G4"/>
    <mergeCell ref="H3:N4"/>
    <mergeCell ref="O3:U4"/>
    <mergeCell ref="A5:G6"/>
    <mergeCell ref="H5:N6"/>
    <mergeCell ref="A8:G9"/>
    <mergeCell ref="H8:N9"/>
    <mergeCell ref="O8:S9"/>
  </mergeCells>
  <dataValidations count="2">
    <dataValidation type="list" showInputMessage="1" showErrorMessage="1" sqref="H11:N12" xr:uid="{00000000-0002-0000-0100-000000000000}">
      <formula1>$XFA$1048533:$XFA$1048545</formula1>
    </dataValidation>
    <dataValidation type="list" showInputMessage="1" showErrorMessage="1" sqref="H8:N9" xr:uid="{00000000-0002-0000-0100-000001000000}">
      <formula1>$XFA$1048548:$XFA$1048550</formula1>
    </dataValidation>
  </dataValidation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AP76"/>
  <sheetViews>
    <sheetView workbookViewId="0"/>
  </sheetViews>
  <sheetFormatPr defaultColWidth="8.75" defaultRowHeight="14.25"/>
  <cols>
    <col min="1" max="1" width="8.75" style="145"/>
    <col min="2" max="2" width="11" style="145" customWidth="1"/>
    <col min="3" max="16384" width="8.75" style="145"/>
  </cols>
  <sheetData>
    <row r="2" spans="1:20" s="1" customFormat="1" ht="15">
      <c r="A2" s="2" t="s">
        <v>291</v>
      </c>
      <c r="B2" s="2"/>
    </row>
    <row r="3" spans="1:20" s="1" customFormat="1"/>
    <row r="4" spans="1:20" s="1" customFormat="1" ht="30" customHeight="1">
      <c r="A4" s="218" t="s">
        <v>14</v>
      </c>
      <c r="B4" s="219"/>
      <c r="C4" s="28">
        <v>2014</v>
      </c>
      <c r="D4" s="28">
        <v>2015</v>
      </c>
      <c r="E4" s="28">
        <v>2016</v>
      </c>
      <c r="F4" s="28">
        <v>2017</v>
      </c>
      <c r="G4" s="28">
        <v>2018</v>
      </c>
      <c r="H4" s="28">
        <v>2019</v>
      </c>
      <c r="I4" s="28">
        <v>2020</v>
      </c>
      <c r="J4" s="28">
        <v>2021</v>
      </c>
      <c r="K4" s="28">
        <v>2022</v>
      </c>
      <c r="L4" s="28">
        <v>2023</v>
      </c>
      <c r="M4" s="28" t="s">
        <v>163</v>
      </c>
      <c r="N4" s="28" t="s">
        <v>16</v>
      </c>
      <c r="O4" s="220" t="str">
        <f>IF(M9=0,"",IF(N5&gt;[1]Założenia!$H$5,"UWAGA! Wartość dofinansowania przekracza maksymalny dopuszczalny poziom!",""))</f>
        <v/>
      </c>
      <c r="P4" s="181"/>
      <c r="Q4" s="181"/>
      <c r="R4" s="181"/>
      <c r="S4" s="181"/>
      <c r="T4" s="181"/>
    </row>
    <row r="5" spans="1:20" s="1" customFormat="1" ht="15">
      <c r="A5" s="222" t="s">
        <v>17</v>
      </c>
      <c r="B5" s="223"/>
      <c r="C5" s="154"/>
      <c r="D5" s="154"/>
      <c r="E5" s="154"/>
      <c r="F5" s="154"/>
      <c r="G5" s="155"/>
      <c r="H5" s="69"/>
      <c r="I5" s="69"/>
      <c r="J5" s="69"/>
      <c r="K5" s="69"/>
      <c r="L5" s="69"/>
      <c r="M5" s="156">
        <f>SUM(C5:L5)</f>
        <v>0</v>
      </c>
      <c r="N5" s="157" t="e">
        <f t="shared" ref="N5:N8" si="0">M5/$M$9</f>
        <v>#DIV/0!</v>
      </c>
      <c r="O5" s="221"/>
      <c r="P5" s="181"/>
      <c r="Q5" s="181"/>
      <c r="R5" s="181"/>
      <c r="S5" s="181"/>
      <c r="T5" s="181"/>
    </row>
    <row r="6" spans="1:20" s="1" customFormat="1" ht="15">
      <c r="A6" s="222" t="s">
        <v>18</v>
      </c>
      <c r="B6" s="223"/>
      <c r="C6" s="154"/>
      <c r="D6" s="154"/>
      <c r="E6" s="154"/>
      <c r="F6" s="154"/>
      <c r="G6" s="155"/>
      <c r="H6" s="69"/>
      <c r="I6" s="69"/>
      <c r="J6" s="69"/>
      <c r="K6" s="69"/>
      <c r="L6" s="69"/>
      <c r="M6" s="156">
        <f t="shared" ref="M6:M8" si="1">SUM(C6:L6)</f>
        <v>0</v>
      </c>
      <c r="N6" s="157" t="e">
        <f t="shared" si="0"/>
        <v>#DIV/0!</v>
      </c>
    </row>
    <row r="7" spans="1:20" s="1" customFormat="1" ht="15">
      <c r="A7" s="222" t="s">
        <v>19</v>
      </c>
      <c r="B7" s="223"/>
      <c r="C7" s="154"/>
      <c r="D7" s="154"/>
      <c r="E7" s="154"/>
      <c r="F7" s="154"/>
      <c r="G7" s="155"/>
      <c r="H7" s="69"/>
      <c r="I7" s="69"/>
      <c r="J7" s="69"/>
      <c r="K7" s="69"/>
      <c r="L7" s="69"/>
      <c r="M7" s="156">
        <f t="shared" si="1"/>
        <v>0</v>
      </c>
      <c r="N7" s="157" t="e">
        <f t="shared" si="0"/>
        <v>#DIV/0!</v>
      </c>
    </row>
    <row r="8" spans="1:20" s="1" customFormat="1" ht="15">
      <c r="A8" s="222" t="s">
        <v>20</v>
      </c>
      <c r="B8" s="223"/>
      <c r="C8" s="154"/>
      <c r="D8" s="154"/>
      <c r="E8" s="154"/>
      <c r="F8" s="154"/>
      <c r="G8" s="155"/>
      <c r="H8" s="69"/>
      <c r="I8" s="69"/>
      <c r="J8" s="69"/>
      <c r="K8" s="69"/>
      <c r="L8" s="69"/>
      <c r="M8" s="156">
        <f t="shared" si="1"/>
        <v>0</v>
      </c>
      <c r="N8" s="157" t="e">
        <f t="shared" si="0"/>
        <v>#DIV/0!</v>
      </c>
    </row>
    <row r="9" spans="1:20" s="1" customFormat="1" ht="15">
      <c r="A9" s="216" t="s">
        <v>15</v>
      </c>
      <c r="B9" s="217"/>
      <c r="C9" s="29">
        <f>SUM(C5:C8)</f>
        <v>0</v>
      </c>
      <c r="D9" s="29">
        <f t="shared" ref="D9:M9" si="2">SUM(D5:D8)</f>
        <v>0</v>
      </c>
      <c r="E9" s="29">
        <f t="shared" si="2"/>
        <v>0</v>
      </c>
      <c r="F9" s="29">
        <f t="shared" si="2"/>
        <v>0</v>
      </c>
      <c r="G9" s="29">
        <f t="shared" si="2"/>
        <v>0</v>
      </c>
      <c r="H9" s="29">
        <f t="shared" si="2"/>
        <v>0</v>
      </c>
      <c r="I9" s="29">
        <f t="shared" si="2"/>
        <v>0</v>
      </c>
      <c r="J9" s="29">
        <f t="shared" si="2"/>
        <v>0</v>
      </c>
      <c r="K9" s="29">
        <f t="shared" si="2"/>
        <v>0</v>
      </c>
      <c r="L9" s="29">
        <f t="shared" si="2"/>
        <v>0</v>
      </c>
      <c r="M9" s="29">
        <f t="shared" si="2"/>
        <v>0</v>
      </c>
      <c r="N9" s="148"/>
    </row>
    <row r="10" spans="1:20" s="1" customFormat="1" ht="37.5" customHeight="1">
      <c r="A10" s="218" t="s">
        <v>21</v>
      </c>
      <c r="B10" s="219"/>
      <c r="C10" s="28">
        <v>2014</v>
      </c>
      <c r="D10" s="28">
        <v>2015</v>
      </c>
      <c r="E10" s="28">
        <v>2016</v>
      </c>
      <c r="F10" s="28">
        <v>2017</v>
      </c>
      <c r="G10" s="28">
        <v>2018</v>
      </c>
      <c r="H10" s="28">
        <v>2019</v>
      </c>
      <c r="I10" s="28">
        <v>2020</v>
      </c>
      <c r="J10" s="28">
        <v>2021</v>
      </c>
      <c r="K10" s="28">
        <v>2022</v>
      </c>
      <c r="L10" s="28">
        <v>2023</v>
      </c>
      <c r="M10" s="28" t="s">
        <v>163</v>
      </c>
      <c r="N10" s="28" t="s">
        <v>16</v>
      </c>
    </row>
    <row r="11" spans="1:20" s="1" customFormat="1" ht="15">
      <c r="A11" s="222" t="s">
        <v>18</v>
      </c>
      <c r="B11" s="223"/>
      <c r="C11" s="154"/>
      <c r="D11" s="154"/>
      <c r="E11" s="154"/>
      <c r="F11" s="154"/>
      <c r="G11" s="155"/>
      <c r="H11" s="69"/>
      <c r="I11" s="69"/>
      <c r="J11" s="69"/>
      <c r="K11" s="69"/>
      <c r="L11" s="69"/>
      <c r="M11" s="156">
        <f>SUM(C11:L11)</f>
        <v>0</v>
      </c>
      <c r="N11" s="157" t="e">
        <f>M11/$M$14</f>
        <v>#DIV/0!</v>
      </c>
    </row>
    <row r="12" spans="1:20" s="1" customFormat="1" ht="15">
      <c r="A12" s="222" t="s">
        <v>19</v>
      </c>
      <c r="B12" s="223"/>
      <c r="C12" s="154"/>
      <c r="D12" s="154"/>
      <c r="E12" s="154"/>
      <c r="F12" s="154"/>
      <c r="G12" s="155"/>
      <c r="H12" s="69"/>
      <c r="I12" s="69"/>
      <c r="J12" s="69"/>
      <c r="K12" s="69"/>
      <c r="L12" s="69"/>
      <c r="M12" s="156">
        <f t="shared" ref="M12:M13" si="3">SUM(C12:L12)</f>
        <v>0</v>
      </c>
      <c r="N12" s="157" t="e">
        <f t="shared" ref="N12:N13" si="4">M12/$M$14</f>
        <v>#DIV/0!</v>
      </c>
    </row>
    <row r="13" spans="1:20" s="1" customFormat="1" ht="15">
      <c r="A13" s="222" t="s">
        <v>20</v>
      </c>
      <c r="B13" s="223"/>
      <c r="C13" s="154"/>
      <c r="D13" s="154"/>
      <c r="E13" s="154"/>
      <c r="F13" s="154"/>
      <c r="G13" s="155"/>
      <c r="H13" s="69"/>
      <c r="I13" s="69"/>
      <c r="J13" s="69"/>
      <c r="K13" s="69"/>
      <c r="L13" s="69"/>
      <c r="M13" s="156">
        <f t="shared" si="3"/>
        <v>0</v>
      </c>
      <c r="N13" s="157" t="e">
        <f t="shared" si="4"/>
        <v>#DIV/0!</v>
      </c>
    </row>
    <row r="14" spans="1:20" s="1" customFormat="1" ht="15">
      <c r="A14" s="216" t="s">
        <v>15</v>
      </c>
      <c r="B14" s="217"/>
      <c r="C14" s="29">
        <f>SUM(C11:C13)</f>
        <v>0</v>
      </c>
      <c r="D14" s="29">
        <f t="shared" ref="D14:M14" si="5">SUM(D11:D13)</f>
        <v>0</v>
      </c>
      <c r="E14" s="29">
        <f t="shared" si="5"/>
        <v>0</v>
      </c>
      <c r="F14" s="29">
        <f t="shared" si="5"/>
        <v>0</v>
      </c>
      <c r="G14" s="29">
        <f t="shared" si="5"/>
        <v>0</v>
      </c>
      <c r="H14" s="29">
        <f t="shared" si="5"/>
        <v>0</v>
      </c>
      <c r="I14" s="29">
        <f t="shared" si="5"/>
        <v>0</v>
      </c>
      <c r="J14" s="29">
        <f t="shared" si="5"/>
        <v>0</v>
      </c>
      <c r="K14" s="29">
        <f t="shared" si="5"/>
        <v>0</v>
      </c>
      <c r="L14" s="29">
        <f t="shared" si="5"/>
        <v>0</v>
      </c>
      <c r="M14" s="29">
        <f t="shared" si="5"/>
        <v>0</v>
      </c>
      <c r="N14" s="148"/>
    </row>
    <row r="16" spans="1:20">
      <c r="A16" s="14" t="s">
        <v>264</v>
      </c>
    </row>
    <row r="17" spans="1:42">
      <c r="A17" s="13"/>
      <c r="B17" s="14"/>
      <c r="C17" s="15"/>
      <c r="D17" s="16"/>
    </row>
    <row r="18" spans="1:42" ht="15">
      <c r="A18" s="38"/>
      <c r="B18" s="38"/>
      <c r="C18" s="146">
        <f>Założenia!C24</f>
        <v>0</v>
      </c>
      <c r="D18" s="146">
        <f>Założenia!D24</f>
        <v>1</v>
      </c>
      <c r="E18" s="146">
        <f>Założenia!E24</f>
        <v>2</v>
      </c>
      <c r="F18" s="146">
        <f>Założenia!F24</f>
        <v>3</v>
      </c>
      <c r="G18" s="146">
        <f>Założenia!G24</f>
        <v>4</v>
      </c>
      <c r="H18" s="146">
        <f>Założenia!H24</f>
        <v>5</v>
      </c>
      <c r="I18" s="146">
        <f>Założenia!I24</f>
        <v>6</v>
      </c>
      <c r="J18" s="146">
        <f>Założenia!J24</f>
        <v>7</v>
      </c>
      <c r="K18" s="146">
        <f>Założenia!K24</f>
        <v>8</v>
      </c>
      <c r="L18" s="146">
        <f>Założenia!L24</f>
        <v>9</v>
      </c>
      <c r="M18" s="146">
        <f>Założenia!M24</f>
        <v>10</v>
      </c>
      <c r="N18" s="146">
        <f>Założenia!N24</f>
        <v>11</v>
      </c>
      <c r="O18" s="146">
        <f>Założenia!O24</f>
        <v>12</v>
      </c>
      <c r="P18" s="146">
        <f>Założenia!P24</f>
        <v>13</v>
      </c>
      <c r="Q18" s="146">
        <f>Założenia!Q24</f>
        <v>14</v>
      </c>
      <c r="R18" s="146">
        <f>Założenia!R24</f>
        <v>15</v>
      </c>
      <c r="S18" s="146">
        <f>Założenia!S24</f>
        <v>16</v>
      </c>
      <c r="T18" s="146">
        <f>Założenia!T24</f>
        <v>17</v>
      </c>
      <c r="U18" s="146">
        <f>Założenia!U24</f>
        <v>18</v>
      </c>
      <c r="V18" s="146">
        <f>Założenia!V24</f>
        <v>19</v>
      </c>
      <c r="W18" s="146">
        <f>Założenia!W24</f>
        <v>20</v>
      </c>
      <c r="X18" s="146">
        <f>Założenia!X24</f>
        <v>21</v>
      </c>
      <c r="Y18" s="146">
        <f>Założenia!Y24</f>
        <v>22</v>
      </c>
      <c r="Z18" s="146">
        <f>Założenia!Z24</f>
        <v>23</v>
      </c>
      <c r="AA18" s="146">
        <f>Założenia!AA24</f>
        <v>24</v>
      </c>
      <c r="AB18" s="146">
        <f>Założenia!AB24</f>
        <v>25</v>
      </c>
      <c r="AC18" s="146">
        <f>Założenia!AC24</f>
        <v>26</v>
      </c>
      <c r="AD18" s="146">
        <f>Założenia!AD24</f>
        <v>27</v>
      </c>
      <c r="AE18" s="146">
        <f>Założenia!AE24</f>
        <v>28</v>
      </c>
      <c r="AF18" s="146">
        <f>Założenia!AF24</f>
        <v>29</v>
      </c>
      <c r="AG18" s="146">
        <f>Założenia!AG24</f>
        <v>30</v>
      </c>
      <c r="AH18" s="146">
        <f>Założenia!AH24</f>
        <v>31</v>
      </c>
      <c r="AI18" s="146">
        <f>Założenia!AI24</f>
        <v>32</v>
      </c>
      <c r="AJ18" s="146">
        <f>Założenia!AJ24</f>
        <v>33</v>
      </c>
      <c r="AK18" s="146">
        <f>Założenia!AK24</f>
        <v>34</v>
      </c>
      <c r="AL18" s="146">
        <f>Założenia!AL24</f>
        <v>35</v>
      </c>
      <c r="AM18" s="146">
        <f>Założenia!AM24</f>
        <v>36</v>
      </c>
      <c r="AN18" s="146">
        <f>Założenia!AN24</f>
        <v>37</v>
      </c>
      <c r="AO18" s="146">
        <f>Założenia!AO24</f>
        <v>38</v>
      </c>
      <c r="AP18" s="146">
        <f>Założenia!AP24</f>
        <v>39</v>
      </c>
    </row>
    <row r="19" spans="1:42">
      <c r="A19" s="225" t="s">
        <v>38</v>
      </c>
      <c r="B19" s="226"/>
      <c r="C19" s="73"/>
      <c r="D19" s="73"/>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c r="AN19" s="73"/>
      <c r="AO19" s="73"/>
      <c r="AP19" s="73"/>
    </row>
    <row r="20" spans="1:42" ht="21.75" customHeight="1">
      <c r="A20" s="225" t="s">
        <v>71</v>
      </c>
      <c r="B20" s="226" t="s">
        <v>71</v>
      </c>
      <c r="C20" s="73"/>
      <c r="D20" s="73"/>
      <c r="E20" s="73"/>
      <c r="F20" s="73"/>
      <c r="G20" s="73"/>
      <c r="H20" s="73"/>
      <c r="I20" s="73"/>
      <c r="J20" s="73"/>
      <c r="K20" s="73"/>
      <c r="L20" s="73"/>
      <c r="M20" s="73"/>
      <c r="N20" s="73"/>
      <c r="O20" s="73"/>
      <c r="P20" s="73"/>
      <c r="Q20" s="73"/>
      <c r="R20" s="73"/>
      <c r="S20" s="73"/>
      <c r="T20" s="73"/>
      <c r="U20" s="73"/>
      <c r="V20" s="73"/>
      <c r="W20" s="73"/>
      <c r="X20" s="73"/>
      <c r="Y20" s="73"/>
      <c r="Z20" s="73"/>
      <c r="AA20" s="73"/>
      <c r="AB20" s="73"/>
      <c r="AC20" s="73"/>
      <c r="AD20" s="73"/>
      <c r="AE20" s="73"/>
      <c r="AF20" s="73"/>
      <c r="AG20" s="73"/>
      <c r="AH20" s="73"/>
      <c r="AI20" s="73"/>
      <c r="AJ20" s="73"/>
      <c r="AK20" s="73"/>
      <c r="AL20" s="73"/>
      <c r="AM20" s="73"/>
      <c r="AN20" s="73"/>
      <c r="AO20" s="73"/>
      <c r="AP20" s="73"/>
    </row>
    <row r="21" spans="1:42" ht="24" customHeight="1">
      <c r="A21" s="225" t="s">
        <v>72</v>
      </c>
      <c r="B21" s="226" t="s">
        <v>72</v>
      </c>
      <c r="C21" s="72">
        <f>C19+C20</f>
        <v>0</v>
      </c>
      <c r="D21" s="72">
        <f t="shared" ref="D21:AE21" si="6">D19+D20</f>
        <v>0</v>
      </c>
      <c r="E21" s="72">
        <f t="shared" si="6"/>
        <v>0</v>
      </c>
      <c r="F21" s="72">
        <f t="shared" si="6"/>
        <v>0</v>
      </c>
      <c r="G21" s="72">
        <f t="shared" si="6"/>
        <v>0</v>
      </c>
      <c r="H21" s="72">
        <f t="shared" si="6"/>
        <v>0</v>
      </c>
      <c r="I21" s="72">
        <f t="shared" si="6"/>
        <v>0</v>
      </c>
      <c r="J21" s="72">
        <f t="shared" si="6"/>
        <v>0</v>
      </c>
      <c r="K21" s="72">
        <f t="shared" si="6"/>
        <v>0</v>
      </c>
      <c r="L21" s="72">
        <f t="shared" si="6"/>
        <v>0</v>
      </c>
      <c r="M21" s="72">
        <f t="shared" si="6"/>
        <v>0</v>
      </c>
      <c r="N21" s="72">
        <f t="shared" si="6"/>
        <v>0</v>
      </c>
      <c r="O21" s="72">
        <f t="shared" si="6"/>
        <v>0</v>
      </c>
      <c r="P21" s="72">
        <f t="shared" si="6"/>
        <v>0</v>
      </c>
      <c r="Q21" s="72">
        <f t="shared" si="6"/>
        <v>0</v>
      </c>
      <c r="R21" s="72">
        <f t="shared" si="6"/>
        <v>0</v>
      </c>
      <c r="S21" s="72">
        <f t="shared" si="6"/>
        <v>0</v>
      </c>
      <c r="T21" s="72">
        <f t="shared" si="6"/>
        <v>0</v>
      </c>
      <c r="U21" s="72">
        <f t="shared" si="6"/>
        <v>0</v>
      </c>
      <c r="V21" s="72">
        <f t="shared" si="6"/>
        <v>0</v>
      </c>
      <c r="W21" s="72">
        <f t="shared" si="6"/>
        <v>0</v>
      </c>
      <c r="X21" s="72">
        <f t="shared" si="6"/>
        <v>0</v>
      </c>
      <c r="Y21" s="72">
        <f t="shared" si="6"/>
        <v>0</v>
      </c>
      <c r="Z21" s="72">
        <f t="shared" si="6"/>
        <v>0</v>
      </c>
      <c r="AA21" s="72">
        <f t="shared" si="6"/>
        <v>0</v>
      </c>
      <c r="AB21" s="72">
        <f t="shared" si="6"/>
        <v>0</v>
      </c>
      <c r="AC21" s="72">
        <f t="shared" si="6"/>
        <v>0</v>
      </c>
      <c r="AD21" s="72">
        <f t="shared" si="6"/>
        <v>0</v>
      </c>
      <c r="AE21" s="72">
        <f t="shared" si="6"/>
        <v>0</v>
      </c>
      <c r="AF21" s="72">
        <f>AF19+AF20</f>
        <v>0</v>
      </c>
      <c r="AG21" s="72">
        <f t="shared" ref="AG21:AP21" si="7">AG19+AG20</f>
        <v>0</v>
      </c>
      <c r="AH21" s="72">
        <f t="shared" si="7"/>
        <v>0</v>
      </c>
      <c r="AI21" s="72">
        <f t="shared" si="7"/>
        <v>0</v>
      </c>
      <c r="AJ21" s="72">
        <f t="shared" si="7"/>
        <v>0</v>
      </c>
      <c r="AK21" s="72">
        <f t="shared" si="7"/>
        <v>0</v>
      </c>
      <c r="AL21" s="72">
        <f t="shared" si="7"/>
        <v>0</v>
      </c>
      <c r="AM21" s="72">
        <f t="shared" si="7"/>
        <v>0</v>
      </c>
      <c r="AN21" s="72">
        <f t="shared" si="7"/>
        <v>0</v>
      </c>
      <c r="AO21" s="72">
        <f t="shared" si="7"/>
        <v>0</v>
      </c>
      <c r="AP21" s="72">
        <f t="shared" si="7"/>
        <v>0</v>
      </c>
    </row>
    <row r="22" spans="1:42" s="18" customFormat="1" ht="31.5" customHeight="1">
      <c r="A22" s="225" t="s">
        <v>53</v>
      </c>
      <c r="B22" s="226" t="s">
        <v>80</v>
      </c>
      <c r="C22" s="70">
        <f>Założenia!C26</f>
        <v>1</v>
      </c>
      <c r="D22" s="70">
        <f>Założenia!D26</f>
        <v>1</v>
      </c>
      <c r="E22" s="70">
        <f>Założenia!E26</f>
        <v>1</v>
      </c>
      <c r="F22" s="70">
        <f>Założenia!F26</f>
        <v>1</v>
      </c>
      <c r="G22" s="70">
        <f>Założenia!G26</f>
        <v>1</v>
      </c>
      <c r="H22" s="70">
        <f>Założenia!H26</f>
        <v>1</v>
      </c>
      <c r="I22" s="70">
        <f>Założenia!I26</f>
        <v>1</v>
      </c>
      <c r="J22" s="70">
        <f>Założenia!J26</f>
        <v>1</v>
      </c>
      <c r="K22" s="70">
        <f>Założenia!K26</f>
        <v>1</v>
      </c>
      <c r="L22" s="70">
        <f>Założenia!L26</f>
        <v>1</v>
      </c>
      <c r="M22" s="70">
        <f>Założenia!M26</f>
        <v>1</v>
      </c>
      <c r="N22" s="70">
        <f>Założenia!N26</f>
        <v>1</v>
      </c>
      <c r="O22" s="70">
        <f>Założenia!O26</f>
        <v>1</v>
      </c>
      <c r="P22" s="70">
        <f>Założenia!P26</f>
        <v>1</v>
      </c>
      <c r="Q22" s="70">
        <f>Założenia!Q26</f>
        <v>1</v>
      </c>
      <c r="R22" s="70">
        <f>Założenia!R26</f>
        <v>1</v>
      </c>
      <c r="S22" s="70">
        <f>Założenia!S26</f>
        <v>1</v>
      </c>
      <c r="T22" s="70">
        <f>Założenia!T26</f>
        <v>1</v>
      </c>
      <c r="U22" s="70">
        <f>Założenia!U26</f>
        <v>1</v>
      </c>
      <c r="V22" s="70">
        <f>Założenia!V26</f>
        <v>1</v>
      </c>
      <c r="W22" s="70">
        <f>Założenia!W26</f>
        <v>1</v>
      </c>
      <c r="X22" s="70">
        <f>Założenia!X26</f>
        <v>1</v>
      </c>
      <c r="Y22" s="70">
        <f>Założenia!Y26</f>
        <v>1</v>
      </c>
      <c r="Z22" s="70">
        <f>Założenia!Z26</f>
        <v>1</v>
      </c>
      <c r="AA22" s="70">
        <f>Założenia!AA26</f>
        <v>1</v>
      </c>
      <c r="AB22" s="70">
        <f>Założenia!AB26</f>
        <v>1</v>
      </c>
      <c r="AC22" s="70">
        <f>Założenia!AC26</f>
        <v>1</v>
      </c>
      <c r="AD22" s="70">
        <f>Założenia!AD26</f>
        <v>1</v>
      </c>
      <c r="AE22" s="70">
        <f>Założenia!AE26</f>
        <v>1</v>
      </c>
      <c r="AF22" s="70">
        <f>Założenia!AF26</f>
        <v>1</v>
      </c>
      <c r="AG22" s="70">
        <f>Założenia!AG26</f>
        <v>1</v>
      </c>
      <c r="AH22" s="70">
        <f>Założenia!AH26</f>
        <v>1</v>
      </c>
      <c r="AI22" s="70">
        <f>Założenia!AI26</f>
        <v>1</v>
      </c>
      <c r="AJ22" s="70">
        <f>Założenia!AJ26</f>
        <v>1</v>
      </c>
      <c r="AK22" s="70">
        <f>Założenia!AK26</f>
        <v>1</v>
      </c>
      <c r="AL22" s="70">
        <f>Założenia!AL26</f>
        <v>1</v>
      </c>
      <c r="AM22" s="70">
        <f>Założenia!AM26</f>
        <v>1</v>
      </c>
      <c r="AN22" s="70">
        <f>Założenia!AN26</f>
        <v>1</v>
      </c>
      <c r="AO22" s="70">
        <f>Założenia!AO26</f>
        <v>1</v>
      </c>
      <c r="AP22" s="70">
        <f>Założenia!AP26</f>
        <v>1</v>
      </c>
    </row>
    <row r="23" spans="1:42" s="13" customFormat="1">
      <c r="A23" s="227" t="s">
        <v>81</v>
      </c>
      <c r="B23" s="228"/>
      <c r="C23" s="71">
        <f>C21*C22</f>
        <v>0</v>
      </c>
      <c r="D23" s="71">
        <f t="shared" ref="D23:AE23" si="8">D21*D22</f>
        <v>0</v>
      </c>
      <c r="E23" s="71">
        <f t="shared" si="8"/>
        <v>0</v>
      </c>
      <c r="F23" s="71">
        <f t="shared" si="8"/>
        <v>0</v>
      </c>
      <c r="G23" s="71">
        <f t="shared" si="8"/>
        <v>0</v>
      </c>
      <c r="H23" s="71">
        <f t="shared" si="8"/>
        <v>0</v>
      </c>
      <c r="I23" s="71">
        <f t="shared" si="8"/>
        <v>0</v>
      </c>
      <c r="J23" s="71">
        <f t="shared" si="8"/>
        <v>0</v>
      </c>
      <c r="K23" s="71">
        <f t="shared" si="8"/>
        <v>0</v>
      </c>
      <c r="L23" s="71">
        <f t="shared" si="8"/>
        <v>0</v>
      </c>
      <c r="M23" s="71">
        <f t="shared" si="8"/>
        <v>0</v>
      </c>
      <c r="N23" s="71">
        <f t="shared" si="8"/>
        <v>0</v>
      </c>
      <c r="O23" s="71">
        <f t="shared" si="8"/>
        <v>0</v>
      </c>
      <c r="P23" s="71">
        <f t="shared" si="8"/>
        <v>0</v>
      </c>
      <c r="Q23" s="71">
        <f t="shared" si="8"/>
        <v>0</v>
      </c>
      <c r="R23" s="71">
        <f t="shared" si="8"/>
        <v>0</v>
      </c>
      <c r="S23" s="71">
        <f t="shared" si="8"/>
        <v>0</v>
      </c>
      <c r="T23" s="71">
        <f t="shared" si="8"/>
        <v>0</v>
      </c>
      <c r="U23" s="71">
        <f t="shared" si="8"/>
        <v>0</v>
      </c>
      <c r="V23" s="71">
        <f t="shared" si="8"/>
        <v>0</v>
      </c>
      <c r="W23" s="71">
        <f t="shared" si="8"/>
        <v>0</v>
      </c>
      <c r="X23" s="71">
        <f t="shared" si="8"/>
        <v>0</v>
      </c>
      <c r="Y23" s="71">
        <f t="shared" si="8"/>
        <v>0</v>
      </c>
      <c r="Z23" s="71">
        <f t="shared" si="8"/>
        <v>0</v>
      </c>
      <c r="AA23" s="71">
        <f t="shared" si="8"/>
        <v>0</v>
      </c>
      <c r="AB23" s="71">
        <f t="shared" si="8"/>
        <v>0</v>
      </c>
      <c r="AC23" s="71">
        <f t="shared" si="8"/>
        <v>0</v>
      </c>
      <c r="AD23" s="71">
        <f t="shared" si="8"/>
        <v>0</v>
      </c>
      <c r="AE23" s="71">
        <f t="shared" si="8"/>
        <v>0</v>
      </c>
      <c r="AF23" s="71">
        <f>AF21*AF22</f>
        <v>0</v>
      </c>
      <c r="AG23" s="71">
        <f t="shared" ref="AG23:AP23" si="9">AG21*AG22</f>
        <v>0</v>
      </c>
      <c r="AH23" s="71">
        <f t="shared" si="9"/>
        <v>0</v>
      </c>
      <c r="AI23" s="71">
        <f t="shared" si="9"/>
        <v>0</v>
      </c>
      <c r="AJ23" s="71">
        <f t="shared" si="9"/>
        <v>0</v>
      </c>
      <c r="AK23" s="71">
        <f t="shared" si="9"/>
        <v>0</v>
      </c>
      <c r="AL23" s="71">
        <f t="shared" si="9"/>
        <v>0</v>
      </c>
      <c r="AM23" s="71">
        <f t="shared" si="9"/>
        <v>0</v>
      </c>
      <c r="AN23" s="71">
        <f t="shared" si="9"/>
        <v>0</v>
      </c>
      <c r="AO23" s="71">
        <f t="shared" si="9"/>
        <v>0</v>
      </c>
      <c r="AP23" s="71">
        <f t="shared" si="9"/>
        <v>0</v>
      </c>
    </row>
    <row r="24" spans="1:42" s="18" customFormat="1" ht="39" customHeight="1">
      <c r="A24" s="229" t="s">
        <v>73</v>
      </c>
      <c r="B24" s="230"/>
      <c r="C24" s="87">
        <f>SUM(C23:AP23)</f>
        <v>0</v>
      </c>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20"/>
      <c r="AH24" s="20"/>
      <c r="AI24" s="20"/>
      <c r="AJ24" s="20"/>
      <c r="AK24" s="20"/>
      <c r="AL24" s="20"/>
    </row>
    <row r="26" spans="1:42" s="1" customFormat="1" ht="15">
      <c r="A26" s="2" t="s">
        <v>265</v>
      </c>
      <c r="B26" s="2"/>
    </row>
    <row r="27" spans="1:42" s="1" customFormat="1"/>
    <row r="28" spans="1:42" s="1" customFormat="1" ht="30.75" customHeight="1">
      <c r="A28" s="231" t="s">
        <v>83</v>
      </c>
      <c r="B28" s="232"/>
      <c r="C28" s="28">
        <v>2014</v>
      </c>
      <c r="D28" s="28">
        <v>2015</v>
      </c>
      <c r="E28" s="28">
        <v>2016</v>
      </c>
      <c r="F28" s="28">
        <v>2017</v>
      </c>
      <c r="G28" s="28">
        <v>2018</v>
      </c>
      <c r="H28" s="28">
        <v>2019</v>
      </c>
      <c r="I28" s="28">
        <v>2020</v>
      </c>
      <c r="J28" s="28">
        <v>2021</v>
      </c>
      <c r="K28" s="28">
        <v>2022</v>
      </c>
      <c r="L28" s="28">
        <v>2023</v>
      </c>
      <c r="M28" s="28" t="s">
        <v>163</v>
      </c>
      <c r="N28" s="233" t="s">
        <v>169</v>
      </c>
      <c r="O28" s="234"/>
      <c r="P28" s="234"/>
      <c r="Q28" s="235"/>
    </row>
    <row r="29" spans="1:42" s="1" customFormat="1" ht="30.75" customHeight="1">
      <c r="A29" s="239" t="s">
        <v>24</v>
      </c>
      <c r="B29" s="240"/>
      <c r="C29" s="84">
        <f>C36+C43</f>
        <v>0</v>
      </c>
      <c r="D29" s="84">
        <f t="shared" ref="D29:M29" si="10">D36+D43</f>
        <v>0</v>
      </c>
      <c r="E29" s="84">
        <f t="shared" si="10"/>
        <v>0</v>
      </c>
      <c r="F29" s="84">
        <f t="shared" si="10"/>
        <v>0</v>
      </c>
      <c r="G29" s="84">
        <f t="shared" si="10"/>
        <v>0</v>
      </c>
      <c r="H29" s="84">
        <f t="shared" si="10"/>
        <v>0</v>
      </c>
      <c r="I29" s="84">
        <f t="shared" si="10"/>
        <v>0</v>
      </c>
      <c r="J29" s="84">
        <f t="shared" si="10"/>
        <v>0</v>
      </c>
      <c r="K29" s="84">
        <f t="shared" si="10"/>
        <v>0</v>
      </c>
      <c r="L29" s="84">
        <f t="shared" si="10"/>
        <v>0</v>
      </c>
      <c r="M29" s="84">
        <f t="shared" si="10"/>
        <v>0</v>
      </c>
      <c r="N29" s="236"/>
      <c r="O29" s="237"/>
      <c r="P29" s="237"/>
      <c r="Q29" s="238"/>
    </row>
    <row r="30" spans="1:42" s="1" customFormat="1" ht="15">
      <c r="A30" s="241" t="s">
        <v>14</v>
      </c>
      <c r="B30" s="242"/>
      <c r="C30" s="242"/>
      <c r="D30" s="242"/>
      <c r="E30" s="242"/>
      <c r="F30" s="242"/>
      <c r="G30" s="243"/>
      <c r="H30" s="243"/>
      <c r="I30" s="243"/>
      <c r="J30" s="243"/>
      <c r="K30" s="243"/>
      <c r="L30" s="243"/>
      <c r="M30" s="243"/>
      <c r="N30" s="68" t="s">
        <v>171</v>
      </c>
      <c r="O30" s="68" t="s">
        <v>172</v>
      </c>
    </row>
    <row r="31" spans="1:42" s="1" customFormat="1" ht="15">
      <c r="A31" s="224" t="s">
        <v>164</v>
      </c>
      <c r="B31" s="224"/>
      <c r="C31" s="81">
        <f>C47+C63</f>
        <v>0</v>
      </c>
      <c r="D31" s="81">
        <f t="shared" ref="D31:L31" si="11">D47+D63</f>
        <v>0</v>
      </c>
      <c r="E31" s="81">
        <f t="shared" si="11"/>
        <v>0</v>
      </c>
      <c r="F31" s="81">
        <f t="shared" si="11"/>
        <v>0</v>
      </c>
      <c r="G31" s="81">
        <f t="shared" si="11"/>
        <v>0</v>
      </c>
      <c r="H31" s="81">
        <f t="shared" si="11"/>
        <v>0</v>
      </c>
      <c r="I31" s="81">
        <f t="shared" si="11"/>
        <v>0</v>
      </c>
      <c r="J31" s="81">
        <f t="shared" si="11"/>
        <v>0</v>
      </c>
      <c r="K31" s="81">
        <f t="shared" si="11"/>
        <v>0</v>
      </c>
      <c r="L31" s="81">
        <f t="shared" si="11"/>
        <v>0</v>
      </c>
      <c r="M31" s="29">
        <f>SUM(C31:L31)</f>
        <v>0</v>
      </c>
      <c r="N31" s="85"/>
      <c r="O31" s="30">
        <f>N31*M31</f>
        <v>0</v>
      </c>
    </row>
    <row r="32" spans="1:42" s="1" customFormat="1" ht="15">
      <c r="A32" s="224" t="s">
        <v>165</v>
      </c>
      <c r="B32" s="224"/>
      <c r="C32" s="81">
        <f t="shared" ref="C32:L35" si="12">C48+C64</f>
        <v>0</v>
      </c>
      <c r="D32" s="81">
        <f t="shared" si="12"/>
        <v>0</v>
      </c>
      <c r="E32" s="81">
        <f t="shared" si="12"/>
        <v>0</v>
      </c>
      <c r="F32" s="81">
        <f t="shared" si="12"/>
        <v>0</v>
      </c>
      <c r="G32" s="81">
        <f t="shared" si="12"/>
        <v>0</v>
      </c>
      <c r="H32" s="81">
        <f t="shared" si="12"/>
        <v>0</v>
      </c>
      <c r="I32" s="81">
        <f t="shared" si="12"/>
        <v>0</v>
      </c>
      <c r="J32" s="81">
        <f t="shared" si="12"/>
        <v>0</v>
      </c>
      <c r="K32" s="81">
        <f t="shared" si="12"/>
        <v>0</v>
      </c>
      <c r="L32" s="81">
        <f t="shared" si="12"/>
        <v>0</v>
      </c>
      <c r="M32" s="29">
        <f t="shared" ref="M32:M35" si="13">SUM(C32:L32)</f>
        <v>0</v>
      </c>
      <c r="N32" s="85"/>
      <c r="O32" s="30">
        <f t="shared" ref="O32:O35" si="14">N32*M32</f>
        <v>0</v>
      </c>
    </row>
    <row r="33" spans="1:15" s="1" customFormat="1" ht="15">
      <c r="A33" s="224" t="s">
        <v>166</v>
      </c>
      <c r="B33" s="224"/>
      <c r="C33" s="81">
        <f t="shared" si="12"/>
        <v>0</v>
      </c>
      <c r="D33" s="81">
        <f t="shared" si="12"/>
        <v>0</v>
      </c>
      <c r="E33" s="81">
        <f t="shared" si="12"/>
        <v>0</v>
      </c>
      <c r="F33" s="81">
        <f t="shared" si="12"/>
        <v>0</v>
      </c>
      <c r="G33" s="81">
        <f t="shared" si="12"/>
        <v>0</v>
      </c>
      <c r="H33" s="81">
        <f t="shared" si="12"/>
        <v>0</v>
      </c>
      <c r="I33" s="81">
        <f t="shared" si="12"/>
        <v>0</v>
      </c>
      <c r="J33" s="81">
        <f t="shared" si="12"/>
        <v>0</v>
      </c>
      <c r="K33" s="81">
        <f t="shared" si="12"/>
        <v>0</v>
      </c>
      <c r="L33" s="81">
        <f t="shared" si="12"/>
        <v>0</v>
      </c>
      <c r="M33" s="29">
        <f t="shared" si="13"/>
        <v>0</v>
      </c>
      <c r="N33" s="85"/>
      <c r="O33" s="30">
        <f t="shared" si="14"/>
        <v>0</v>
      </c>
    </row>
    <row r="34" spans="1:15" s="1" customFormat="1" ht="15">
      <c r="A34" s="224" t="s">
        <v>167</v>
      </c>
      <c r="B34" s="224"/>
      <c r="C34" s="81">
        <f t="shared" si="12"/>
        <v>0</v>
      </c>
      <c r="D34" s="81">
        <f t="shared" si="12"/>
        <v>0</v>
      </c>
      <c r="E34" s="81">
        <f t="shared" si="12"/>
        <v>0</v>
      </c>
      <c r="F34" s="81">
        <f t="shared" si="12"/>
        <v>0</v>
      </c>
      <c r="G34" s="81">
        <f t="shared" si="12"/>
        <v>0</v>
      </c>
      <c r="H34" s="81">
        <f t="shared" si="12"/>
        <v>0</v>
      </c>
      <c r="I34" s="81">
        <f t="shared" si="12"/>
        <v>0</v>
      </c>
      <c r="J34" s="81">
        <f t="shared" si="12"/>
        <v>0</v>
      </c>
      <c r="K34" s="81">
        <f t="shared" si="12"/>
        <v>0</v>
      </c>
      <c r="L34" s="81">
        <f t="shared" si="12"/>
        <v>0</v>
      </c>
      <c r="M34" s="29">
        <f t="shared" si="13"/>
        <v>0</v>
      </c>
      <c r="N34" s="85"/>
      <c r="O34" s="30">
        <f t="shared" si="14"/>
        <v>0</v>
      </c>
    </row>
    <row r="35" spans="1:15" s="1" customFormat="1" ht="15" customHeight="1">
      <c r="A35" s="224" t="s">
        <v>168</v>
      </c>
      <c r="B35" s="224"/>
      <c r="C35" s="81">
        <f t="shared" si="12"/>
        <v>0</v>
      </c>
      <c r="D35" s="81">
        <f t="shared" si="12"/>
        <v>0</v>
      </c>
      <c r="E35" s="81">
        <f t="shared" si="12"/>
        <v>0</v>
      </c>
      <c r="F35" s="81">
        <f t="shared" si="12"/>
        <v>0</v>
      </c>
      <c r="G35" s="81">
        <f t="shared" si="12"/>
        <v>0</v>
      </c>
      <c r="H35" s="81">
        <f t="shared" si="12"/>
        <v>0</v>
      </c>
      <c r="I35" s="81">
        <f t="shared" si="12"/>
        <v>0</v>
      </c>
      <c r="J35" s="81">
        <f t="shared" si="12"/>
        <v>0</v>
      </c>
      <c r="K35" s="81">
        <f t="shared" si="12"/>
        <v>0</v>
      </c>
      <c r="L35" s="81">
        <f t="shared" si="12"/>
        <v>0</v>
      </c>
      <c r="M35" s="29">
        <f t="shared" si="13"/>
        <v>0</v>
      </c>
      <c r="N35" s="85"/>
      <c r="O35" s="30">
        <f t="shared" si="14"/>
        <v>0</v>
      </c>
    </row>
    <row r="36" spans="1:15" s="1" customFormat="1" ht="36" customHeight="1">
      <c r="A36" s="246" t="s">
        <v>22</v>
      </c>
      <c r="B36" s="246"/>
      <c r="C36" s="6">
        <f>SUM(C31:C35)</f>
        <v>0</v>
      </c>
      <c r="D36" s="6">
        <f t="shared" ref="D36:M36" si="15">SUM(D31:D35)</f>
        <v>0</v>
      </c>
      <c r="E36" s="6">
        <f t="shared" si="15"/>
        <v>0</v>
      </c>
      <c r="F36" s="6">
        <f t="shared" si="15"/>
        <v>0</v>
      </c>
      <c r="G36" s="6">
        <f t="shared" si="15"/>
        <v>0</v>
      </c>
      <c r="H36" s="6">
        <f t="shared" si="15"/>
        <v>0</v>
      </c>
      <c r="I36" s="6">
        <f t="shared" si="15"/>
        <v>0</v>
      </c>
      <c r="J36" s="6">
        <f t="shared" si="15"/>
        <v>0</v>
      </c>
      <c r="K36" s="6">
        <f t="shared" si="15"/>
        <v>0</v>
      </c>
      <c r="L36" s="6">
        <f t="shared" si="15"/>
        <v>0</v>
      </c>
      <c r="M36" s="6">
        <f t="shared" si="15"/>
        <v>0</v>
      </c>
    </row>
    <row r="37" spans="1:15" s="1" customFormat="1" ht="15" customHeight="1">
      <c r="A37" s="247" t="s">
        <v>21</v>
      </c>
      <c r="B37" s="247"/>
      <c r="C37" s="247"/>
      <c r="D37" s="247"/>
      <c r="E37" s="247"/>
      <c r="F37" s="247"/>
      <c r="G37" s="248"/>
      <c r="H37" s="248"/>
      <c r="I37" s="248"/>
      <c r="J37" s="248"/>
      <c r="K37" s="248"/>
      <c r="L37" s="248"/>
      <c r="M37" s="248"/>
    </row>
    <row r="38" spans="1:15" s="1" customFormat="1" ht="15" customHeight="1">
      <c r="A38" s="224" t="s">
        <v>164</v>
      </c>
      <c r="B38" s="224"/>
      <c r="C38" s="81">
        <f>C54+C70</f>
        <v>0</v>
      </c>
      <c r="D38" s="81">
        <f t="shared" ref="D38:L38" si="16">D54+D70</f>
        <v>0</v>
      </c>
      <c r="E38" s="81">
        <f t="shared" si="16"/>
        <v>0</v>
      </c>
      <c r="F38" s="81">
        <f t="shared" si="16"/>
        <v>0</v>
      </c>
      <c r="G38" s="81">
        <f t="shared" si="16"/>
        <v>0</v>
      </c>
      <c r="H38" s="81">
        <f t="shared" si="16"/>
        <v>0</v>
      </c>
      <c r="I38" s="81">
        <f t="shared" si="16"/>
        <v>0</v>
      </c>
      <c r="J38" s="81">
        <f t="shared" si="16"/>
        <v>0</v>
      </c>
      <c r="K38" s="81">
        <f t="shared" si="16"/>
        <v>0</v>
      </c>
      <c r="L38" s="81">
        <f t="shared" si="16"/>
        <v>0</v>
      </c>
      <c r="M38" s="29">
        <f>SUM(C38:L38)</f>
        <v>0</v>
      </c>
      <c r="N38" s="85"/>
      <c r="O38" s="30">
        <f>N38*(M38-M70)</f>
        <v>0</v>
      </c>
    </row>
    <row r="39" spans="1:15" s="1" customFormat="1" ht="15">
      <c r="A39" s="224" t="s">
        <v>165</v>
      </c>
      <c r="B39" s="224"/>
      <c r="C39" s="81">
        <f t="shared" ref="C39:L42" si="17">C55+C71</f>
        <v>0</v>
      </c>
      <c r="D39" s="81">
        <f t="shared" si="17"/>
        <v>0</v>
      </c>
      <c r="E39" s="81">
        <f t="shared" si="17"/>
        <v>0</v>
      </c>
      <c r="F39" s="81">
        <f t="shared" si="17"/>
        <v>0</v>
      </c>
      <c r="G39" s="81">
        <f t="shared" si="17"/>
        <v>0</v>
      </c>
      <c r="H39" s="81">
        <f t="shared" si="17"/>
        <v>0</v>
      </c>
      <c r="I39" s="81">
        <f t="shared" si="17"/>
        <v>0</v>
      </c>
      <c r="J39" s="81">
        <f t="shared" si="17"/>
        <v>0</v>
      </c>
      <c r="K39" s="81">
        <f t="shared" si="17"/>
        <v>0</v>
      </c>
      <c r="L39" s="81">
        <f t="shared" si="17"/>
        <v>0</v>
      </c>
      <c r="M39" s="29">
        <f t="shared" ref="M39:M42" si="18">SUM(C39:L39)</f>
        <v>0</v>
      </c>
      <c r="N39" s="85"/>
      <c r="O39" s="30">
        <f t="shared" ref="O39:O42" si="19">N39*(M39-M71)</f>
        <v>0</v>
      </c>
    </row>
    <row r="40" spans="1:15" s="1" customFormat="1" ht="15">
      <c r="A40" s="224" t="s">
        <v>166</v>
      </c>
      <c r="B40" s="224"/>
      <c r="C40" s="81">
        <f t="shared" si="17"/>
        <v>0</v>
      </c>
      <c r="D40" s="81">
        <f t="shared" si="17"/>
        <v>0</v>
      </c>
      <c r="E40" s="81">
        <f t="shared" si="17"/>
        <v>0</v>
      </c>
      <c r="F40" s="81">
        <f t="shared" si="17"/>
        <v>0</v>
      </c>
      <c r="G40" s="81">
        <f t="shared" si="17"/>
        <v>0</v>
      </c>
      <c r="H40" s="81">
        <f t="shared" si="17"/>
        <v>0</v>
      </c>
      <c r="I40" s="81">
        <f t="shared" si="17"/>
        <v>0</v>
      </c>
      <c r="J40" s="81">
        <f t="shared" si="17"/>
        <v>0</v>
      </c>
      <c r="K40" s="81">
        <f t="shared" si="17"/>
        <v>0</v>
      </c>
      <c r="L40" s="81">
        <f t="shared" si="17"/>
        <v>0</v>
      </c>
      <c r="M40" s="29">
        <f t="shared" si="18"/>
        <v>0</v>
      </c>
      <c r="N40" s="85"/>
      <c r="O40" s="30">
        <f t="shared" si="19"/>
        <v>0</v>
      </c>
    </row>
    <row r="41" spans="1:15" s="1" customFormat="1" ht="15">
      <c r="A41" s="224" t="s">
        <v>167</v>
      </c>
      <c r="B41" s="224"/>
      <c r="C41" s="81">
        <f t="shared" si="17"/>
        <v>0</v>
      </c>
      <c r="D41" s="81">
        <f t="shared" si="17"/>
        <v>0</v>
      </c>
      <c r="E41" s="81">
        <f t="shared" si="17"/>
        <v>0</v>
      </c>
      <c r="F41" s="81">
        <f t="shared" si="17"/>
        <v>0</v>
      </c>
      <c r="G41" s="81">
        <f t="shared" si="17"/>
        <v>0</v>
      </c>
      <c r="H41" s="81">
        <f t="shared" si="17"/>
        <v>0</v>
      </c>
      <c r="I41" s="81">
        <f t="shared" si="17"/>
        <v>0</v>
      </c>
      <c r="J41" s="81">
        <f t="shared" si="17"/>
        <v>0</v>
      </c>
      <c r="K41" s="81">
        <f t="shared" si="17"/>
        <v>0</v>
      </c>
      <c r="L41" s="81">
        <f t="shared" si="17"/>
        <v>0</v>
      </c>
      <c r="M41" s="29">
        <f t="shared" si="18"/>
        <v>0</v>
      </c>
      <c r="N41" s="85"/>
      <c r="O41" s="30">
        <f t="shared" si="19"/>
        <v>0</v>
      </c>
    </row>
    <row r="42" spans="1:15" s="1" customFormat="1" ht="15" customHeight="1">
      <c r="A42" s="224" t="s">
        <v>168</v>
      </c>
      <c r="B42" s="224"/>
      <c r="C42" s="81">
        <f t="shared" si="17"/>
        <v>0</v>
      </c>
      <c r="D42" s="81">
        <f t="shared" si="17"/>
        <v>0</v>
      </c>
      <c r="E42" s="81">
        <f t="shared" si="17"/>
        <v>0</v>
      </c>
      <c r="F42" s="81">
        <f t="shared" si="17"/>
        <v>0</v>
      </c>
      <c r="G42" s="81">
        <f t="shared" si="17"/>
        <v>0</v>
      </c>
      <c r="H42" s="81">
        <f t="shared" si="17"/>
        <v>0</v>
      </c>
      <c r="I42" s="81">
        <f t="shared" si="17"/>
        <v>0</v>
      </c>
      <c r="J42" s="81">
        <f t="shared" si="17"/>
        <v>0</v>
      </c>
      <c r="K42" s="81">
        <f t="shared" si="17"/>
        <v>0</v>
      </c>
      <c r="L42" s="81">
        <f t="shared" si="17"/>
        <v>0</v>
      </c>
      <c r="M42" s="29">
        <f t="shared" si="18"/>
        <v>0</v>
      </c>
      <c r="N42" s="85"/>
      <c r="O42" s="30">
        <f t="shared" si="19"/>
        <v>0</v>
      </c>
    </row>
    <row r="43" spans="1:15" s="1" customFormat="1" ht="34.5" customHeight="1">
      <c r="A43" s="246" t="s">
        <v>23</v>
      </c>
      <c r="B43" s="246" t="s">
        <v>23</v>
      </c>
      <c r="C43" s="6">
        <f>SUM(C38:C42)</f>
        <v>0</v>
      </c>
      <c r="D43" s="6">
        <f t="shared" ref="D43:M43" si="20">SUM(D38:D42)</f>
        <v>0</v>
      </c>
      <c r="E43" s="6">
        <f t="shared" si="20"/>
        <v>0</v>
      </c>
      <c r="F43" s="6">
        <f t="shared" si="20"/>
        <v>0</v>
      </c>
      <c r="G43" s="6">
        <f t="shared" si="20"/>
        <v>0</v>
      </c>
      <c r="H43" s="6">
        <f t="shared" si="20"/>
        <v>0</v>
      </c>
      <c r="I43" s="6">
        <f t="shared" si="20"/>
        <v>0</v>
      </c>
      <c r="J43" s="6">
        <f t="shared" si="20"/>
        <v>0</v>
      </c>
      <c r="K43" s="6">
        <f t="shared" si="20"/>
        <v>0</v>
      </c>
      <c r="L43" s="6">
        <f t="shared" si="20"/>
        <v>0</v>
      </c>
      <c r="M43" s="6">
        <f t="shared" si="20"/>
        <v>0</v>
      </c>
    </row>
    <row r="44" spans="1:15" s="1" customFormat="1" ht="29.25" customHeight="1">
      <c r="A44" s="244" t="s">
        <v>84</v>
      </c>
      <c r="B44" s="245" t="s">
        <v>25</v>
      </c>
      <c r="C44" s="76">
        <v>2014</v>
      </c>
      <c r="D44" s="76">
        <v>2015</v>
      </c>
      <c r="E44" s="76">
        <v>2016</v>
      </c>
      <c r="F44" s="76">
        <v>2017</v>
      </c>
      <c r="G44" s="76">
        <v>2018</v>
      </c>
      <c r="H44" s="76">
        <v>2019</v>
      </c>
      <c r="I44" s="76">
        <v>2020</v>
      </c>
      <c r="J44" s="76">
        <v>2021</v>
      </c>
      <c r="K44" s="76">
        <v>2022</v>
      </c>
      <c r="L44" s="76">
        <v>2023</v>
      </c>
      <c r="M44" s="76" t="s">
        <v>163</v>
      </c>
    </row>
    <row r="45" spans="1:15" s="1" customFormat="1" ht="29.25" customHeight="1">
      <c r="A45" s="239" t="s">
        <v>26</v>
      </c>
      <c r="B45" s="240"/>
      <c r="C45" s="84">
        <f>C52+C59</f>
        <v>0</v>
      </c>
      <c r="D45" s="84">
        <f t="shared" ref="D45:M45" si="21">D52+D59</f>
        <v>0</v>
      </c>
      <c r="E45" s="84">
        <f t="shared" si="21"/>
        <v>0</v>
      </c>
      <c r="F45" s="84">
        <f t="shared" si="21"/>
        <v>0</v>
      </c>
      <c r="G45" s="84">
        <f t="shared" si="21"/>
        <v>0</v>
      </c>
      <c r="H45" s="84">
        <f t="shared" si="21"/>
        <v>0</v>
      </c>
      <c r="I45" s="84">
        <f t="shared" si="21"/>
        <v>0</v>
      </c>
      <c r="J45" s="84">
        <f t="shared" si="21"/>
        <v>0</v>
      </c>
      <c r="K45" s="84">
        <f t="shared" si="21"/>
        <v>0</v>
      </c>
      <c r="L45" s="84">
        <f t="shared" si="21"/>
        <v>0</v>
      </c>
      <c r="M45" s="84">
        <f t="shared" si="21"/>
        <v>0</v>
      </c>
    </row>
    <row r="46" spans="1:15" s="1" customFormat="1" ht="15" customHeight="1">
      <c r="A46" s="247" t="s">
        <v>14</v>
      </c>
      <c r="B46" s="247"/>
      <c r="C46" s="247"/>
      <c r="D46" s="247"/>
      <c r="E46" s="247"/>
      <c r="F46" s="247"/>
      <c r="G46" s="248"/>
      <c r="H46" s="248"/>
      <c r="I46" s="248"/>
      <c r="J46" s="248"/>
      <c r="K46" s="248"/>
      <c r="L46" s="248"/>
      <c r="M46" s="248"/>
    </row>
    <row r="47" spans="1:15" s="1" customFormat="1" ht="15" customHeight="1">
      <c r="A47" s="224" t="s">
        <v>164</v>
      </c>
      <c r="B47" s="224"/>
      <c r="C47" s="74"/>
      <c r="D47" s="74"/>
      <c r="E47" s="74"/>
      <c r="F47" s="154"/>
      <c r="G47" s="75"/>
      <c r="H47" s="75"/>
      <c r="I47" s="75"/>
      <c r="J47" s="75"/>
      <c r="K47" s="75"/>
      <c r="L47" s="75"/>
      <c r="M47" s="29">
        <f>SUM(C47:L47)</f>
        <v>0</v>
      </c>
    </row>
    <row r="48" spans="1:15" s="1" customFormat="1" ht="15">
      <c r="A48" s="224" t="s">
        <v>165</v>
      </c>
      <c r="B48" s="224"/>
      <c r="C48" s="74"/>
      <c r="D48" s="74"/>
      <c r="E48" s="74"/>
      <c r="F48" s="154"/>
      <c r="G48" s="75"/>
      <c r="H48" s="75"/>
      <c r="I48" s="75"/>
      <c r="J48" s="75"/>
      <c r="K48" s="75"/>
      <c r="L48" s="75"/>
      <c r="M48" s="29">
        <f t="shared" ref="M48:M51" si="22">SUM(C48:L48)</f>
        <v>0</v>
      </c>
    </row>
    <row r="49" spans="1:13" s="1" customFormat="1" ht="15">
      <c r="A49" s="224" t="s">
        <v>166</v>
      </c>
      <c r="B49" s="224"/>
      <c r="C49" s="74"/>
      <c r="D49" s="74"/>
      <c r="E49" s="74"/>
      <c r="F49" s="154"/>
      <c r="G49" s="75"/>
      <c r="H49" s="75"/>
      <c r="I49" s="75"/>
      <c r="J49" s="75"/>
      <c r="K49" s="75"/>
      <c r="L49" s="75"/>
      <c r="M49" s="29">
        <f t="shared" si="22"/>
        <v>0</v>
      </c>
    </row>
    <row r="50" spans="1:13" s="1" customFormat="1" ht="15">
      <c r="A50" s="224" t="s">
        <v>167</v>
      </c>
      <c r="B50" s="224"/>
      <c r="C50" s="74"/>
      <c r="D50" s="74"/>
      <c r="E50" s="74"/>
      <c r="F50" s="154"/>
      <c r="G50" s="75"/>
      <c r="H50" s="75"/>
      <c r="I50" s="75"/>
      <c r="J50" s="75"/>
      <c r="K50" s="75"/>
      <c r="L50" s="75"/>
      <c r="M50" s="29">
        <f t="shared" si="22"/>
        <v>0</v>
      </c>
    </row>
    <row r="51" spans="1:13" s="1" customFormat="1" ht="15" customHeight="1">
      <c r="A51" s="224" t="s">
        <v>168</v>
      </c>
      <c r="B51" s="224"/>
      <c r="C51" s="74"/>
      <c r="D51" s="74"/>
      <c r="E51" s="74"/>
      <c r="F51" s="154"/>
      <c r="G51" s="75"/>
      <c r="H51" s="75"/>
      <c r="I51" s="75"/>
      <c r="J51" s="75"/>
      <c r="K51" s="75"/>
      <c r="L51" s="75"/>
      <c r="M51" s="29">
        <f t="shared" si="22"/>
        <v>0</v>
      </c>
    </row>
    <row r="52" spans="1:13" s="1" customFormat="1" ht="33" customHeight="1">
      <c r="A52" s="246" t="s">
        <v>22</v>
      </c>
      <c r="B52" s="246" t="s">
        <v>22</v>
      </c>
      <c r="C52" s="6">
        <f>SUM(C47:C51)</f>
        <v>0</v>
      </c>
      <c r="D52" s="6">
        <f t="shared" ref="D52:M52" si="23">SUM(D47:D51)</f>
        <v>0</v>
      </c>
      <c r="E52" s="6">
        <f t="shared" si="23"/>
        <v>0</v>
      </c>
      <c r="F52" s="6">
        <f t="shared" si="23"/>
        <v>0</v>
      </c>
      <c r="G52" s="6">
        <f t="shared" si="23"/>
        <v>0</v>
      </c>
      <c r="H52" s="6">
        <f t="shared" si="23"/>
        <v>0</v>
      </c>
      <c r="I52" s="6">
        <f t="shared" si="23"/>
        <v>0</v>
      </c>
      <c r="J52" s="6">
        <f t="shared" si="23"/>
        <v>0</v>
      </c>
      <c r="K52" s="6">
        <f t="shared" si="23"/>
        <v>0</v>
      </c>
      <c r="L52" s="6">
        <f t="shared" si="23"/>
        <v>0</v>
      </c>
      <c r="M52" s="6">
        <f t="shared" si="23"/>
        <v>0</v>
      </c>
    </row>
    <row r="53" spans="1:13" s="1" customFormat="1" ht="15" customHeight="1">
      <c r="A53" s="247" t="s">
        <v>21</v>
      </c>
      <c r="B53" s="247"/>
      <c r="C53" s="247"/>
      <c r="D53" s="247"/>
      <c r="E53" s="247"/>
      <c r="F53" s="247"/>
      <c r="G53" s="248"/>
      <c r="H53" s="248"/>
      <c r="I53" s="248"/>
      <c r="J53" s="248"/>
      <c r="K53" s="248"/>
      <c r="L53" s="248"/>
      <c r="M53" s="248"/>
    </row>
    <row r="54" spans="1:13" s="1" customFormat="1" ht="15" customHeight="1">
      <c r="A54" s="224" t="s">
        <v>164</v>
      </c>
      <c r="B54" s="224"/>
      <c r="C54" s="74"/>
      <c r="D54" s="74"/>
      <c r="E54" s="74"/>
      <c r="F54" s="154"/>
      <c r="G54" s="75"/>
      <c r="H54" s="75"/>
      <c r="I54" s="75"/>
      <c r="J54" s="75"/>
      <c r="K54" s="75"/>
      <c r="L54" s="75"/>
      <c r="M54" s="29">
        <f>SUM(C54:L54)</f>
        <v>0</v>
      </c>
    </row>
    <row r="55" spans="1:13" s="1" customFormat="1" ht="15">
      <c r="A55" s="224" t="s">
        <v>165</v>
      </c>
      <c r="B55" s="224"/>
      <c r="C55" s="74"/>
      <c r="D55" s="74"/>
      <c r="E55" s="74"/>
      <c r="F55" s="154"/>
      <c r="G55" s="75"/>
      <c r="H55" s="75"/>
      <c r="I55" s="75"/>
      <c r="J55" s="75"/>
      <c r="K55" s="75"/>
      <c r="L55" s="75"/>
      <c r="M55" s="29">
        <f t="shared" ref="M55:M58" si="24">SUM(C55:L55)</f>
        <v>0</v>
      </c>
    </row>
    <row r="56" spans="1:13" s="1" customFormat="1" ht="15">
      <c r="A56" s="224" t="s">
        <v>166</v>
      </c>
      <c r="B56" s="224"/>
      <c r="C56" s="74"/>
      <c r="D56" s="74"/>
      <c r="E56" s="74"/>
      <c r="F56" s="154"/>
      <c r="G56" s="75"/>
      <c r="H56" s="75"/>
      <c r="I56" s="75"/>
      <c r="J56" s="75"/>
      <c r="K56" s="75"/>
      <c r="L56" s="75"/>
      <c r="M56" s="29">
        <f t="shared" si="24"/>
        <v>0</v>
      </c>
    </row>
    <row r="57" spans="1:13" s="1" customFormat="1" ht="15">
      <c r="A57" s="224" t="s">
        <v>167</v>
      </c>
      <c r="B57" s="224"/>
      <c r="C57" s="74"/>
      <c r="D57" s="74"/>
      <c r="E57" s="74"/>
      <c r="F57" s="154"/>
      <c r="G57" s="75"/>
      <c r="H57" s="75"/>
      <c r="I57" s="75"/>
      <c r="J57" s="75"/>
      <c r="K57" s="75"/>
      <c r="L57" s="75"/>
      <c r="M57" s="29">
        <f t="shared" si="24"/>
        <v>0</v>
      </c>
    </row>
    <row r="58" spans="1:13" s="1" customFormat="1" ht="15" customHeight="1">
      <c r="A58" s="224" t="s">
        <v>168</v>
      </c>
      <c r="B58" s="224"/>
      <c r="C58" s="74"/>
      <c r="D58" s="74"/>
      <c r="E58" s="74"/>
      <c r="F58" s="154"/>
      <c r="G58" s="75"/>
      <c r="H58" s="75"/>
      <c r="I58" s="75"/>
      <c r="J58" s="75"/>
      <c r="K58" s="75"/>
      <c r="L58" s="75"/>
      <c r="M58" s="29">
        <f t="shared" si="24"/>
        <v>0</v>
      </c>
    </row>
    <row r="59" spans="1:13" s="1" customFormat="1" ht="33" customHeight="1">
      <c r="A59" s="246" t="s">
        <v>23</v>
      </c>
      <c r="B59" s="246" t="s">
        <v>23</v>
      </c>
      <c r="C59" s="6">
        <f>SUM(C54:C58)</f>
        <v>0</v>
      </c>
      <c r="D59" s="6">
        <f t="shared" ref="D59:M59" si="25">SUM(D54:D58)</f>
        <v>0</v>
      </c>
      <c r="E59" s="6">
        <f t="shared" si="25"/>
        <v>0</v>
      </c>
      <c r="F59" s="6">
        <f t="shared" si="25"/>
        <v>0</v>
      </c>
      <c r="G59" s="6">
        <f t="shared" si="25"/>
        <v>0</v>
      </c>
      <c r="H59" s="6">
        <f t="shared" si="25"/>
        <v>0</v>
      </c>
      <c r="I59" s="6">
        <f t="shared" si="25"/>
        <v>0</v>
      </c>
      <c r="J59" s="6">
        <f t="shared" si="25"/>
        <v>0</v>
      </c>
      <c r="K59" s="6">
        <f t="shared" si="25"/>
        <v>0</v>
      </c>
      <c r="L59" s="6">
        <f t="shared" si="25"/>
        <v>0</v>
      </c>
      <c r="M59" s="6">
        <f t="shared" si="25"/>
        <v>0</v>
      </c>
    </row>
    <row r="60" spans="1:13" s="1" customFormat="1" ht="38.25" customHeight="1">
      <c r="A60" s="244" t="s">
        <v>85</v>
      </c>
      <c r="B60" s="245" t="s">
        <v>27</v>
      </c>
      <c r="C60" s="76">
        <v>2014</v>
      </c>
      <c r="D60" s="76">
        <v>2015</v>
      </c>
      <c r="E60" s="76">
        <v>2016</v>
      </c>
      <c r="F60" s="76">
        <v>2017</v>
      </c>
      <c r="G60" s="76">
        <v>2018</v>
      </c>
      <c r="H60" s="76">
        <v>2019</v>
      </c>
      <c r="I60" s="76">
        <v>2020</v>
      </c>
      <c r="J60" s="76">
        <v>2021</v>
      </c>
      <c r="K60" s="76">
        <v>2022</v>
      </c>
      <c r="L60" s="76">
        <v>2023</v>
      </c>
      <c r="M60" s="76" t="s">
        <v>163</v>
      </c>
    </row>
    <row r="61" spans="1:13" s="1" customFormat="1" ht="38.25" customHeight="1">
      <c r="A61" s="249" t="s">
        <v>28</v>
      </c>
      <c r="B61" s="249" t="s">
        <v>28</v>
      </c>
      <c r="C61" s="84">
        <f>C68+C75</f>
        <v>0</v>
      </c>
      <c r="D61" s="84">
        <f t="shared" ref="D61:M61" si="26">D68+D75</f>
        <v>0</v>
      </c>
      <c r="E61" s="84">
        <f t="shared" si="26"/>
        <v>0</v>
      </c>
      <c r="F61" s="84">
        <f t="shared" si="26"/>
        <v>0</v>
      </c>
      <c r="G61" s="84">
        <f t="shared" si="26"/>
        <v>0</v>
      </c>
      <c r="H61" s="84">
        <f t="shared" si="26"/>
        <v>0</v>
      </c>
      <c r="I61" s="84">
        <f t="shared" si="26"/>
        <v>0</v>
      </c>
      <c r="J61" s="84">
        <f t="shared" si="26"/>
        <v>0</v>
      </c>
      <c r="K61" s="84">
        <f t="shared" si="26"/>
        <v>0</v>
      </c>
      <c r="L61" s="84">
        <f t="shared" si="26"/>
        <v>0</v>
      </c>
      <c r="M61" s="84">
        <f t="shared" si="26"/>
        <v>0</v>
      </c>
    </row>
    <row r="62" spans="1:13" s="1" customFormat="1" ht="15" customHeight="1">
      <c r="A62" s="247" t="s">
        <v>14</v>
      </c>
      <c r="B62" s="247"/>
      <c r="C62" s="247"/>
      <c r="D62" s="247"/>
      <c r="E62" s="247"/>
      <c r="F62" s="247"/>
      <c r="G62" s="248"/>
      <c r="H62" s="248"/>
      <c r="I62" s="248"/>
      <c r="J62" s="248"/>
      <c r="K62" s="248"/>
      <c r="L62" s="248"/>
      <c r="M62" s="248"/>
    </row>
    <row r="63" spans="1:13" s="1" customFormat="1" ht="15" customHeight="1">
      <c r="A63" s="224" t="s">
        <v>164</v>
      </c>
      <c r="B63" s="224"/>
      <c r="C63" s="74"/>
      <c r="D63" s="74"/>
      <c r="E63" s="74"/>
      <c r="F63" s="154"/>
      <c r="G63" s="75"/>
      <c r="H63" s="75"/>
      <c r="I63" s="75"/>
      <c r="J63" s="75"/>
      <c r="K63" s="75"/>
      <c r="L63" s="75"/>
      <c r="M63" s="29">
        <f>SUM(C63:L63)</f>
        <v>0</v>
      </c>
    </row>
    <row r="64" spans="1:13" s="1" customFormat="1" ht="15">
      <c r="A64" s="224" t="s">
        <v>165</v>
      </c>
      <c r="B64" s="224"/>
      <c r="C64" s="74"/>
      <c r="D64" s="74"/>
      <c r="E64" s="74"/>
      <c r="F64" s="154"/>
      <c r="G64" s="75"/>
      <c r="H64" s="75"/>
      <c r="I64" s="75"/>
      <c r="J64" s="75"/>
      <c r="K64" s="75"/>
      <c r="L64" s="75"/>
      <c r="M64" s="29">
        <f t="shared" ref="M64:M67" si="27">SUM(C64:L64)</f>
        <v>0</v>
      </c>
    </row>
    <row r="65" spans="1:13" s="1" customFormat="1" ht="15">
      <c r="A65" s="224" t="s">
        <v>166</v>
      </c>
      <c r="B65" s="224"/>
      <c r="C65" s="74"/>
      <c r="D65" s="74"/>
      <c r="E65" s="74"/>
      <c r="F65" s="154"/>
      <c r="G65" s="75"/>
      <c r="H65" s="75"/>
      <c r="I65" s="75"/>
      <c r="J65" s="75"/>
      <c r="K65" s="75"/>
      <c r="L65" s="75"/>
      <c r="M65" s="29">
        <f t="shared" si="27"/>
        <v>0</v>
      </c>
    </row>
    <row r="66" spans="1:13" s="1" customFormat="1" ht="15">
      <c r="A66" s="224" t="s">
        <v>167</v>
      </c>
      <c r="B66" s="224"/>
      <c r="C66" s="74"/>
      <c r="D66" s="74"/>
      <c r="E66" s="74"/>
      <c r="F66" s="154"/>
      <c r="G66" s="75"/>
      <c r="H66" s="75"/>
      <c r="I66" s="75"/>
      <c r="J66" s="75"/>
      <c r="K66" s="75"/>
      <c r="L66" s="75"/>
      <c r="M66" s="29">
        <f t="shared" si="27"/>
        <v>0</v>
      </c>
    </row>
    <row r="67" spans="1:13" s="1" customFormat="1" ht="15" customHeight="1">
      <c r="A67" s="224" t="s">
        <v>168</v>
      </c>
      <c r="B67" s="224"/>
      <c r="C67" s="74"/>
      <c r="D67" s="74"/>
      <c r="E67" s="74"/>
      <c r="F67" s="154"/>
      <c r="G67" s="75"/>
      <c r="H67" s="75"/>
      <c r="I67" s="75"/>
      <c r="J67" s="75"/>
      <c r="K67" s="75"/>
      <c r="L67" s="75"/>
      <c r="M67" s="29">
        <f t="shared" si="27"/>
        <v>0</v>
      </c>
    </row>
    <row r="68" spans="1:13" s="1" customFormat="1" ht="33.75" customHeight="1">
      <c r="A68" s="246" t="s">
        <v>22</v>
      </c>
      <c r="B68" s="246" t="s">
        <v>22</v>
      </c>
      <c r="C68" s="6">
        <f>SUM(C63:C67)</f>
        <v>0</v>
      </c>
      <c r="D68" s="6">
        <f t="shared" ref="D68:M68" si="28">SUM(D63:D67)</f>
        <v>0</v>
      </c>
      <c r="E68" s="6">
        <f t="shared" si="28"/>
        <v>0</v>
      </c>
      <c r="F68" s="6">
        <f t="shared" si="28"/>
        <v>0</v>
      </c>
      <c r="G68" s="6">
        <f t="shared" si="28"/>
        <v>0</v>
      </c>
      <c r="H68" s="6">
        <f t="shared" si="28"/>
        <v>0</v>
      </c>
      <c r="I68" s="6">
        <f t="shared" si="28"/>
        <v>0</v>
      </c>
      <c r="J68" s="6">
        <f t="shared" si="28"/>
        <v>0</v>
      </c>
      <c r="K68" s="6">
        <f t="shared" si="28"/>
        <v>0</v>
      </c>
      <c r="L68" s="6">
        <f t="shared" si="28"/>
        <v>0</v>
      </c>
      <c r="M68" s="6">
        <f t="shared" si="28"/>
        <v>0</v>
      </c>
    </row>
    <row r="69" spans="1:13" s="1" customFormat="1" ht="15" customHeight="1">
      <c r="A69" s="250" t="s">
        <v>21</v>
      </c>
      <c r="B69" s="251"/>
      <c r="C69" s="251"/>
      <c r="D69" s="251"/>
      <c r="E69" s="251"/>
      <c r="F69" s="251"/>
      <c r="G69" s="252"/>
      <c r="H69" s="252"/>
      <c r="I69" s="252"/>
      <c r="J69" s="252"/>
      <c r="K69" s="252"/>
      <c r="L69" s="252"/>
      <c r="M69" s="253"/>
    </row>
    <row r="70" spans="1:13" s="1" customFormat="1" ht="15" customHeight="1">
      <c r="A70" s="224" t="s">
        <v>164</v>
      </c>
      <c r="B70" s="224"/>
      <c r="C70" s="74"/>
      <c r="D70" s="74"/>
      <c r="E70" s="74"/>
      <c r="F70" s="154"/>
      <c r="G70" s="75"/>
      <c r="H70" s="75"/>
      <c r="I70" s="75"/>
      <c r="J70" s="75"/>
      <c r="K70" s="75"/>
      <c r="L70" s="75"/>
      <c r="M70" s="29">
        <f>SUM(C70:L70)</f>
        <v>0</v>
      </c>
    </row>
    <row r="71" spans="1:13" s="1" customFormat="1" ht="15">
      <c r="A71" s="224" t="s">
        <v>165</v>
      </c>
      <c r="B71" s="224"/>
      <c r="C71" s="74"/>
      <c r="D71" s="74"/>
      <c r="E71" s="74"/>
      <c r="F71" s="154"/>
      <c r="G71" s="75"/>
      <c r="H71" s="75"/>
      <c r="I71" s="75"/>
      <c r="J71" s="75"/>
      <c r="K71" s="75"/>
      <c r="L71" s="75"/>
      <c r="M71" s="29">
        <f t="shared" ref="M71:M74" si="29">SUM(C71:L71)</f>
        <v>0</v>
      </c>
    </row>
    <row r="72" spans="1:13" s="1" customFormat="1" ht="15">
      <c r="A72" s="224" t="s">
        <v>166</v>
      </c>
      <c r="B72" s="224"/>
      <c r="C72" s="74"/>
      <c r="D72" s="74"/>
      <c r="E72" s="74"/>
      <c r="F72" s="154"/>
      <c r="G72" s="75"/>
      <c r="H72" s="75"/>
      <c r="I72" s="75"/>
      <c r="J72" s="75"/>
      <c r="K72" s="75"/>
      <c r="L72" s="75"/>
      <c r="M72" s="29">
        <f t="shared" si="29"/>
        <v>0</v>
      </c>
    </row>
    <row r="73" spans="1:13" s="1" customFormat="1" ht="15">
      <c r="A73" s="224" t="s">
        <v>167</v>
      </c>
      <c r="B73" s="224"/>
      <c r="C73" s="74"/>
      <c r="D73" s="74"/>
      <c r="E73" s="74"/>
      <c r="F73" s="154"/>
      <c r="G73" s="75"/>
      <c r="H73" s="75"/>
      <c r="I73" s="75"/>
      <c r="J73" s="75"/>
      <c r="K73" s="75"/>
      <c r="L73" s="75"/>
      <c r="M73" s="29">
        <f t="shared" si="29"/>
        <v>0</v>
      </c>
    </row>
    <row r="74" spans="1:13" s="1" customFormat="1" ht="15" customHeight="1">
      <c r="A74" s="224" t="s">
        <v>168</v>
      </c>
      <c r="B74" s="224"/>
      <c r="C74" s="74"/>
      <c r="D74" s="74"/>
      <c r="E74" s="74"/>
      <c r="F74" s="154"/>
      <c r="G74" s="75"/>
      <c r="H74" s="75"/>
      <c r="I74" s="75"/>
      <c r="J74" s="75"/>
      <c r="K74" s="75"/>
      <c r="L74" s="75"/>
      <c r="M74" s="29">
        <f t="shared" si="29"/>
        <v>0</v>
      </c>
    </row>
    <row r="75" spans="1:13" s="1" customFormat="1" ht="33" customHeight="1">
      <c r="A75" s="246" t="s">
        <v>23</v>
      </c>
      <c r="B75" s="246" t="s">
        <v>23</v>
      </c>
      <c r="C75" s="6">
        <f>SUM(C70:C74)</f>
        <v>0</v>
      </c>
      <c r="D75" s="6">
        <f t="shared" ref="D75:M75" si="30">SUM(D70:D74)</f>
        <v>0</v>
      </c>
      <c r="E75" s="6">
        <f t="shared" si="30"/>
        <v>0</v>
      </c>
      <c r="F75" s="6">
        <f t="shared" si="30"/>
        <v>0</v>
      </c>
      <c r="G75" s="6">
        <f t="shared" si="30"/>
        <v>0</v>
      </c>
      <c r="H75" s="6">
        <f t="shared" si="30"/>
        <v>0</v>
      </c>
      <c r="I75" s="6">
        <f t="shared" si="30"/>
        <v>0</v>
      </c>
      <c r="J75" s="6">
        <f t="shared" si="30"/>
        <v>0</v>
      </c>
      <c r="K75" s="6">
        <f t="shared" si="30"/>
        <v>0</v>
      </c>
      <c r="L75" s="6">
        <f t="shared" si="30"/>
        <v>0</v>
      </c>
      <c r="M75" s="6">
        <f t="shared" si="30"/>
        <v>0</v>
      </c>
    </row>
    <row r="76" spans="1:13" s="1" customFormat="1" ht="15">
      <c r="A76" s="82"/>
      <c r="B76" s="82"/>
      <c r="C76" s="83"/>
      <c r="D76" s="83"/>
      <c r="E76" s="83"/>
      <c r="F76" s="83"/>
      <c r="G76" s="83"/>
      <c r="H76" s="83"/>
      <c r="I76" s="83"/>
      <c r="J76" s="83"/>
      <c r="K76" s="83"/>
      <c r="L76" s="83"/>
      <c r="M76" s="83"/>
    </row>
  </sheetData>
  <mergeCells count="67">
    <mergeCell ref="A75:B75"/>
    <mergeCell ref="A69:M69"/>
    <mergeCell ref="A70:B70"/>
    <mergeCell ref="A71:B71"/>
    <mergeCell ref="A72:B72"/>
    <mergeCell ref="A73:B73"/>
    <mergeCell ref="A74:B74"/>
    <mergeCell ref="A68:B68"/>
    <mergeCell ref="A57:B57"/>
    <mergeCell ref="A58:B58"/>
    <mergeCell ref="A59:B59"/>
    <mergeCell ref="A60:B60"/>
    <mergeCell ref="A61:B61"/>
    <mergeCell ref="A62:M62"/>
    <mergeCell ref="A63:B63"/>
    <mergeCell ref="A64:B64"/>
    <mergeCell ref="A65:B65"/>
    <mergeCell ref="A66:B66"/>
    <mergeCell ref="A67:B67"/>
    <mergeCell ref="A56:B56"/>
    <mergeCell ref="A45:B45"/>
    <mergeCell ref="A46:M46"/>
    <mergeCell ref="A47:B47"/>
    <mergeCell ref="A48:B48"/>
    <mergeCell ref="A49:B49"/>
    <mergeCell ref="A50:B50"/>
    <mergeCell ref="A51:B51"/>
    <mergeCell ref="A52:B52"/>
    <mergeCell ref="A53:M53"/>
    <mergeCell ref="A54:B54"/>
    <mergeCell ref="A55:B55"/>
    <mergeCell ref="N28:Q29"/>
    <mergeCell ref="A29:B29"/>
    <mergeCell ref="A30:M30"/>
    <mergeCell ref="A31:B31"/>
    <mergeCell ref="A44:B44"/>
    <mergeCell ref="A33:B33"/>
    <mergeCell ref="A34:B34"/>
    <mergeCell ref="A35:B35"/>
    <mergeCell ref="A36:B36"/>
    <mergeCell ref="A37:M37"/>
    <mergeCell ref="A38:B38"/>
    <mergeCell ref="A39:B39"/>
    <mergeCell ref="A40:B40"/>
    <mergeCell ref="A41:B41"/>
    <mergeCell ref="A42:B42"/>
    <mergeCell ref="A43:B43"/>
    <mergeCell ref="A32:B32"/>
    <mergeCell ref="A19:B19"/>
    <mergeCell ref="A20:B20"/>
    <mergeCell ref="A21:B21"/>
    <mergeCell ref="A22:B22"/>
    <mergeCell ref="A23:B23"/>
    <mergeCell ref="A24:B24"/>
    <mergeCell ref="A28:B28"/>
    <mergeCell ref="A14:B14"/>
    <mergeCell ref="A4:B4"/>
    <mergeCell ref="O4:T5"/>
    <mergeCell ref="A5:B5"/>
    <mergeCell ref="A6:B6"/>
    <mergeCell ref="A7:B7"/>
    <mergeCell ref="A8:B8"/>
    <mergeCell ref="A9:B9"/>
    <mergeCell ref="A10:B10"/>
    <mergeCell ref="A11:B11"/>
    <mergeCell ref="A12:B12"/>
    <mergeCell ref="A13:B13"/>
  </mergeCell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53"/>
  <sheetViews>
    <sheetView showGridLines="0" workbookViewId="0">
      <selection activeCell="A4" sqref="A4"/>
    </sheetView>
  </sheetViews>
  <sheetFormatPr defaultRowHeight="14.25"/>
  <cols>
    <col min="1" max="1" width="25.5" customWidth="1"/>
  </cols>
  <sheetData>
    <row r="1" spans="1:41" s="143" customFormat="1">
      <c r="A1" s="254" t="s">
        <v>249</v>
      </c>
      <c r="B1" s="254"/>
      <c r="C1" s="254"/>
      <c r="D1" s="254"/>
      <c r="E1" s="254"/>
      <c r="F1" s="254"/>
      <c r="G1" s="254"/>
      <c r="H1" s="254"/>
      <c r="I1" s="254"/>
      <c r="J1" s="254"/>
      <c r="K1" s="254"/>
      <c r="L1" s="254"/>
      <c r="M1" s="254"/>
      <c r="N1" s="254"/>
      <c r="O1" s="254"/>
      <c r="P1" s="254"/>
      <c r="Q1" s="254"/>
    </row>
    <row r="2" spans="1:41" s="143" customFormat="1">
      <c r="A2" s="254"/>
      <c r="B2" s="254"/>
      <c r="C2" s="254"/>
      <c r="D2" s="254"/>
      <c r="E2" s="254"/>
      <c r="F2" s="254"/>
      <c r="G2" s="254"/>
      <c r="H2" s="254"/>
      <c r="I2" s="254"/>
      <c r="J2" s="254"/>
      <c r="K2" s="254"/>
      <c r="L2" s="254"/>
      <c r="M2" s="254"/>
      <c r="N2" s="254"/>
      <c r="O2" s="254"/>
      <c r="P2" s="254"/>
      <c r="Q2" s="254"/>
    </row>
    <row r="3" spans="1:41" s="143" customFormat="1">
      <c r="A3" s="254"/>
      <c r="B3" s="254"/>
      <c r="C3" s="254"/>
      <c r="D3" s="254"/>
      <c r="E3" s="254"/>
      <c r="F3" s="254"/>
      <c r="G3" s="254"/>
      <c r="H3" s="254"/>
      <c r="I3" s="254"/>
      <c r="J3" s="254"/>
      <c r="K3" s="254"/>
      <c r="L3" s="254"/>
      <c r="M3" s="254"/>
      <c r="N3" s="254"/>
      <c r="O3" s="254"/>
      <c r="P3" s="254"/>
      <c r="Q3" s="254"/>
    </row>
    <row r="4" spans="1:41" s="1" customFormat="1" ht="12.75" customHeight="1">
      <c r="A4" s="2" t="s">
        <v>266</v>
      </c>
    </row>
    <row r="5" spans="1:41" s="1" customFormat="1" ht="12.75" customHeight="1">
      <c r="B5" s="68"/>
      <c r="E5" s="68"/>
    </row>
    <row r="6" spans="1:41" s="1" customFormat="1">
      <c r="A6" s="34" t="s">
        <v>248</v>
      </c>
      <c r="B6" s="35">
        <f>Założenia!C24</f>
        <v>0</v>
      </c>
      <c r="C6" s="35">
        <f>Założenia!D24</f>
        <v>1</v>
      </c>
      <c r="D6" s="35">
        <f>Założenia!E24</f>
        <v>2</v>
      </c>
      <c r="E6" s="35">
        <f>Założenia!F24</f>
        <v>3</v>
      </c>
      <c r="F6" s="35">
        <f>Założenia!G24</f>
        <v>4</v>
      </c>
      <c r="G6" s="35">
        <f>Założenia!H24</f>
        <v>5</v>
      </c>
      <c r="H6" s="35">
        <f>Założenia!I24</f>
        <v>6</v>
      </c>
      <c r="I6" s="35">
        <f>Założenia!J24</f>
        <v>7</v>
      </c>
      <c r="J6" s="35">
        <f>Założenia!K24</f>
        <v>8</v>
      </c>
      <c r="K6" s="35">
        <f>Założenia!L24</f>
        <v>9</v>
      </c>
      <c r="L6" s="35">
        <f>Założenia!M24</f>
        <v>10</v>
      </c>
      <c r="M6" s="35">
        <f>Założenia!N24</f>
        <v>11</v>
      </c>
      <c r="N6" s="35">
        <f>Założenia!O24</f>
        <v>12</v>
      </c>
      <c r="O6" s="35">
        <f>Założenia!P24</f>
        <v>13</v>
      </c>
      <c r="P6" s="35">
        <f>Założenia!Q24</f>
        <v>14</v>
      </c>
      <c r="Q6" s="35">
        <f>Założenia!R24</f>
        <v>15</v>
      </c>
      <c r="R6" s="35">
        <f>Założenia!S24</f>
        <v>16</v>
      </c>
      <c r="S6" s="35">
        <f>Założenia!T24</f>
        <v>17</v>
      </c>
      <c r="T6" s="35">
        <f>Założenia!U24</f>
        <v>18</v>
      </c>
      <c r="U6" s="35">
        <f>Założenia!V24</f>
        <v>19</v>
      </c>
      <c r="V6" s="35">
        <f>Założenia!W24</f>
        <v>20</v>
      </c>
      <c r="W6" s="35">
        <f>Założenia!X24</f>
        <v>21</v>
      </c>
      <c r="X6" s="35">
        <f>Założenia!Y24</f>
        <v>22</v>
      </c>
      <c r="Y6" s="35">
        <f>Założenia!Z24</f>
        <v>23</v>
      </c>
      <c r="Z6" s="35">
        <f>Założenia!AA24</f>
        <v>24</v>
      </c>
      <c r="AA6" s="35">
        <f>Założenia!AB24</f>
        <v>25</v>
      </c>
      <c r="AB6" s="35">
        <f>Założenia!AC24</f>
        <v>26</v>
      </c>
      <c r="AC6" s="35">
        <f>Założenia!AD24</f>
        <v>27</v>
      </c>
      <c r="AD6" s="35">
        <f>Założenia!AE24</f>
        <v>28</v>
      </c>
      <c r="AE6" s="35">
        <f>Założenia!AF24</f>
        <v>29</v>
      </c>
      <c r="AF6" s="35">
        <f>Założenia!AG24</f>
        <v>30</v>
      </c>
      <c r="AG6" s="35">
        <f>Założenia!AH24</f>
        <v>31</v>
      </c>
      <c r="AH6" s="35">
        <f>Założenia!AI24</f>
        <v>32</v>
      </c>
      <c r="AI6" s="35">
        <f>Założenia!AJ24</f>
        <v>33</v>
      </c>
      <c r="AJ6" s="35">
        <f>Założenia!AK24</f>
        <v>34</v>
      </c>
      <c r="AK6" s="35">
        <f>Założenia!AL24</f>
        <v>35</v>
      </c>
      <c r="AL6" s="35">
        <f>Założenia!AM24</f>
        <v>36</v>
      </c>
      <c r="AM6" s="35">
        <f>Założenia!AN24</f>
        <v>37</v>
      </c>
      <c r="AN6" s="35">
        <f>Założenia!AO24</f>
        <v>38</v>
      </c>
      <c r="AO6" s="35">
        <f>Założenia!AP24</f>
        <v>39</v>
      </c>
    </row>
    <row r="7" spans="1:41" s="1" customFormat="1">
      <c r="A7" s="36" t="s">
        <v>86</v>
      </c>
      <c r="B7" s="80"/>
      <c r="C7" s="80"/>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row>
    <row r="8" spans="1:41" s="1" customFormat="1">
      <c r="A8" s="36" t="s">
        <v>87</v>
      </c>
      <c r="B8" s="80"/>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row>
    <row r="9" spans="1:41" s="1" customFormat="1">
      <c r="A9" s="36" t="s">
        <v>168</v>
      </c>
      <c r="B9" s="80"/>
      <c r="C9" s="80"/>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row>
    <row r="10" spans="1:41" s="1" customFormat="1">
      <c r="A10" s="36" t="s">
        <v>88</v>
      </c>
      <c r="B10" s="80"/>
      <c r="C10" s="80"/>
      <c r="D10" s="80"/>
      <c r="E10" s="80"/>
      <c r="F10" s="80"/>
      <c r="G10" s="80"/>
      <c r="H10" s="80"/>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c r="AM10" s="80"/>
      <c r="AN10" s="80"/>
      <c r="AO10" s="80"/>
    </row>
    <row r="11" spans="1:41" s="1" customFormat="1">
      <c r="A11" s="36" t="s">
        <v>89</v>
      </c>
      <c r="B11" s="80"/>
      <c r="C11" s="80"/>
      <c r="D11" s="80"/>
      <c r="E11" s="80"/>
      <c r="F11" s="80"/>
      <c r="G11" s="80"/>
      <c r="H11" s="80"/>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80"/>
      <c r="AH11" s="80"/>
      <c r="AI11" s="80"/>
      <c r="AJ11" s="80"/>
      <c r="AK11" s="80"/>
      <c r="AL11" s="80"/>
      <c r="AM11" s="80"/>
      <c r="AN11" s="80"/>
      <c r="AO11" s="80"/>
    </row>
    <row r="12" spans="1:41" s="1" customFormat="1">
      <c r="A12" s="36" t="s">
        <v>168</v>
      </c>
      <c r="B12" s="80"/>
      <c r="C12" s="80"/>
      <c r="D12" s="80"/>
      <c r="E12" s="80"/>
      <c r="F12" s="80"/>
      <c r="G12" s="80"/>
      <c r="H12" s="80"/>
      <c r="I12" s="80"/>
      <c r="J12" s="80"/>
      <c r="K12" s="80"/>
      <c r="L12" s="80"/>
      <c r="M12" s="80"/>
      <c r="N12" s="80"/>
      <c r="O12" s="80"/>
      <c r="P12" s="80"/>
      <c r="Q12" s="80"/>
      <c r="R12" s="80"/>
      <c r="S12" s="80"/>
      <c r="T12" s="80"/>
      <c r="U12" s="80"/>
      <c r="V12" s="80"/>
      <c r="W12" s="80"/>
      <c r="X12" s="80"/>
      <c r="Y12" s="80"/>
      <c r="Z12" s="80"/>
      <c r="AA12" s="80"/>
      <c r="AB12" s="80"/>
      <c r="AC12" s="80"/>
      <c r="AD12" s="80"/>
      <c r="AE12" s="80"/>
      <c r="AF12" s="80"/>
      <c r="AG12" s="80"/>
      <c r="AH12" s="80"/>
      <c r="AI12" s="80"/>
      <c r="AJ12" s="80"/>
      <c r="AK12" s="80"/>
      <c r="AL12" s="80"/>
      <c r="AM12" s="80"/>
      <c r="AN12" s="80"/>
      <c r="AO12" s="80"/>
    </row>
    <row r="13" spans="1:41" s="1" customFormat="1">
      <c r="A13" s="34" t="s">
        <v>250</v>
      </c>
      <c r="B13" s="35">
        <f>B6</f>
        <v>0</v>
      </c>
      <c r="C13" s="35">
        <f t="shared" ref="C13:AO13" si="0">C6</f>
        <v>1</v>
      </c>
      <c r="D13" s="35">
        <f t="shared" si="0"/>
        <v>2</v>
      </c>
      <c r="E13" s="35">
        <f t="shared" si="0"/>
        <v>3</v>
      </c>
      <c r="F13" s="35">
        <f t="shared" si="0"/>
        <v>4</v>
      </c>
      <c r="G13" s="35">
        <f t="shared" si="0"/>
        <v>5</v>
      </c>
      <c r="H13" s="35">
        <f t="shared" si="0"/>
        <v>6</v>
      </c>
      <c r="I13" s="35">
        <f t="shared" si="0"/>
        <v>7</v>
      </c>
      <c r="J13" s="35">
        <f t="shared" si="0"/>
        <v>8</v>
      </c>
      <c r="K13" s="35">
        <f t="shared" si="0"/>
        <v>9</v>
      </c>
      <c r="L13" s="35">
        <f t="shared" si="0"/>
        <v>10</v>
      </c>
      <c r="M13" s="35">
        <f t="shared" si="0"/>
        <v>11</v>
      </c>
      <c r="N13" s="35">
        <f t="shared" si="0"/>
        <v>12</v>
      </c>
      <c r="O13" s="35">
        <f t="shared" si="0"/>
        <v>13</v>
      </c>
      <c r="P13" s="35">
        <f t="shared" si="0"/>
        <v>14</v>
      </c>
      <c r="Q13" s="35">
        <f t="shared" si="0"/>
        <v>15</v>
      </c>
      <c r="R13" s="35">
        <f t="shared" si="0"/>
        <v>16</v>
      </c>
      <c r="S13" s="35">
        <f t="shared" si="0"/>
        <v>17</v>
      </c>
      <c r="T13" s="35">
        <f t="shared" si="0"/>
        <v>18</v>
      </c>
      <c r="U13" s="35">
        <f t="shared" si="0"/>
        <v>19</v>
      </c>
      <c r="V13" s="35">
        <f t="shared" si="0"/>
        <v>20</v>
      </c>
      <c r="W13" s="35">
        <f t="shared" si="0"/>
        <v>21</v>
      </c>
      <c r="X13" s="35">
        <f t="shared" si="0"/>
        <v>22</v>
      </c>
      <c r="Y13" s="35">
        <f t="shared" si="0"/>
        <v>23</v>
      </c>
      <c r="Z13" s="35">
        <f t="shared" si="0"/>
        <v>24</v>
      </c>
      <c r="AA13" s="35">
        <f t="shared" si="0"/>
        <v>25</v>
      </c>
      <c r="AB13" s="35">
        <f t="shared" si="0"/>
        <v>26</v>
      </c>
      <c r="AC13" s="35">
        <f t="shared" si="0"/>
        <v>27</v>
      </c>
      <c r="AD13" s="35">
        <f t="shared" si="0"/>
        <v>28</v>
      </c>
      <c r="AE13" s="35">
        <f t="shared" si="0"/>
        <v>29</v>
      </c>
      <c r="AF13" s="35">
        <f t="shared" si="0"/>
        <v>30</v>
      </c>
      <c r="AG13" s="35">
        <f t="shared" si="0"/>
        <v>31</v>
      </c>
      <c r="AH13" s="35">
        <f t="shared" si="0"/>
        <v>32</v>
      </c>
      <c r="AI13" s="35">
        <f t="shared" si="0"/>
        <v>33</v>
      </c>
      <c r="AJ13" s="35">
        <f t="shared" si="0"/>
        <v>34</v>
      </c>
      <c r="AK13" s="35">
        <f t="shared" si="0"/>
        <v>35</v>
      </c>
      <c r="AL13" s="35">
        <f t="shared" si="0"/>
        <v>36</v>
      </c>
      <c r="AM13" s="35">
        <f t="shared" si="0"/>
        <v>37</v>
      </c>
      <c r="AN13" s="35">
        <f t="shared" si="0"/>
        <v>38</v>
      </c>
      <c r="AO13" s="35">
        <f t="shared" si="0"/>
        <v>39</v>
      </c>
    </row>
    <row r="14" spans="1:41" s="1" customFormat="1">
      <c r="A14" s="36" t="s">
        <v>90</v>
      </c>
      <c r="B14" s="30">
        <f>B7*B10</f>
        <v>0</v>
      </c>
      <c r="C14" s="30">
        <f t="shared" ref="C14:AO16" si="1">C7*C10</f>
        <v>0</v>
      </c>
      <c r="D14" s="30">
        <f t="shared" si="1"/>
        <v>0</v>
      </c>
      <c r="E14" s="30">
        <f t="shared" si="1"/>
        <v>0</v>
      </c>
      <c r="F14" s="30">
        <f t="shared" si="1"/>
        <v>0</v>
      </c>
      <c r="G14" s="30">
        <f t="shared" si="1"/>
        <v>0</v>
      </c>
      <c r="H14" s="30">
        <f t="shared" si="1"/>
        <v>0</v>
      </c>
      <c r="I14" s="30">
        <f t="shared" si="1"/>
        <v>0</v>
      </c>
      <c r="J14" s="30">
        <f t="shared" si="1"/>
        <v>0</v>
      </c>
      <c r="K14" s="30">
        <f t="shared" si="1"/>
        <v>0</v>
      </c>
      <c r="L14" s="30">
        <f t="shared" si="1"/>
        <v>0</v>
      </c>
      <c r="M14" s="30">
        <f t="shared" si="1"/>
        <v>0</v>
      </c>
      <c r="N14" s="30">
        <f t="shared" si="1"/>
        <v>0</v>
      </c>
      <c r="O14" s="30">
        <f t="shared" si="1"/>
        <v>0</v>
      </c>
      <c r="P14" s="30">
        <f t="shared" si="1"/>
        <v>0</v>
      </c>
      <c r="Q14" s="30">
        <f t="shared" si="1"/>
        <v>0</v>
      </c>
      <c r="R14" s="30">
        <f t="shared" si="1"/>
        <v>0</v>
      </c>
      <c r="S14" s="30">
        <f t="shared" si="1"/>
        <v>0</v>
      </c>
      <c r="T14" s="30">
        <f t="shared" si="1"/>
        <v>0</v>
      </c>
      <c r="U14" s="30">
        <f t="shared" si="1"/>
        <v>0</v>
      </c>
      <c r="V14" s="30">
        <f t="shared" si="1"/>
        <v>0</v>
      </c>
      <c r="W14" s="30">
        <f t="shared" si="1"/>
        <v>0</v>
      </c>
      <c r="X14" s="30">
        <f t="shared" si="1"/>
        <v>0</v>
      </c>
      <c r="Y14" s="30">
        <f t="shared" si="1"/>
        <v>0</v>
      </c>
      <c r="Z14" s="30">
        <f t="shared" si="1"/>
        <v>0</v>
      </c>
      <c r="AA14" s="30">
        <f t="shared" si="1"/>
        <v>0</v>
      </c>
      <c r="AB14" s="30">
        <f t="shared" si="1"/>
        <v>0</v>
      </c>
      <c r="AC14" s="30">
        <f t="shared" si="1"/>
        <v>0</v>
      </c>
      <c r="AD14" s="30">
        <f t="shared" si="1"/>
        <v>0</v>
      </c>
      <c r="AE14" s="30">
        <f t="shared" si="1"/>
        <v>0</v>
      </c>
      <c r="AF14" s="30">
        <f t="shared" si="1"/>
        <v>0</v>
      </c>
      <c r="AG14" s="30">
        <f t="shared" si="1"/>
        <v>0</v>
      </c>
      <c r="AH14" s="30">
        <f t="shared" si="1"/>
        <v>0</v>
      </c>
      <c r="AI14" s="30">
        <f t="shared" si="1"/>
        <v>0</v>
      </c>
      <c r="AJ14" s="30">
        <f t="shared" si="1"/>
        <v>0</v>
      </c>
      <c r="AK14" s="30">
        <f t="shared" si="1"/>
        <v>0</v>
      </c>
      <c r="AL14" s="30">
        <f t="shared" si="1"/>
        <v>0</v>
      </c>
      <c r="AM14" s="30">
        <f t="shared" si="1"/>
        <v>0</v>
      </c>
      <c r="AN14" s="30">
        <f t="shared" si="1"/>
        <v>0</v>
      </c>
      <c r="AO14" s="30">
        <f t="shared" si="1"/>
        <v>0</v>
      </c>
    </row>
    <row r="15" spans="1:41" s="1" customFormat="1">
      <c r="A15" s="36" t="s">
        <v>91</v>
      </c>
      <c r="B15" s="30">
        <f t="shared" ref="B15:Q16" si="2">B8*B11</f>
        <v>0</v>
      </c>
      <c r="C15" s="30">
        <f t="shared" si="2"/>
        <v>0</v>
      </c>
      <c r="D15" s="30">
        <f t="shared" si="2"/>
        <v>0</v>
      </c>
      <c r="E15" s="30">
        <f t="shared" si="2"/>
        <v>0</v>
      </c>
      <c r="F15" s="30">
        <f t="shared" si="2"/>
        <v>0</v>
      </c>
      <c r="G15" s="30">
        <f t="shared" si="2"/>
        <v>0</v>
      </c>
      <c r="H15" s="30">
        <f t="shared" si="2"/>
        <v>0</v>
      </c>
      <c r="I15" s="30">
        <f t="shared" si="2"/>
        <v>0</v>
      </c>
      <c r="J15" s="30">
        <f t="shared" si="2"/>
        <v>0</v>
      </c>
      <c r="K15" s="30">
        <f t="shared" si="2"/>
        <v>0</v>
      </c>
      <c r="L15" s="30">
        <f t="shared" si="2"/>
        <v>0</v>
      </c>
      <c r="M15" s="30">
        <f t="shared" si="2"/>
        <v>0</v>
      </c>
      <c r="N15" s="30">
        <f t="shared" si="2"/>
        <v>0</v>
      </c>
      <c r="O15" s="30">
        <f t="shared" si="2"/>
        <v>0</v>
      </c>
      <c r="P15" s="30">
        <f t="shared" si="2"/>
        <v>0</v>
      </c>
      <c r="Q15" s="30">
        <f t="shared" si="2"/>
        <v>0</v>
      </c>
      <c r="R15" s="30">
        <f t="shared" si="1"/>
        <v>0</v>
      </c>
      <c r="S15" s="30">
        <f t="shared" si="1"/>
        <v>0</v>
      </c>
      <c r="T15" s="30">
        <f t="shared" si="1"/>
        <v>0</v>
      </c>
      <c r="U15" s="30">
        <f t="shared" si="1"/>
        <v>0</v>
      </c>
      <c r="V15" s="30">
        <f t="shared" si="1"/>
        <v>0</v>
      </c>
      <c r="W15" s="30">
        <f t="shared" si="1"/>
        <v>0</v>
      </c>
      <c r="X15" s="30">
        <f t="shared" si="1"/>
        <v>0</v>
      </c>
      <c r="Y15" s="30">
        <f t="shared" si="1"/>
        <v>0</v>
      </c>
      <c r="Z15" s="30">
        <f t="shared" si="1"/>
        <v>0</v>
      </c>
      <c r="AA15" s="30">
        <f t="shared" si="1"/>
        <v>0</v>
      </c>
      <c r="AB15" s="30">
        <f t="shared" si="1"/>
        <v>0</v>
      </c>
      <c r="AC15" s="30">
        <f t="shared" si="1"/>
        <v>0</v>
      </c>
      <c r="AD15" s="30">
        <f t="shared" si="1"/>
        <v>0</v>
      </c>
      <c r="AE15" s="30">
        <f t="shared" si="1"/>
        <v>0</v>
      </c>
      <c r="AF15" s="30">
        <f t="shared" si="1"/>
        <v>0</v>
      </c>
      <c r="AG15" s="30">
        <f t="shared" si="1"/>
        <v>0</v>
      </c>
      <c r="AH15" s="30">
        <f t="shared" si="1"/>
        <v>0</v>
      </c>
      <c r="AI15" s="30">
        <f t="shared" si="1"/>
        <v>0</v>
      </c>
      <c r="AJ15" s="30">
        <f t="shared" si="1"/>
        <v>0</v>
      </c>
      <c r="AK15" s="30">
        <f t="shared" si="1"/>
        <v>0</v>
      </c>
      <c r="AL15" s="30">
        <f t="shared" si="1"/>
        <v>0</v>
      </c>
      <c r="AM15" s="30">
        <f t="shared" si="1"/>
        <v>0</v>
      </c>
      <c r="AN15" s="30">
        <f t="shared" si="1"/>
        <v>0</v>
      </c>
      <c r="AO15" s="30">
        <f t="shared" si="1"/>
        <v>0</v>
      </c>
    </row>
    <row r="16" spans="1:41" s="1" customFormat="1">
      <c r="A16" s="36" t="s">
        <v>168</v>
      </c>
      <c r="B16" s="30">
        <f t="shared" si="2"/>
        <v>0</v>
      </c>
      <c r="C16" s="30">
        <f t="shared" si="1"/>
        <v>0</v>
      </c>
      <c r="D16" s="30">
        <f t="shared" si="1"/>
        <v>0</v>
      </c>
      <c r="E16" s="30">
        <f t="shared" si="1"/>
        <v>0</v>
      </c>
      <c r="F16" s="30">
        <f t="shared" si="1"/>
        <v>0</v>
      </c>
      <c r="G16" s="30">
        <f t="shared" si="1"/>
        <v>0</v>
      </c>
      <c r="H16" s="30">
        <f t="shared" si="1"/>
        <v>0</v>
      </c>
      <c r="I16" s="30">
        <f t="shared" si="1"/>
        <v>0</v>
      </c>
      <c r="J16" s="30">
        <f t="shared" si="1"/>
        <v>0</v>
      </c>
      <c r="K16" s="30">
        <f t="shared" si="1"/>
        <v>0</v>
      </c>
      <c r="L16" s="30">
        <f t="shared" si="1"/>
        <v>0</v>
      </c>
      <c r="M16" s="30">
        <f t="shared" si="1"/>
        <v>0</v>
      </c>
      <c r="N16" s="30">
        <f t="shared" si="1"/>
        <v>0</v>
      </c>
      <c r="O16" s="30">
        <f t="shared" si="1"/>
        <v>0</v>
      </c>
      <c r="P16" s="30">
        <f t="shared" si="1"/>
        <v>0</v>
      </c>
      <c r="Q16" s="30">
        <f t="shared" si="1"/>
        <v>0</v>
      </c>
      <c r="R16" s="30">
        <f t="shared" si="1"/>
        <v>0</v>
      </c>
      <c r="S16" s="30">
        <f t="shared" si="1"/>
        <v>0</v>
      </c>
      <c r="T16" s="30">
        <f t="shared" si="1"/>
        <v>0</v>
      </c>
      <c r="U16" s="30">
        <f t="shared" si="1"/>
        <v>0</v>
      </c>
      <c r="V16" s="30">
        <f t="shared" si="1"/>
        <v>0</v>
      </c>
      <c r="W16" s="30">
        <f t="shared" si="1"/>
        <v>0</v>
      </c>
      <c r="X16" s="30">
        <f t="shared" si="1"/>
        <v>0</v>
      </c>
      <c r="Y16" s="30">
        <f t="shared" si="1"/>
        <v>0</v>
      </c>
      <c r="Z16" s="30">
        <f t="shared" si="1"/>
        <v>0</v>
      </c>
      <c r="AA16" s="30">
        <f t="shared" si="1"/>
        <v>0</v>
      </c>
      <c r="AB16" s="30">
        <f t="shared" si="1"/>
        <v>0</v>
      </c>
      <c r="AC16" s="30">
        <f t="shared" si="1"/>
        <v>0</v>
      </c>
      <c r="AD16" s="30">
        <f t="shared" si="1"/>
        <v>0</v>
      </c>
      <c r="AE16" s="30">
        <f t="shared" si="1"/>
        <v>0</v>
      </c>
      <c r="AF16" s="30">
        <f t="shared" si="1"/>
        <v>0</v>
      </c>
      <c r="AG16" s="30">
        <f t="shared" si="1"/>
        <v>0</v>
      </c>
      <c r="AH16" s="30">
        <f t="shared" si="1"/>
        <v>0</v>
      </c>
      <c r="AI16" s="30">
        <f t="shared" si="1"/>
        <v>0</v>
      </c>
      <c r="AJ16" s="30">
        <f t="shared" si="1"/>
        <v>0</v>
      </c>
      <c r="AK16" s="30">
        <f t="shared" si="1"/>
        <v>0</v>
      </c>
      <c r="AL16" s="30">
        <f t="shared" si="1"/>
        <v>0</v>
      </c>
      <c r="AM16" s="30">
        <f t="shared" si="1"/>
        <v>0</v>
      </c>
      <c r="AN16" s="30">
        <f t="shared" si="1"/>
        <v>0</v>
      </c>
      <c r="AO16" s="30">
        <f t="shared" si="1"/>
        <v>0</v>
      </c>
    </row>
    <row r="17" spans="1:41" s="1" customFormat="1">
      <c r="A17" s="37" t="s">
        <v>92</v>
      </c>
      <c r="B17" s="31">
        <f>SUM(B14:B16)</f>
        <v>0</v>
      </c>
      <c r="C17" s="31">
        <f t="shared" ref="C17:AO17" si="3">SUM(C14:C16)</f>
        <v>0</v>
      </c>
      <c r="D17" s="31">
        <f t="shared" si="3"/>
        <v>0</v>
      </c>
      <c r="E17" s="31">
        <f t="shared" si="3"/>
        <v>0</v>
      </c>
      <c r="F17" s="31">
        <f t="shared" si="3"/>
        <v>0</v>
      </c>
      <c r="G17" s="31">
        <f t="shared" si="3"/>
        <v>0</v>
      </c>
      <c r="H17" s="31">
        <f t="shared" si="3"/>
        <v>0</v>
      </c>
      <c r="I17" s="31">
        <f t="shared" si="3"/>
        <v>0</v>
      </c>
      <c r="J17" s="31">
        <f t="shared" si="3"/>
        <v>0</v>
      </c>
      <c r="K17" s="31">
        <f t="shared" si="3"/>
        <v>0</v>
      </c>
      <c r="L17" s="31">
        <f t="shared" si="3"/>
        <v>0</v>
      </c>
      <c r="M17" s="31">
        <f t="shared" si="3"/>
        <v>0</v>
      </c>
      <c r="N17" s="31">
        <f t="shared" si="3"/>
        <v>0</v>
      </c>
      <c r="O17" s="31">
        <f t="shared" si="3"/>
        <v>0</v>
      </c>
      <c r="P17" s="31">
        <f t="shared" si="3"/>
        <v>0</v>
      </c>
      <c r="Q17" s="31">
        <f t="shared" si="3"/>
        <v>0</v>
      </c>
      <c r="R17" s="31">
        <f t="shared" si="3"/>
        <v>0</v>
      </c>
      <c r="S17" s="31">
        <f t="shared" si="3"/>
        <v>0</v>
      </c>
      <c r="T17" s="31">
        <f t="shared" si="3"/>
        <v>0</v>
      </c>
      <c r="U17" s="31">
        <f t="shared" si="3"/>
        <v>0</v>
      </c>
      <c r="V17" s="31">
        <f t="shared" si="3"/>
        <v>0</v>
      </c>
      <c r="W17" s="31">
        <f t="shared" si="3"/>
        <v>0</v>
      </c>
      <c r="X17" s="31">
        <f t="shared" si="3"/>
        <v>0</v>
      </c>
      <c r="Y17" s="31">
        <f t="shared" si="3"/>
        <v>0</v>
      </c>
      <c r="Z17" s="31">
        <f t="shared" si="3"/>
        <v>0</v>
      </c>
      <c r="AA17" s="31">
        <f t="shared" si="3"/>
        <v>0</v>
      </c>
      <c r="AB17" s="31">
        <f t="shared" si="3"/>
        <v>0</v>
      </c>
      <c r="AC17" s="31">
        <f t="shared" si="3"/>
        <v>0</v>
      </c>
      <c r="AD17" s="31">
        <f t="shared" si="3"/>
        <v>0</v>
      </c>
      <c r="AE17" s="31">
        <f t="shared" si="3"/>
        <v>0</v>
      </c>
      <c r="AF17" s="31">
        <f t="shared" si="3"/>
        <v>0</v>
      </c>
      <c r="AG17" s="31">
        <f t="shared" si="3"/>
        <v>0</v>
      </c>
      <c r="AH17" s="31">
        <f t="shared" si="3"/>
        <v>0</v>
      </c>
      <c r="AI17" s="31">
        <f t="shared" si="3"/>
        <v>0</v>
      </c>
      <c r="AJ17" s="31">
        <f t="shared" si="3"/>
        <v>0</v>
      </c>
      <c r="AK17" s="31">
        <f t="shared" si="3"/>
        <v>0</v>
      </c>
      <c r="AL17" s="31">
        <f t="shared" si="3"/>
        <v>0</v>
      </c>
      <c r="AM17" s="31">
        <f t="shared" si="3"/>
        <v>0</v>
      </c>
      <c r="AN17" s="31">
        <f t="shared" si="3"/>
        <v>0</v>
      </c>
      <c r="AO17" s="31">
        <f t="shared" si="3"/>
        <v>0</v>
      </c>
    </row>
    <row r="18" spans="1:41" s="1" customFormat="1" ht="25.5">
      <c r="A18" s="37" t="s">
        <v>195</v>
      </c>
      <c r="B18" s="118"/>
      <c r="C18" s="118"/>
      <c r="D18" s="118"/>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row>
    <row r="19" spans="1:41" s="1" customFormat="1">
      <c r="A19" s="37" t="s">
        <v>44</v>
      </c>
      <c r="B19" s="118"/>
      <c r="C19" s="118"/>
      <c r="D19" s="118"/>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row>
    <row r="20" spans="1:41" s="1" customFormat="1">
      <c r="A20" s="37" t="s">
        <v>45</v>
      </c>
      <c r="B20" s="118"/>
      <c r="C20" s="118"/>
      <c r="D20" s="118"/>
      <c r="E20" s="118"/>
      <c r="F20" s="118"/>
      <c r="G20" s="118"/>
      <c r="H20" s="118"/>
      <c r="I20" s="118"/>
      <c r="J20" s="118"/>
      <c r="K20" s="118"/>
      <c r="L20" s="118"/>
      <c r="M20" s="118"/>
      <c r="N20" s="118"/>
      <c r="O20" s="118"/>
      <c r="P20" s="118"/>
      <c r="Q20" s="118"/>
      <c r="R20" s="118"/>
      <c r="S20" s="118"/>
      <c r="T20" s="118"/>
      <c r="U20" s="118"/>
      <c r="V20" s="118"/>
      <c r="W20" s="118"/>
      <c r="X20" s="118"/>
      <c r="Y20" s="118"/>
      <c r="Z20" s="118"/>
      <c r="AA20" s="118"/>
      <c r="AB20" s="118"/>
      <c r="AC20" s="118"/>
      <c r="AD20" s="118"/>
      <c r="AE20" s="118"/>
      <c r="AF20" s="118"/>
      <c r="AG20" s="118"/>
      <c r="AH20" s="118"/>
      <c r="AI20" s="118"/>
      <c r="AJ20" s="118"/>
      <c r="AK20" s="118"/>
      <c r="AL20" s="118"/>
      <c r="AM20" s="118"/>
      <c r="AN20" s="118"/>
      <c r="AO20" s="118"/>
    </row>
    <row r="21" spans="1:41" s="143" customFormat="1">
      <c r="A21" s="255" t="s">
        <v>197</v>
      </c>
      <c r="B21" s="257" t="str">
        <f>IF(SUM(B20:AO20)&gt;0,"TAK","NIE")</f>
        <v>NIE</v>
      </c>
      <c r="C21" s="257"/>
    </row>
    <row r="22" spans="1:41" s="143" customFormat="1">
      <c r="A22" s="256"/>
      <c r="B22" s="258"/>
      <c r="C22" s="258"/>
    </row>
    <row r="23" spans="1:41" s="143" customFormat="1"/>
    <row r="24" spans="1:41" s="1" customFormat="1" ht="15">
      <c r="A24" s="2" t="s">
        <v>267</v>
      </c>
      <c r="D24" s="7"/>
    </row>
    <row r="25" spans="1:41" s="1" customFormat="1"/>
    <row r="26" spans="1:41" s="1" customFormat="1">
      <c r="A26" s="34" t="s">
        <v>63</v>
      </c>
      <c r="B26" s="35">
        <f>Założenia!C24</f>
        <v>0</v>
      </c>
      <c r="C26" s="35">
        <f>Założenia!D24</f>
        <v>1</v>
      </c>
      <c r="D26" s="35">
        <f>Założenia!E24</f>
        <v>2</v>
      </c>
      <c r="E26" s="35">
        <f>Założenia!F24</f>
        <v>3</v>
      </c>
      <c r="F26" s="35">
        <f>Założenia!G24</f>
        <v>4</v>
      </c>
      <c r="G26" s="35">
        <f>Założenia!H24</f>
        <v>5</v>
      </c>
      <c r="H26" s="35">
        <f>Założenia!I24</f>
        <v>6</v>
      </c>
      <c r="I26" s="35">
        <f>Założenia!J24</f>
        <v>7</v>
      </c>
      <c r="J26" s="35">
        <f>Założenia!K24</f>
        <v>8</v>
      </c>
      <c r="K26" s="35">
        <f>Założenia!L24</f>
        <v>9</v>
      </c>
      <c r="L26" s="35">
        <f>Założenia!M24</f>
        <v>10</v>
      </c>
      <c r="M26" s="35">
        <f>Założenia!N24</f>
        <v>11</v>
      </c>
      <c r="N26" s="35">
        <f>Założenia!O24</f>
        <v>12</v>
      </c>
      <c r="O26" s="35">
        <f>Założenia!P24</f>
        <v>13</v>
      </c>
      <c r="P26" s="35">
        <f>Założenia!Q24</f>
        <v>14</v>
      </c>
      <c r="Q26" s="35">
        <f>Założenia!R24</f>
        <v>15</v>
      </c>
      <c r="R26" s="35">
        <f>Założenia!S24</f>
        <v>16</v>
      </c>
      <c r="S26" s="35">
        <f>Założenia!T24</f>
        <v>17</v>
      </c>
      <c r="T26" s="35">
        <f>Założenia!U24</f>
        <v>18</v>
      </c>
      <c r="U26" s="35">
        <f>Założenia!V24</f>
        <v>19</v>
      </c>
      <c r="V26" s="35">
        <f>Założenia!W24</f>
        <v>20</v>
      </c>
      <c r="W26" s="35">
        <f>Założenia!X24</f>
        <v>21</v>
      </c>
      <c r="X26" s="35">
        <f>Założenia!Y24</f>
        <v>22</v>
      </c>
      <c r="Y26" s="35">
        <f>Założenia!Z24</f>
        <v>23</v>
      </c>
      <c r="Z26" s="35">
        <f>Założenia!AA24</f>
        <v>24</v>
      </c>
      <c r="AA26" s="35">
        <f>Założenia!AB24</f>
        <v>25</v>
      </c>
      <c r="AB26" s="35">
        <f>Założenia!AC24</f>
        <v>26</v>
      </c>
      <c r="AC26" s="35">
        <f>Założenia!AD24</f>
        <v>27</v>
      </c>
      <c r="AD26" s="35">
        <f>Założenia!AE24</f>
        <v>28</v>
      </c>
      <c r="AE26" s="35">
        <f>Założenia!AF24</f>
        <v>29</v>
      </c>
      <c r="AF26" s="35">
        <f>Założenia!AG24</f>
        <v>30</v>
      </c>
      <c r="AG26" s="35">
        <f>Założenia!AH24</f>
        <v>31</v>
      </c>
      <c r="AH26" s="35">
        <f>Założenia!AI24</f>
        <v>32</v>
      </c>
      <c r="AI26" s="35">
        <f>Założenia!AJ24</f>
        <v>33</v>
      </c>
      <c r="AJ26" s="35">
        <f>Założenia!AK24</f>
        <v>34</v>
      </c>
      <c r="AK26" s="35">
        <f>Założenia!AL24</f>
        <v>35</v>
      </c>
      <c r="AL26" s="35">
        <f>Założenia!AM24</f>
        <v>36</v>
      </c>
      <c r="AM26" s="35">
        <f>Założenia!AN24</f>
        <v>37</v>
      </c>
      <c r="AN26" s="35">
        <f>Założenia!AO24</f>
        <v>38</v>
      </c>
      <c r="AO26" s="35">
        <f>Założenia!AP24</f>
        <v>39</v>
      </c>
    </row>
    <row r="27" spans="1:41" s="1" customFormat="1">
      <c r="A27" s="39" t="s">
        <v>32</v>
      </c>
      <c r="B27" s="80"/>
      <c r="C27" s="80"/>
      <c r="D27" s="80"/>
      <c r="E27" s="80"/>
      <c r="F27" s="80"/>
      <c r="G27" s="80"/>
      <c r="H27" s="80"/>
      <c r="I27" s="80"/>
      <c r="J27" s="80"/>
      <c r="K27" s="80"/>
      <c r="L27" s="80"/>
      <c r="M27" s="80"/>
      <c r="N27" s="80"/>
      <c r="O27" s="80"/>
      <c r="P27" s="80"/>
      <c r="Q27" s="80"/>
      <c r="R27" s="80"/>
      <c r="S27" s="80"/>
      <c r="T27" s="80"/>
      <c r="U27" s="80"/>
      <c r="V27" s="80"/>
      <c r="W27" s="80"/>
      <c r="X27" s="80"/>
      <c r="Y27" s="80"/>
      <c r="Z27" s="80"/>
      <c r="AA27" s="80"/>
      <c r="AB27" s="80"/>
      <c r="AC27" s="80"/>
      <c r="AD27" s="80"/>
      <c r="AE27" s="80"/>
      <c r="AF27" s="75"/>
      <c r="AG27" s="75"/>
      <c r="AH27" s="75"/>
      <c r="AI27" s="75"/>
      <c r="AJ27" s="75"/>
      <c r="AK27" s="75"/>
      <c r="AL27" s="75"/>
      <c r="AM27" s="75"/>
      <c r="AN27" s="75"/>
      <c r="AO27" s="75"/>
    </row>
    <row r="28" spans="1:41" s="1" customFormat="1">
      <c r="A28" s="39" t="s">
        <v>33</v>
      </c>
      <c r="B28" s="80"/>
      <c r="C28" s="80"/>
      <c r="D28" s="80"/>
      <c r="E28" s="80"/>
      <c r="F28" s="80"/>
      <c r="G28" s="80"/>
      <c r="H28" s="80"/>
      <c r="I28" s="80"/>
      <c r="J28" s="80"/>
      <c r="K28" s="80"/>
      <c r="L28" s="80"/>
      <c r="M28" s="80"/>
      <c r="N28" s="80"/>
      <c r="O28" s="80"/>
      <c r="P28" s="80"/>
      <c r="Q28" s="80"/>
      <c r="R28" s="80"/>
      <c r="S28" s="80"/>
      <c r="T28" s="80"/>
      <c r="U28" s="80"/>
      <c r="V28" s="80"/>
      <c r="W28" s="80"/>
      <c r="X28" s="80"/>
      <c r="Y28" s="80"/>
      <c r="Z28" s="80"/>
      <c r="AA28" s="80"/>
      <c r="AB28" s="80"/>
      <c r="AC28" s="80"/>
      <c r="AD28" s="80"/>
      <c r="AE28" s="80"/>
      <c r="AF28" s="75"/>
      <c r="AG28" s="75"/>
      <c r="AH28" s="75"/>
      <c r="AI28" s="75"/>
      <c r="AJ28" s="75"/>
      <c r="AK28" s="75"/>
      <c r="AL28" s="75"/>
      <c r="AM28" s="75"/>
      <c r="AN28" s="75"/>
      <c r="AO28" s="75"/>
    </row>
    <row r="29" spans="1:41" s="1" customFormat="1">
      <c r="A29" s="39" t="s">
        <v>34</v>
      </c>
      <c r="B29" s="80"/>
      <c r="C29" s="80"/>
      <c r="D29" s="80"/>
      <c r="E29" s="80"/>
      <c r="F29" s="80"/>
      <c r="G29" s="80"/>
      <c r="H29" s="80"/>
      <c r="I29" s="80"/>
      <c r="J29" s="80"/>
      <c r="K29" s="80"/>
      <c r="L29" s="80"/>
      <c r="M29" s="80"/>
      <c r="N29" s="80"/>
      <c r="O29" s="80"/>
      <c r="P29" s="80"/>
      <c r="Q29" s="80"/>
      <c r="R29" s="80"/>
      <c r="S29" s="80"/>
      <c r="T29" s="80"/>
      <c r="U29" s="80"/>
      <c r="V29" s="80"/>
      <c r="W29" s="80"/>
      <c r="X29" s="80"/>
      <c r="Y29" s="80"/>
      <c r="Z29" s="80"/>
      <c r="AA29" s="80"/>
      <c r="AB29" s="80"/>
      <c r="AC29" s="80"/>
      <c r="AD29" s="80"/>
      <c r="AE29" s="80"/>
      <c r="AF29" s="75"/>
      <c r="AG29" s="75"/>
      <c r="AH29" s="75"/>
      <c r="AI29" s="75"/>
      <c r="AJ29" s="75"/>
      <c r="AK29" s="75"/>
      <c r="AL29" s="75"/>
      <c r="AM29" s="75"/>
      <c r="AN29" s="75"/>
      <c r="AO29" s="75"/>
    </row>
    <row r="30" spans="1:41" s="1" customFormat="1">
      <c r="A30" s="39" t="s">
        <v>35</v>
      </c>
      <c r="B30" s="80"/>
      <c r="C30" s="80"/>
      <c r="D30" s="80"/>
      <c r="E30" s="80"/>
      <c r="F30" s="80"/>
      <c r="G30" s="80"/>
      <c r="H30" s="80"/>
      <c r="I30" s="80"/>
      <c r="J30" s="80"/>
      <c r="K30" s="80"/>
      <c r="L30" s="80"/>
      <c r="M30" s="80"/>
      <c r="N30" s="80"/>
      <c r="O30" s="80"/>
      <c r="P30" s="80"/>
      <c r="Q30" s="80"/>
      <c r="R30" s="80"/>
      <c r="S30" s="80"/>
      <c r="T30" s="80"/>
      <c r="U30" s="80"/>
      <c r="V30" s="80"/>
      <c r="W30" s="80"/>
      <c r="X30" s="80"/>
      <c r="Y30" s="80"/>
      <c r="Z30" s="80"/>
      <c r="AA30" s="80"/>
      <c r="AB30" s="80"/>
      <c r="AC30" s="80"/>
      <c r="AD30" s="80"/>
      <c r="AE30" s="80"/>
      <c r="AF30" s="75"/>
      <c r="AG30" s="75"/>
      <c r="AH30" s="75"/>
      <c r="AI30" s="75"/>
      <c r="AJ30" s="75"/>
      <c r="AK30" s="75"/>
      <c r="AL30" s="75"/>
      <c r="AM30" s="75"/>
      <c r="AN30" s="75"/>
      <c r="AO30" s="75"/>
    </row>
    <row r="31" spans="1:41" s="1" customFormat="1">
      <c r="A31" s="39" t="s">
        <v>36</v>
      </c>
      <c r="B31" s="80"/>
      <c r="C31" s="80"/>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75"/>
      <c r="AG31" s="75"/>
      <c r="AH31" s="75"/>
      <c r="AI31" s="75"/>
      <c r="AJ31" s="75"/>
      <c r="AK31" s="75"/>
      <c r="AL31" s="75"/>
      <c r="AM31" s="75"/>
      <c r="AN31" s="75"/>
      <c r="AO31" s="75"/>
    </row>
    <row r="32" spans="1:41" s="1" customFormat="1">
      <c r="A32" s="39" t="s">
        <v>37</v>
      </c>
      <c r="B32" s="80"/>
      <c r="C32" s="80"/>
      <c r="D32" s="80"/>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75"/>
      <c r="AG32" s="75"/>
      <c r="AH32" s="75"/>
      <c r="AI32" s="75"/>
      <c r="AJ32" s="75"/>
      <c r="AK32" s="75"/>
      <c r="AL32" s="75"/>
      <c r="AM32" s="75"/>
      <c r="AN32" s="75"/>
      <c r="AO32" s="75"/>
    </row>
    <row r="33" spans="1:41" s="1" customFormat="1">
      <c r="A33" s="40" t="s">
        <v>15</v>
      </c>
      <c r="B33" s="31">
        <f>SUM(B27:B32)</f>
        <v>0</v>
      </c>
      <c r="C33" s="31">
        <f t="shared" ref="C33:AO33" si="4">SUM(C27:C32)</f>
        <v>0</v>
      </c>
      <c r="D33" s="31">
        <f t="shared" si="4"/>
        <v>0</v>
      </c>
      <c r="E33" s="31">
        <f t="shared" si="4"/>
        <v>0</v>
      </c>
      <c r="F33" s="31">
        <f t="shared" si="4"/>
        <v>0</v>
      </c>
      <c r="G33" s="31">
        <f t="shared" si="4"/>
        <v>0</v>
      </c>
      <c r="H33" s="31">
        <f t="shared" si="4"/>
        <v>0</v>
      </c>
      <c r="I33" s="31">
        <f t="shared" si="4"/>
        <v>0</v>
      </c>
      <c r="J33" s="31">
        <f t="shared" si="4"/>
        <v>0</v>
      </c>
      <c r="K33" s="31">
        <f t="shared" si="4"/>
        <v>0</v>
      </c>
      <c r="L33" s="31">
        <f t="shared" si="4"/>
        <v>0</v>
      </c>
      <c r="M33" s="31">
        <f t="shared" si="4"/>
        <v>0</v>
      </c>
      <c r="N33" s="31">
        <f t="shared" si="4"/>
        <v>0</v>
      </c>
      <c r="O33" s="31">
        <f t="shared" si="4"/>
        <v>0</v>
      </c>
      <c r="P33" s="31">
        <f t="shared" si="4"/>
        <v>0</v>
      </c>
      <c r="Q33" s="31">
        <f t="shared" si="4"/>
        <v>0</v>
      </c>
      <c r="R33" s="31">
        <f t="shared" si="4"/>
        <v>0</v>
      </c>
      <c r="S33" s="31">
        <f t="shared" si="4"/>
        <v>0</v>
      </c>
      <c r="T33" s="31">
        <f t="shared" si="4"/>
        <v>0</v>
      </c>
      <c r="U33" s="31">
        <f t="shared" si="4"/>
        <v>0</v>
      </c>
      <c r="V33" s="31">
        <f t="shared" si="4"/>
        <v>0</v>
      </c>
      <c r="W33" s="31">
        <f t="shared" si="4"/>
        <v>0</v>
      </c>
      <c r="X33" s="31">
        <f t="shared" si="4"/>
        <v>0</v>
      </c>
      <c r="Y33" s="31">
        <f t="shared" si="4"/>
        <v>0</v>
      </c>
      <c r="Z33" s="31">
        <f t="shared" si="4"/>
        <v>0</v>
      </c>
      <c r="AA33" s="31">
        <f t="shared" si="4"/>
        <v>0</v>
      </c>
      <c r="AB33" s="31">
        <f t="shared" si="4"/>
        <v>0</v>
      </c>
      <c r="AC33" s="31">
        <f t="shared" si="4"/>
        <v>0</v>
      </c>
      <c r="AD33" s="31">
        <f t="shared" si="4"/>
        <v>0</v>
      </c>
      <c r="AE33" s="31">
        <f t="shared" si="4"/>
        <v>0</v>
      </c>
      <c r="AF33" s="31">
        <f t="shared" si="4"/>
        <v>0</v>
      </c>
      <c r="AG33" s="31">
        <f t="shared" si="4"/>
        <v>0</v>
      </c>
      <c r="AH33" s="31">
        <f t="shared" si="4"/>
        <v>0</v>
      </c>
      <c r="AI33" s="31">
        <f t="shared" si="4"/>
        <v>0</v>
      </c>
      <c r="AJ33" s="31">
        <f t="shared" si="4"/>
        <v>0</v>
      </c>
      <c r="AK33" s="31">
        <f t="shared" si="4"/>
        <v>0</v>
      </c>
      <c r="AL33" s="31">
        <f t="shared" si="4"/>
        <v>0</v>
      </c>
      <c r="AM33" s="31">
        <f t="shared" si="4"/>
        <v>0</v>
      </c>
      <c r="AN33" s="31">
        <f t="shared" si="4"/>
        <v>0</v>
      </c>
      <c r="AO33" s="31">
        <f t="shared" si="4"/>
        <v>0</v>
      </c>
    </row>
    <row r="34" spans="1:41" s="1" customFormat="1">
      <c r="A34" s="255" t="s">
        <v>93</v>
      </c>
      <c r="B34" s="257" t="str">
        <f>IF(SUM(B33:AE33)&lt;0,"TAK","NIE")</f>
        <v>NIE</v>
      </c>
      <c r="C34" s="257"/>
      <c r="D34" s="259" t="s">
        <v>246</v>
      </c>
      <c r="E34" s="260"/>
      <c r="F34" s="260"/>
      <c r="G34" s="260"/>
      <c r="H34" s="260"/>
      <c r="I34" s="260"/>
      <c r="J34" s="260"/>
      <c r="K34" s="260"/>
      <c r="L34" s="260"/>
      <c r="M34" s="260"/>
      <c r="N34" s="260"/>
      <c r="O34" s="260"/>
      <c r="P34" s="260"/>
      <c r="Q34" s="260"/>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row>
    <row r="35" spans="1:41" s="1" customFormat="1">
      <c r="A35" s="256"/>
      <c r="B35" s="258"/>
      <c r="C35" s="258"/>
      <c r="D35" s="261"/>
      <c r="E35" s="261"/>
      <c r="F35" s="261"/>
      <c r="G35" s="261"/>
      <c r="H35" s="261"/>
      <c r="I35" s="261"/>
      <c r="J35" s="261"/>
      <c r="K35" s="261"/>
      <c r="L35" s="261"/>
      <c r="M35" s="261"/>
      <c r="N35" s="261"/>
      <c r="O35" s="261"/>
      <c r="P35" s="261"/>
      <c r="Q35" s="261"/>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row>
    <row r="36" spans="1:41" s="1" customFormat="1">
      <c r="A36" s="143"/>
      <c r="B36" s="143"/>
      <c r="C36" s="143"/>
      <c r="D36" s="261"/>
      <c r="E36" s="261"/>
      <c r="F36" s="261"/>
      <c r="G36" s="261"/>
      <c r="H36" s="261"/>
      <c r="I36" s="261"/>
      <c r="J36" s="261"/>
      <c r="K36" s="261"/>
      <c r="L36" s="261"/>
      <c r="M36" s="261"/>
      <c r="N36" s="261"/>
      <c r="O36" s="261"/>
      <c r="P36" s="261"/>
      <c r="Q36" s="261"/>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row>
    <row r="37" spans="1:41" s="143" customFormat="1"/>
    <row r="38" spans="1:41" s="1" customFormat="1" ht="12.75" customHeight="1">
      <c r="A38" s="2" t="s">
        <v>268</v>
      </c>
    </row>
    <row r="39" spans="1:41" s="1" customFormat="1" ht="12.75" customHeight="1">
      <c r="B39" s="68"/>
      <c r="E39" s="68"/>
    </row>
    <row r="40" spans="1:41" s="1" customFormat="1">
      <c r="A40" s="34" t="s">
        <v>29</v>
      </c>
      <c r="B40" s="35">
        <f>Założenia!C24</f>
        <v>0</v>
      </c>
      <c r="C40" s="35">
        <f>Założenia!D24</f>
        <v>1</v>
      </c>
      <c r="D40" s="35">
        <f>Założenia!E24</f>
        <v>2</v>
      </c>
      <c r="E40" s="35">
        <f>Założenia!F24</f>
        <v>3</v>
      </c>
      <c r="F40" s="35">
        <f>Założenia!G24</f>
        <v>4</v>
      </c>
      <c r="G40" s="35">
        <f>Założenia!H24</f>
        <v>5</v>
      </c>
      <c r="H40" s="35">
        <f>Założenia!I24</f>
        <v>6</v>
      </c>
      <c r="I40" s="35">
        <f>Założenia!J24</f>
        <v>7</v>
      </c>
      <c r="J40" s="35">
        <f>Założenia!K24</f>
        <v>8</v>
      </c>
      <c r="K40" s="35">
        <f>Założenia!L24</f>
        <v>9</v>
      </c>
      <c r="L40" s="35">
        <f>Założenia!M24</f>
        <v>10</v>
      </c>
      <c r="M40" s="35">
        <f>Założenia!N24</f>
        <v>11</v>
      </c>
      <c r="N40" s="35">
        <f>Założenia!O24</f>
        <v>12</v>
      </c>
      <c r="O40" s="35">
        <f>Założenia!P24</f>
        <v>13</v>
      </c>
      <c r="P40" s="35">
        <f>Założenia!Q24</f>
        <v>14</v>
      </c>
      <c r="Q40" s="35">
        <f>Założenia!R24</f>
        <v>15</v>
      </c>
      <c r="R40" s="35">
        <f>Założenia!S24</f>
        <v>16</v>
      </c>
      <c r="S40" s="35">
        <f>Założenia!T24</f>
        <v>17</v>
      </c>
      <c r="T40" s="35">
        <f>Założenia!U24</f>
        <v>18</v>
      </c>
      <c r="U40" s="35">
        <f>Założenia!V24</f>
        <v>19</v>
      </c>
      <c r="V40" s="35">
        <f>Założenia!W24</f>
        <v>20</v>
      </c>
      <c r="W40" s="35">
        <f>Założenia!X24</f>
        <v>21</v>
      </c>
      <c r="X40" s="35">
        <f>Założenia!Y24</f>
        <v>22</v>
      </c>
      <c r="Y40" s="35">
        <f>Założenia!Z24</f>
        <v>23</v>
      </c>
      <c r="Z40" s="35">
        <f>Założenia!AA24</f>
        <v>24</v>
      </c>
      <c r="AA40" s="35">
        <f>Założenia!AB24</f>
        <v>25</v>
      </c>
      <c r="AB40" s="35">
        <f>Założenia!AC24</f>
        <v>26</v>
      </c>
      <c r="AC40" s="35">
        <f>Założenia!AD24</f>
        <v>27</v>
      </c>
      <c r="AD40" s="35">
        <f>Założenia!AE24</f>
        <v>28</v>
      </c>
      <c r="AE40" s="35">
        <f>Założenia!AF24</f>
        <v>29</v>
      </c>
      <c r="AF40" s="35">
        <f>Założenia!AG24</f>
        <v>30</v>
      </c>
      <c r="AG40" s="35">
        <f>Założenia!AH24</f>
        <v>31</v>
      </c>
      <c r="AH40" s="35">
        <f>Założenia!AI24</f>
        <v>32</v>
      </c>
      <c r="AI40" s="35">
        <f>Założenia!AJ24</f>
        <v>33</v>
      </c>
      <c r="AJ40" s="35">
        <f>Założenia!AK24</f>
        <v>34</v>
      </c>
      <c r="AK40" s="35">
        <f>Założenia!AL24</f>
        <v>35</v>
      </c>
      <c r="AL40" s="35">
        <f>Założenia!AM24</f>
        <v>36</v>
      </c>
      <c r="AM40" s="35">
        <f>Założenia!AN24</f>
        <v>37</v>
      </c>
      <c r="AN40" s="35">
        <f>Założenia!AO24</f>
        <v>38</v>
      </c>
      <c r="AO40" s="35">
        <f>Założenia!AP24</f>
        <v>39</v>
      </c>
    </row>
    <row r="41" spans="1:41" s="1" customFormat="1">
      <c r="A41" s="36" t="s">
        <v>86</v>
      </c>
      <c r="B41" s="80"/>
      <c r="C41" s="80"/>
      <c r="D41" s="80"/>
      <c r="E41" s="80"/>
      <c r="F41" s="80"/>
      <c r="G41" s="80"/>
      <c r="H41" s="80"/>
      <c r="I41" s="80"/>
      <c r="J41" s="80"/>
      <c r="K41" s="80"/>
      <c r="L41" s="80"/>
      <c r="M41" s="80"/>
      <c r="N41" s="80"/>
      <c r="O41" s="80"/>
      <c r="P41" s="80"/>
      <c r="Q41" s="80"/>
      <c r="R41" s="80"/>
      <c r="S41" s="80"/>
      <c r="T41" s="80"/>
      <c r="U41" s="80"/>
      <c r="V41" s="80"/>
      <c r="W41" s="80"/>
      <c r="X41" s="80"/>
      <c r="Y41" s="80"/>
      <c r="Z41" s="80"/>
      <c r="AA41" s="80"/>
      <c r="AB41" s="80"/>
      <c r="AC41" s="80"/>
      <c r="AD41" s="80"/>
      <c r="AE41" s="80"/>
      <c r="AF41" s="80"/>
      <c r="AG41" s="80"/>
      <c r="AH41" s="80"/>
      <c r="AI41" s="80"/>
      <c r="AJ41" s="80"/>
      <c r="AK41" s="80"/>
      <c r="AL41" s="80"/>
      <c r="AM41" s="80"/>
      <c r="AN41" s="80"/>
      <c r="AO41" s="80"/>
    </row>
    <row r="42" spans="1:41" s="1" customFormat="1">
      <c r="A42" s="36" t="s">
        <v>87</v>
      </c>
      <c r="B42" s="80"/>
      <c r="C42" s="80"/>
      <c r="D42" s="80"/>
      <c r="E42" s="80"/>
      <c r="F42" s="80"/>
      <c r="G42" s="80"/>
      <c r="H42" s="80"/>
      <c r="I42" s="80"/>
      <c r="J42" s="80"/>
      <c r="K42" s="80"/>
      <c r="L42" s="80"/>
      <c r="M42" s="80"/>
      <c r="N42" s="80"/>
      <c r="O42" s="80"/>
      <c r="P42" s="80"/>
      <c r="Q42" s="80"/>
      <c r="R42" s="80"/>
      <c r="S42" s="80"/>
      <c r="T42" s="80"/>
      <c r="U42" s="80"/>
      <c r="V42" s="80"/>
      <c r="W42" s="80"/>
      <c r="X42" s="80"/>
      <c r="Y42" s="80"/>
      <c r="Z42" s="80"/>
      <c r="AA42" s="80"/>
      <c r="AB42" s="80"/>
      <c r="AC42" s="80"/>
      <c r="AD42" s="80"/>
      <c r="AE42" s="80"/>
      <c r="AF42" s="80"/>
      <c r="AG42" s="80"/>
      <c r="AH42" s="80"/>
      <c r="AI42" s="80"/>
      <c r="AJ42" s="80"/>
      <c r="AK42" s="80"/>
      <c r="AL42" s="80"/>
      <c r="AM42" s="80"/>
      <c r="AN42" s="80"/>
      <c r="AO42" s="80"/>
    </row>
    <row r="43" spans="1:41" s="1" customFormat="1">
      <c r="A43" s="36" t="s">
        <v>168</v>
      </c>
      <c r="B43" s="80"/>
      <c r="C43" s="80"/>
      <c r="D43" s="80"/>
      <c r="E43" s="80"/>
      <c r="F43" s="80"/>
      <c r="G43" s="80"/>
      <c r="H43" s="80"/>
      <c r="I43" s="80"/>
      <c r="J43" s="80"/>
      <c r="K43" s="80"/>
      <c r="L43" s="80"/>
      <c r="M43" s="80"/>
      <c r="N43" s="80"/>
      <c r="O43" s="80"/>
      <c r="P43" s="80"/>
      <c r="Q43" s="80"/>
      <c r="R43" s="80"/>
      <c r="S43" s="80"/>
      <c r="T43" s="80"/>
      <c r="U43" s="80"/>
      <c r="V43" s="80"/>
      <c r="W43" s="80"/>
      <c r="X43" s="80"/>
      <c r="Y43" s="80"/>
      <c r="Z43" s="80"/>
      <c r="AA43" s="80"/>
      <c r="AB43" s="80"/>
      <c r="AC43" s="80"/>
      <c r="AD43" s="80"/>
      <c r="AE43" s="80"/>
      <c r="AF43" s="80"/>
      <c r="AG43" s="80"/>
      <c r="AH43" s="80"/>
      <c r="AI43" s="80"/>
      <c r="AJ43" s="80"/>
      <c r="AK43" s="80"/>
      <c r="AL43" s="80"/>
      <c r="AM43" s="80"/>
      <c r="AN43" s="80"/>
      <c r="AO43" s="80"/>
    </row>
    <row r="44" spans="1:41" s="1" customFormat="1">
      <c r="A44" s="36" t="s">
        <v>88</v>
      </c>
      <c r="B44" s="80"/>
      <c r="C44" s="80"/>
      <c r="D44" s="80"/>
      <c r="E44" s="80"/>
      <c r="F44" s="80"/>
      <c r="G44" s="80"/>
      <c r="H44" s="80"/>
      <c r="I44" s="80"/>
      <c r="J44" s="80"/>
      <c r="K44" s="80"/>
      <c r="L44" s="80"/>
      <c r="M44" s="80"/>
      <c r="N44" s="80"/>
      <c r="O44" s="80"/>
      <c r="P44" s="80"/>
      <c r="Q44" s="80"/>
      <c r="R44" s="80"/>
      <c r="S44" s="80"/>
      <c r="T44" s="80"/>
      <c r="U44" s="80"/>
      <c r="V44" s="80"/>
      <c r="W44" s="80"/>
      <c r="X44" s="80"/>
      <c r="Y44" s="80"/>
      <c r="Z44" s="80"/>
      <c r="AA44" s="80"/>
      <c r="AB44" s="80"/>
      <c r="AC44" s="80"/>
      <c r="AD44" s="80"/>
      <c r="AE44" s="80"/>
      <c r="AF44" s="80"/>
      <c r="AG44" s="80"/>
      <c r="AH44" s="80"/>
      <c r="AI44" s="80"/>
      <c r="AJ44" s="80"/>
      <c r="AK44" s="80"/>
      <c r="AL44" s="80"/>
      <c r="AM44" s="80"/>
      <c r="AN44" s="80"/>
      <c r="AO44" s="80"/>
    </row>
    <row r="45" spans="1:41" s="1" customFormat="1">
      <c r="A45" s="36" t="s">
        <v>89</v>
      </c>
      <c r="B45" s="80"/>
      <c r="C45" s="80"/>
      <c r="D45" s="80"/>
      <c r="E45" s="80"/>
      <c r="F45" s="80"/>
      <c r="G45" s="80"/>
      <c r="H45" s="80"/>
      <c r="I45" s="80"/>
      <c r="J45" s="80"/>
      <c r="K45" s="80"/>
      <c r="L45" s="80"/>
      <c r="M45" s="80"/>
      <c r="N45" s="80"/>
      <c r="O45" s="80"/>
      <c r="P45" s="80"/>
      <c r="Q45" s="80"/>
      <c r="R45" s="80"/>
      <c r="S45" s="80"/>
      <c r="T45" s="80"/>
      <c r="U45" s="80"/>
      <c r="V45" s="80"/>
      <c r="W45" s="80"/>
      <c r="X45" s="80"/>
      <c r="Y45" s="80"/>
      <c r="Z45" s="80"/>
      <c r="AA45" s="80"/>
      <c r="AB45" s="80"/>
      <c r="AC45" s="80"/>
      <c r="AD45" s="80"/>
      <c r="AE45" s="80"/>
      <c r="AF45" s="80"/>
      <c r="AG45" s="80"/>
      <c r="AH45" s="80"/>
      <c r="AI45" s="80"/>
      <c r="AJ45" s="80"/>
      <c r="AK45" s="80"/>
      <c r="AL45" s="80"/>
      <c r="AM45" s="80"/>
      <c r="AN45" s="80"/>
      <c r="AO45" s="80"/>
    </row>
    <row r="46" spans="1:41" s="1" customFormat="1">
      <c r="A46" s="36" t="s">
        <v>168</v>
      </c>
      <c r="B46" s="80"/>
      <c r="C46" s="80"/>
      <c r="D46" s="80"/>
      <c r="E46" s="80"/>
      <c r="F46" s="80"/>
      <c r="G46" s="80"/>
      <c r="H46" s="80"/>
      <c r="I46" s="80"/>
      <c r="J46" s="80"/>
      <c r="K46" s="80"/>
      <c r="L46" s="80"/>
      <c r="M46" s="80"/>
      <c r="N46" s="80"/>
      <c r="O46" s="80"/>
      <c r="P46" s="80"/>
      <c r="Q46" s="80"/>
      <c r="R46" s="80"/>
      <c r="S46" s="80"/>
      <c r="T46" s="80"/>
      <c r="U46" s="80"/>
      <c r="V46" s="80"/>
      <c r="W46" s="80"/>
      <c r="X46" s="80"/>
      <c r="Y46" s="80"/>
      <c r="Z46" s="80"/>
      <c r="AA46" s="80"/>
      <c r="AB46" s="80"/>
      <c r="AC46" s="80"/>
      <c r="AD46" s="80"/>
      <c r="AE46" s="80"/>
      <c r="AF46" s="80"/>
      <c r="AG46" s="80"/>
      <c r="AH46" s="80"/>
      <c r="AI46" s="80"/>
      <c r="AJ46" s="80"/>
      <c r="AK46" s="80"/>
      <c r="AL46" s="80"/>
      <c r="AM46" s="80"/>
      <c r="AN46" s="80"/>
      <c r="AO46" s="80"/>
    </row>
    <row r="47" spans="1:41" s="54" customFormat="1" ht="12.75">
      <c r="A47" s="34" t="s">
        <v>30</v>
      </c>
      <c r="B47" s="53">
        <f>B40</f>
        <v>0</v>
      </c>
      <c r="C47" s="53">
        <f t="shared" ref="C47:AO47" si="5">C40</f>
        <v>1</v>
      </c>
      <c r="D47" s="53">
        <f t="shared" si="5"/>
        <v>2</v>
      </c>
      <c r="E47" s="53">
        <f t="shared" si="5"/>
        <v>3</v>
      </c>
      <c r="F47" s="53">
        <f t="shared" si="5"/>
        <v>4</v>
      </c>
      <c r="G47" s="53">
        <f t="shared" si="5"/>
        <v>5</v>
      </c>
      <c r="H47" s="53">
        <f t="shared" si="5"/>
        <v>6</v>
      </c>
      <c r="I47" s="53">
        <f t="shared" si="5"/>
        <v>7</v>
      </c>
      <c r="J47" s="53">
        <f t="shared" si="5"/>
        <v>8</v>
      </c>
      <c r="K47" s="53">
        <f t="shared" si="5"/>
        <v>9</v>
      </c>
      <c r="L47" s="53">
        <f t="shared" si="5"/>
        <v>10</v>
      </c>
      <c r="M47" s="53">
        <f t="shared" si="5"/>
        <v>11</v>
      </c>
      <c r="N47" s="53">
        <f t="shared" si="5"/>
        <v>12</v>
      </c>
      <c r="O47" s="53">
        <f t="shared" si="5"/>
        <v>13</v>
      </c>
      <c r="P47" s="53">
        <f t="shared" si="5"/>
        <v>14</v>
      </c>
      <c r="Q47" s="53">
        <f t="shared" si="5"/>
        <v>15</v>
      </c>
      <c r="R47" s="53">
        <f t="shared" si="5"/>
        <v>16</v>
      </c>
      <c r="S47" s="53">
        <f t="shared" si="5"/>
        <v>17</v>
      </c>
      <c r="T47" s="53">
        <f t="shared" si="5"/>
        <v>18</v>
      </c>
      <c r="U47" s="53">
        <f t="shared" si="5"/>
        <v>19</v>
      </c>
      <c r="V47" s="53">
        <f t="shared" si="5"/>
        <v>20</v>
      </c>
      <c r="W47" s="53">
        <f t="shared" si="5"/>
        <v>21</v>
      </c>
      <c r="X47" s="53">
        <f t="shared" si="5"/>
        <v>22</v>
      </c>
      <c r="Y47" s="53">
        <f t="shared" si="5"/>
        <v>23</v>
      </c>
      <c r="Z47" s="53">
        <f t="shared" si="5"/>
        <v>24</v>
      </c>
      <c r="AA47" s="53">
        <f t="shared" si="5"/>
        <v>25</v>
      </c>
      <c r="AB47" s="53">
        <f t="shared" si="5"/>
        <v>26</v>
      </c>
      <c r="AC47" s="53">
        <f t="shared" si="5"/>
        <v>27</v>
      </c>
      <c r="AD47" s="53">
        <f t="shared" si="5"/>
        <v>28</v>
      </c>
      <c r="AE47" s="53">
        <f t="shared" si="5"/>
        <v>29</v>
      </c>
      <c r="AF47" s="53">
        <f t="shared" si="5"/>
        <v>30</v>
      </c>
      <c r="AG47" s="53">
        <f t="shared" si="5"/>
        <v>31</v>
      </c>
      <c r="AH47" s="53">
        <f t="shared" si="5"/>
        <v>32</v>
      </c>
      <c r="AI47" s="53">
        <f t="shared" si="5"/>
        <v>33</v>
      </c>
      <c r="AJ47" s="53">
        <f t="shared" si="5"/>
        <v>34</v>
      </c>
      <c r="AK47" s="53">
        <f t="shared" si="5"/>
        <v>35</v>
      </c>
      <c r="AL47" s="53">
        <f t="shared" si="5"/>
        <v>36</v>
      </c>
      <c r="AM47" s="53">
        <f t="shared" si="5"/>
        <v>37</v>
      </c>
      <c r="AN47" s="53">
        <f t="shared" si="5"/>
        <v>38</v>
      </c>
      <c r="AO47" s="53">
        <f t="shared" si="5"/>
        <v>39</v>
      </c>
    </row>
    <row r="48" spans="1:41" s="1" customFormat="1">
      <c r="A48" s="36" t="s">
        <v>86</v>
      </c>
      <c r="B48" s="80"/>
      <c r="C48" s="80"/>
      <c r="D48" s="80"/>
      <c r="E48" s="80"/>
      <c r="F48" s="80"/>
      <c r="G48" s="80"/>
      <c r="H48" s="80"/>
      <c r="I48" s="80"/>
      <c r="J48" s="80"/>
      <c r="K48" s="80"/>
      <c r="L48" s="80"/>
      <c r="M48" s="80"/>
      <c r="N48" s="80"/>
      <c r="O48" s="80"/>
      <c r="P48" s="80"/>
      <c r="Q48" s="80"/>
      <c r="R48" s="80"/>
      <c r="S48" s="80"/>
      <c r="T48" s="80"/>
      <c r="U48" s="80"/>
      <c r="V48" s="80"/>
      <c r="W48" s="80"/>
      <c r="X48" s="80"/>
      <c r="Y48" s="80"/>
      <c r="Z48" s="80"/>
      <c r="AA48" s="80"/>
      <c r="AB48" s="80"/>
      <c r="AC48" s="80"/>
      <c r="AD48" s="80"/>
      <c r="AE48" s="80"/>
      <c r="AF48" s="75"/>
      <c r="AG48" s="75"/>
      <c r="AH48" s="75"/>
      <c r="AI48" s="75"/>
      <c r="AJ48" s="75"/>
      <c r="AK48" s="75"/>
      <c r="AL48" s="75"/>
      <c r="AM48" s="75"/>
      <c r="AN48" s="75"/>
      <c r="AO48" s="75"/>
    </row>
    <row r="49" spans="1:41" s="1" customFormat="1">
      <c r="A49" s="36" t="s">
        <v>87</v>
      </c>
      <c r="B49" s="80"/>
      <c r="C49" s="80"/>
      <c r="D49" s="80"/>
      <c r="E49" s="80"/>
      <c r="F49" s="80"/>
      <c r="G49" s="80"/>
      <c r="H49" s="80"/>
      <c r="I49" s="80"/>
      <c r="J49" s="80"/>
      <c r="K49" s="80"/>
      <c r="L49" s="80"/>
      <c r="M49" s="80"/>
      <c r="N49" s="80"/>
      <c r="O49" s="80"/>
      <c r="P49" s="80"/>
      <c r="Q49" s="80"/>
      <c r="R49" s="80"/>
      <c r="S49" s="80"/>
      <c r="T49" s="80"/>
      <c r="U49" s="80"/>
      <c r="V49" s="80"/>
      <c r="W49" s="80"/>
      <c r="X49" s="80"/>
      <c r="Y49" s="80"/>
      <c r="Z49" s="80"/>
      <c r="AA49" s="80"/>
      <c r="AB49" s="80"/>
      <c r="AC49" s="80"/>
      <c r="AD49" s="80"/>
      <c r="AE49" s="80"/>
      <c r="AF49" s="75"/>
      <c r="AG49" s="75"/>
      <c r="AH49" s="75"/>
      <c r="AI49" s="75"/>
      <c r="AJ49" s="75"/>
      <c r="AK49" s="75"/>
      <c r="AL49" s="75"/>
      <c r="AM49" s="75"/>
      <c r="AN49" s="75"/>
      <c r="AO49" s="75"/>
    </row>
    <row r="50" spans="1:41" s="1" customFormat="1">
      <c r="A50" s="36" t="s">
        <v>168</v>
      </c>
      <c r="B50" s="80"/>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75"/>
      <c r="AG50" s="75"/>
      <c r="AH50" s="75"/>
      <c r="AI50" s="75"/>
      <c r="AJ50" s="75"/>
      <c r="AK50" s="75"/>
      <c r="AL50" s="75"/>
      <c r="AM50" s="75"/>
      <c r="AN50" s="75"/>
      <c r="AO50" s="75"/>
    </row>
    <row r="51" spans="1:41" s="1" customFormat="1">
      <c r="A51" s="36" t="s">
        <v>88</v>
      </c>
      <c r="B51" s="80"/>
      <c r="C51" s="80"/>
      <c r="D51" s="80"/>
      <c r="E51" s="80"/>
      <c r="F51" s="80"/>
      <c r="G51" s="80"/>
      <c r="H51" s="80"/>
      <c r="I51" s="80"/>
      <c r="J51" s="80"/>
      <c r="K51" s="80"/>
      <c r="L51" s="80"/>
      <c r="M51" s="80"/>
      <c r="N51" s="80"/>
      <c r="O51" s="80"/>
      <c r="P51" s="80"/>
      <c r="Q51" s="80"/>
      <c r="R51" s="80"/>
      <c r="S51" s="80"/>
      <c r="T51" s="80"/>
      <c r="U51" s="80"/>
      <c r="V51" s="80"/>
      <c r="W51" s="80"/>
      <c r="X51" s="80"/>
      <c r="Y51" s="80"/>
      <c r="Z51" s="80"/>
      <c r="AA51" s="80"/>
      <c r="AB51" s="80"/>
      <c r="AC51" s="80"/>
      <c r="AD51" s="80"/>
      <c r="AE51" s="80"/>
      <c r="AF51" s="75"/>
      <c r="AG51" s="75"/>
      <c r="AH51" s="75"/>
      <c r="AI51" s="75"/>
      <c r="AJ51" s="75"/>
      <c r="AK51" s="75"/>
      <c r="AL51" s="75"/>
      <c r="AM51" s="75"/>
      <c r="AN51" s="75"/>
      <c r="AO51" s="75"/>
    </row>
    <row r="52" spans="1:41" s="1" customFormat="1">
      <c r="A52" s="36" t="s">
        <v>89</v>
      </c>
      <c r="B52" s="80"/>
      <c r="C52" s="80"/>
      <c r="D52" s="80"/>
      <c r="E52" s="80"/>
      <c r="F52" s="80"/>
      <c r="G52" s="80"/>
      <c r="H52" s="80"/>
      <c r="I52" s="80"/>
      <c r="J52" s="80"/>
      <c r="K52" s="80"/>
      <c r="L52" s="80"/>
      <c r="M52" s="80"/>
      <c r="N52" s="80"/>
      <c r="O52" s="80"/>
      <c r="P52" s="80"/>
      <c r="Q52" s="80"/>
      <c r="R52" s="80"/>
      <c r="S52" s="80"/>
      <c r="T52" s="80"/>
      <c r="U52" s="80"/>
      <c r="V52" s="80"/>
      <c r="W52" s="80"/>
      <c r="X52" s="80"/>
      <c r="Y52" s="80"/>
      <c r="Z52" s="80"/>
      <c r="AA52" s="80"/>
      <c r="AB52" s="80"/>
      <c r="AC52" s="80"/>
      <c r="AD52" s="80"/>
      <c r="AE52" s="80"/>
      <c r="AF52" s="75"/>
      <c r="AG52" s="75"/>
      <c r="AH52" s="75"/>
      <c r="AI52" s="75"/>
      <c r="AJ52" s="75"/>
      <c r="AK52" s="75"/>
      <c r="AL52" s="75"/>
      <c r="AM52" s="75"/>
      <c r="AN52" s="75"/>
      <c r="AO52" s="75"/>
    </row>
    <row r="53" spans="1:41" s="1" customFormat="1">
      <c r="A53" s="36" t="s">
        <v>168</v>
      </c>
      <c r="B53" s="80"/>
      <c r="C53" s="80"/>
      <c r="D53" s="80"/>
      <c r="E53" s="80"/>
      <c r="F53" s="80"/>
      <c r="G53" s="80"/>
      <c r="H53" s="80"/>
      <c r="I53" s="80"/>
      <c r="J53" s="80"/>
      <c r="K53" s="80"/>
      <c r="L53" s="80"/>
      <c r="M53" s="80"/>
      <c r="N53" s="80"/>
      <c r="O53" s="80"/>
      <c r="P53" s="80"/>
      <c r="Q53" s="80"/>
      <c r="R53" s="80"/>
      <c r="S53" s="80"/>
      <c r="T53" s="80"/>
      <c r="U53" s="80"/>
      <c r="V53" s="80"/>
      <c r="W53" s="80"/>
      <c r="X53" s="80"/>
      <c r="Y53" s="80"/>
      <c r="Z53" s="80"/>
      <c r="AA53" s="80"/>
      <c r="AB53" s="80"/>
      <c r="AC53" s="80"/>
      <c r="AD53" s="80"/>
      <c r="AE53" s="80"/>
      <c r="AF53" s="75"/>
      <c r="AG53" s="75"/>
      <c r="AH53" s="75"/>
      <c r="AI53" s="75"/>
      <c r="AJ53" s="75"/>
      <c r="AK53" s="75"/>
      <c r="AL53" s="75"/>
      <c r="AM53" s="75"/>
      <c r="AN53" s="75"/>
      <c r="AO53" s="75"/>
    </row>
    <row r="54" spans="1:41" s="1" customFormat="1" ht="25.5">
      <c r="A54" s="34" t="s">
        <v>31</v>
      </c>
      <c r="B54" s="35">
        <f>B40</f>
        <v>0</v>
      </c>
      <c r="C54" s="35">
        <f t="shared" ref="C54:AO54" si="6">C40</f>
        <v>1</v>
      </c>
      <c r="D54" s="35">
        <f t="shared" si="6"/>
        <v>2</v>
      </c>
      <c r="E54" s="35">
        <f t="shared" si="6"/>
        <v>3</v>
      </c>
      <c r="F54" s="35">
        <f t="shared" si="6"/>
        <v>4</v>
      </c>
      <c r="G54" s="35">
        <f t="shared" si="6"/>
        <v>5</v>
      </c>
      <c r="H54" s="35">
        <f t="shared" si="6"/>
        <v>6</v>
      </c>
      <c r="I54" s="35">
        <f t="shared" si="6"/>
        <v>7</v>
      </c>
      <c r="J54" s="35">
        <f t="shared" si="6"/>
        <v>8</v>
      </c>
      <c r="K54" s="35">
        <f t="shared" si="6"/>
        <v>9</v>
      </c>
      <c r="L54" s="35">
        <f t="shared" si="6"/>
        <v>10</v>
      </c>
      <c r="M54" s="35">
        <f t="shared" si="6"/>
        <v>11</v>
      </c>
      <c r="N54" s="35">
        <f t="shared" si="6"/>
        <v>12</v>
      </c>
      <c r="O54" s="35">
        <f t="shared" si="6"/>
        <v>13</v>
      </c>
      <c r="P54" s="35">
        <f t="shared" si="6"/>
        <v>14</v>
      </c>
      <c r="Q54" s="35">
        <f t="shared" si="6"/>
        <v>15</v>
      </c>
      <c r="R54" s="35">
        <f t="shared" si="6"/>
        <v>16</v>
      </c>
      <c r="S54" s="35">
        <f t="shared" si="6"/>
        <v>17</v>
      </c>
      <c r="T54" s="35">
        <f t="shared" si="6"/>
        <v>18</v>
      </c>
      <c r="U54" s="35">
        <f t="shared" si="6"/>
        <v>19</v>
      </c>
      <c r="V54" s="35">
        <f t="shared" si="6"/>
        <v>20</v>
      </c>
      <c r="W54" s="35">
        <f t="shared" si="6"/>
        <v>21</v>
      </c>
      <c r="X54" s="35">
        <f t="shared" si="6"/>
        <v>22</v>
      </c>
      <c r="Y54" s="35">
        <f t="shared" si="6"/>
        <v>23</v>
      </c>
      <c r="Z54" s="35">
        <f t="shared" si="6"/>
        <v>24</v>
      </c>
      <c r="AA54" s="35">
        <f t="shared" si="6"/>
        <v>25</v>
      </c>
      <c r="AB54" s="35">
        <f t="shared" si="6"/>
        <v>26</v>
      </c>
      <c r="AC54" s="35">
        <f t="shared" si="6"/>
        <v>27</v>
      </c>
      <c r="AD54" s="35">
        <f t="shared" si="6"/>
        <v>28</v>
      </c>
      <c r="AE54" s="35">
        <f t="shared" si="6"/>
        <v>29</v>
      </c>
      <c r="AF54" s="35">
        <f t="shared" si="6"/>
        <v>30</v>
      </c>
      <c r="AG54" s="35">
        <f t="shared" si="6"/>
        <v>31</v>
      </c>
      <c r="AH54" s="35">
        <f t="shared" si="6"/>
        <v>32</v>
      </c>
      <c r="AI54" s="35">
        <f t="shared" si="6"/>
        <v>33</v>
      </c>
      <c r="AJ54" s="35">
        <f t="shared" si="6"/>
        <v>34</v>
      </c>
      <c r="AK54" s="35">
        <f t="shared" si="6"/>
        <v>35</v>
      </c>
      <c r="AL54" s="35">
        <f t="shared" si="6"/>
        <v>36</v>
      </c>
      <c r="AM54" s="35">
        <f t="shared" si="6"/>
        <v>37</v>
      </c>
      <c r="AN54" s="35">
        <f t="shared" si="6"/>
        <v>38</v>
      </c>
      <c r="AO54" s="35">
        <f t="shared" si="6"/>
        <v>39</v>
      </c>
    </row>
    <row r="55" spans="1:41" s="1" customFormat="1">
      <c r="A55" s="36" t="s">
        <v>86</v>
      </c>
      <c r="B55" s="30">
        <f>B48-B41</f>
        <v>0</v>
      </c>
      <c r="C55" s="30">
        <f t="shared" ref="C55:AE60" si="7">C48-C41</f>
        <v>0</v>
      </c>
      <c r="D55" s="30">
        <f t="shared" si="7"/>
        <v>0</v>
      </c>
      <c r="E55" s="30">
        <f t="shared" si="7"/>
        <v>0</v>
      </c>
      <c r="F55" s="30">
        <f t="shared" si="7"/>
        <v>0</v>
      </c>
      <c r="G55" s="30">
        <f t="shared" si="7"/>
        <v>0</v>
      </c>
      <c r="H55" s="30">
        <f t="shared" si="7"/>
        <v>0</v>
      </c>
      <c r="I55" s="30">
        <f t="shared" si="7"/>
        <v>0</v>
      </c>
      <c r="J55" s="30">
        <f t="shared" si="7"/>
        <v>0</v>
      </c>
      <c r="K55" s="30">
        <f t="shared" si="7"/>
        <v>0</v>
      </c>
      <c r="L55" s="30">
        <f t="shared" si="7"/>
        <v>0</v>
      </c>
      <c r="M55" s="30">
        <f t="shared" si="7"/>
        <v>0</v>
      </c>
      <c r="N55" s="30">
        <f t="shared" si="7"/>
        <v>0</v>
      </c>
      <c r="O55" s="30">
        <f t="shared" si="7"/>
        <v>0</v>
      </c>
      <c r="P55" s="30">
        <f t="shared" si="7"/>
        <v>0</v>
      </c>
      <c r="Q55" s="30">
        <f t="shared" si="7"/>
        <v>0</v>
      </c>
      <c r="R55" s="30">
        <f t="shared" si="7"/>
        <v>0</v>
      </c>
      <c r="S55" s="30">
        <f t="shared" si="7"/>
        <v>0</v>
      </c>
      <c r="T55" s="30">
        <f t="shared" si="7"/>
        <v>0</v>
      </c>
      <c r="U55" s="30">
        <f t="shared" si="7"/>
        <v>0</v>
      </c>
      <c r="V55" s="30">
        <f t="shared" si="7"/>
        <v>0</v>
      </c>
      <c r="W55" s="30">
        <f t="shared" si="7"/>
        <v>0</v>
      </c>
      <c r="X55" s="30">
        <f t="shared" si="7"/>
        <v>0</v>
      </c>
      <c r="Y55" s="30">
        <f t="shared" si="7"/>
        <v>0</v>
      </c>
      <c r="Z55" s="30">
        <f t="shared" si="7"/>
        <v>0</v>
      </c>
      <c r="AA55" s="30">
        <f t="shared" si="7"/>
        <v>0</v>
      </c>
      <c r="AB55" s="30">
        <f t="shared" si="7"/>
        <v>0</v>
      </c>
      <c r="AC55" s="30">
        <f t="shared" si="7"/>
        <v>0</v>
      </c>
      <c r="AD55" s="30">
        <f t="shared" si="7"/>
        <v>0</v>
      </c>
      <c r="AE55" s="30">
        <f t="shared" si="7"/>
        <v>0</v>
      </c>
      <c r="AF55" s="30">
        <f t="shared" ref="AF55:AO55" si="8">AF48-AF41</f>
        <v>0</v>
      </c>
      <c r="AG55" s="30">
        <f t="shared" si="8"/>
        <v>0</v>
      </c>
      <c r="AH55" s="30">
        <f t="shared" si="8"/>
        <v>0</v>
      </c>
      <c r="AI55" s="30">
        <f t="shared" si="8"/>
        <v>0</v>
      </c>
      <c r="AJ55" s="30">
        <f t="shared" si="8"/>
        <v>0</v>
      </c>
      <c r="AK55" s="30">
        <f t="shared" si="8"/>
        <v>0</v>
      </c>
      <c r="AL55" s="30">
        <f t="shared" si="8"/>
        <v>0</v>
      </c>
      <c r="AM55" s="30">
        <f t="shared" si="8"/>
        <v>0</v>
      </c>
      <c r="AN55" s="30">
        <f t="shared" si="8"/>
        <v>0</v>
      </c>
      <c r="AO55" s="30">
        <f t="shared" si="8"/>
        <v>0</v>
      </c>
    </row>
    <row r="56" spans="1:41" s="1" customFormat="1" ht="12.75" customHeight="1">
      <c r="A56" s="36" t="s">
        <v>87</v>
      </c>
      <c r="B56" s="30">
        <f t="shared" ref="B56:Q60" si="9">B49-B42</f>
        <v>0</v>
      </c>
      <c r="C56" s="30">
        <f t="shared" si="9"/>
        <v>0</v>
      </c>
      <c r="D56" s="30">
        <f t="shared" si="9"/>
        <v>0</v>
      </c>
      <c r="E56" s="30">
        <f t="shared" si="9"/>
        <v>0</v>
      </c>
      <c r="F56" s="30">
        <f t="shared" si="9"/>
        <v>0</v>
      </c>
      <c r="G56" s="30">
        <f t="shared" si="9"/>
        <v>0</v>
      </c>
      <c r="H56" s="30">
        <f t="shared" si="9"/>
        <v>0</v>
      </c>
      <c r="I56" s="30">
        <f t="shared" si="9"/>
        <v>0</v>
      </c>
      <c r="J56" s="30">
        <f t="shared" si="9"/>
        <v>0</v>
      </c>
      <c r="K56" s="30">
        <f t="shared" si="9"/>
        <v>0</v>
      </c>
      <c r="L56" s="30">
        <f t="shared" si="9"/>
        <v>0</v>
      </c>
      <c r="M56" s="30">
        <f t="shared" si="9"/>
        <v>0</v>
      </c>
      <c r="N56" s="30">
        <f t="shared" si="9"/>
        <v>0</v>
      </c>
      <c r="O56" s="30">
        <f t="shared" si="9"/>
        <v>0</v>
      </c>
      <c r="P56" s="30">
        <f t="shared" si="9"/>
        <v>0</v>
      </c>
      <c r="Q56" s="30">
        <f t="shared" si="9"/>
        <v>0</v>
      </c>
      <c r="R56" s="30">
        <f t="shared" si="7"/>
        <v>0</v>
      </c>
      <c r="S56" s="30">
        <f t="shared" si="7"/>
        <v>0</v>
      </c>
      <c r="T56" s="30">
        <f t="shared" si="7"/>
        <v>0</v>
      </c>
      <c r="U56" s="30">
        <f t="shared" si="7"/>
        <v>0</v>
      </c>
      <c r="V56" s="30">
        <f t="shared" si="7"/>
        <v>0</v>
      </c>
      <c r="W56" s="30">
        <f t="shared" si="7"/>
        <v>0</v>
      </c>
      <c r="X56" s="30">
        <f t="shared" si="7"/>
        <v>0</v>
      </c>
      <c r="Y56" s="30">
        <f t="shared" si="7"/>
        <v>0</v>
      </c>
      <c r="Z56" s="30">
        <f t="shared" si="7"/>
        <v>0</v>
      </c>
      <c r="AA56" s="30">
        <f t="shared" si="7"/>
        <v>0</v>
      </c>
      <c r="AB56" s="30">
        <f t="shared" si="7"/>
        <v>0</v>
      </c>
      <c r="AC56" s="30">
        <f t="shared" si="7"/>
        <v>0</v>
      </c>
      <c r="AD56" s="30">
        <f t="shared" si="7"/>
        <v>0</v>
      </c>
      <c r="AE56" s="30">
        <f t="shared" si="7"/>
        <v>0</v>
      </c>
      <c r="AF56" s="30">
        <f t="shared" ref="AF56:AO56" si="10">AF49-AF42</f>
        <v>0</v>
      </c>
      <c r="AG56" s="30">
        <f t="shared" si="10"/>
        <v>0</v>
      </c>
      <c r="AH56" s="30">
        <f t="shared" si="10"/>
        <v>0</v>
      </c>
      <c r="AI56" s="30">
        <f t="shared" si="10"/>
        <v>0</v>
      </c>
      <c r="AJ56" s="30">
        <f t="shared" si="10"/>
        <v>0</v>
      </c>
      <c r="AK56" s="30">
        <f t="shared" si="10"/>
        <v>0</v>
      </c>
      <c r="AL56" s="30">
        <f t="shared" si="10"/>
        <v>0</v>
      </c>
      <c r="AM56" s="30">
        <f t="shared" si="10"/>
        <v>0</v>
      </c>
      <c r="AN56" s="30">
        <f t="shared" si="10"/>
        <v>0</v>
      </c>
      <c r="AO56" s="30">
        <f t="shared" si="10"/>
        <v>0</v>
      </c>
    </row>
    <row r="57" spans="1:41" s="1" customFormat="1" ht="12.75" customHeight="1">
      <c r="A57" s="36" t="s">
        <v>168</v>
      </c>
      <c r="B57" s="30">
        <f t="shared" si="9"/>
        <v>0</v>
      </c>
      <c r="C57" s="30">
        <f t="shared" si="7"/>
        <v>0</v>
      </c>
      <c r="D57" s="30">
        <f t="shared" si="7"/>
        <v>0</v>
      </c>
      <c r="E57" s="30">
        <f t="shared" si="7"/>
        <v>0</v>
      </c>
      <c r="F57" s="30">
        <f t="shared" si="7"/>
        <v>0</v>
      </c>
      <c r="G57" s="30">
        <f t="shared" si="7"/>
        <v>0</v>
      </c>
      <c r="H57" s="30">
        <f t="shared" si="7"/>
        <v>0</v>
      </c>
      <c r="I57" s="30">
        <f t="shared" si="7"/>
        <v>0</v>
      </c>
      <c r="J57" s="30">
        <f t="shared" si="7"/>
        <v>0</v>
      </c>
      <c r="K57" s="30">
        <f t="shared" si="7"/>
        <v>0</v>
      </c>
      <c r="L57" s="30">
        <f t="shared" si="7"/>
        <v>0</v>
      </c>
      <c r="M57" s="30">
        <f t="shared" si="7"/>
        <v>0</v>
      </c>
      <c r="N57" s="30">
        <f t="shared" si="7"/>
        <v>0</v>
      </c>
      <c r="O57" s="30">
        <f t="shared" si="7"/>
        <v>0</v>
      </c>
      <c r="P57" s="30">
        <f t="shared" si="7"/>
        <v>0</v>
      </c>
      <c r="Q57" s="30">
        <f t="shared" si="7"/>
        <v>0</v>
      </c>
      <c r="R57" s="30">
        <f t="shared" si="7"/>
        <v>0</v>
      </c>
      <c r="S57" s="30">
        <f t="shared" si="7"/>
        <v>0</v>
      </c>
      <c r="T57" s="30">
        <f t="shared" si="7"/>
        <v>0</v>
      </c>
      <c r="U57" s="30">
        <f t="shared" si="7"/>
        <v>0</v>
      </c>
      <c r="V57" s="30">
        <f t="shared" si="7"/>
        <v>0</v>
      </c>
      <c r="W57" s="30">
        <f t="shared" si="7"/>
        <v>0</v>
      </c>
      <c r="X57" s="30">
        <f t="shared" si="7"/>
        <v>0</v>
      </c>
      <c r="Y57" s="30">
        <f t="shared" si="7"/>
        <v>0</v>
      </c>
      <c r="Z57" s="30">
        <f t="shared" si="7"/>
        <v>0</v>
      </c>
      <c r="AA57" s="30">
        <f t="shared" si="7"/>
        <v>0</v>
      </c>
      <c r="AB57" s="30">
        <f t="shared" si="7"/>
        <v>0</v>
      </c>
      <c r="AC57" s="30">
        <f t="shared" si="7"/>
        <v>0</v>
      </c>
      <c r="AD57" s="30">
        <f t="shared" si="7"/>
        <v>0</v>
      </c>
      <c r="AE57" s="30">
        <f t="shared" si="7"/>
        <v>0</v>
      </c>
      <c r="AF57" s="30">
        <f t="shared" ref="AF57:AO57" si="11">AF50-AF43</f>
        <v>0</v>
      </c>
      <c r="AG57" s="30">
        <f t="shared" si="11"/>
        <v>0</v>
      </c>
      <c r="AH57" s="30">
        <f t="shared" si="11"/>
        <v>0</v>
      </c>
      <c r="AI57" s="30">
        <f t="shared" si="11"/>
        <v>0</v>
      </c>
      <c r="AJ57" s="30">
        <f t="shared" si="11"/>
        <v>0</v>
      </c>
      <c r="AK57" s="30">
        <f t="shared" si="11"/>
        <v>0</v>
      </c>
      <c r="AL57" s="30">
        <f t="shared" si="11"/>
        <v>0</v>
      </c>
      <c r="AM57" s="30">
        <f t="shared" si="11"/>
        <v>0</v>
      </c>
      <c r="AN57" s="30">
        <f t="shared" si="11"/>
        <v>0</v>
      </c>
      <c r="AO57" s="30">
        <f t="shared" si="11"/>
        <v>0</v>
      </c>
    </row>
    <row r="58" spans="1:41" s="1" customFormat="1" ht="12.75" customHeight="1">
      <c r="A58" s="36" t="s">
        <v>88</v>
      </c>
      <c r="B58" s="30">
        <f t="shared" si="9"/>
        <v>0</v>
      </c>
      <c r="C58" s="30">
        <f t="shared" si="7"/>
        <v>0</v>
      </c>
      <c r="D58" s="30">
        <f t="shared" si="7"/>
        <v>0</v>
      </c>
      <c r="E58" s="30">
        <f t="shared" si="7"/>
        <v>0</v>
      </c>
      <c r="F58" s="30">
        <f t="shared" si="7"/>
        <v>0</v>
      </c>
      <c r="G58" s="30">
        <f t="shared" si="7"/>
        <v>0</v>
      </c>
      <c r="H58" s="30">
        <f t="shared" si="7"/>
        <v>0</v>
      </c>
      <c r="I58" s="30">
        <f t="shared" si="7"/>
        <v>0</v>
      </c>
      <c r="J58" s="30">
        <f t="shared" si="7"/>
        <v>0</v>
      </c>
      <c r="K58" s="30">
        <f t="shared" si="7"/>
        <v>0</v>
      </c>
      <c r="L58" s="30">
        <f t="shared" si="7"/>
        <v>0</v>
      </c>
      <c r="M58" s="30">
        <f t="shared" si="7"/>
        <v>0</v>
      </c>
      <c r="N58" s="30">
        <f t="shared" si="7"/>
        <v>0</v>
      </c>
      <c r="O58" s="30">
        <f t="shared" si="7"/>
        <v>0</v>
      </c>
      <c r="P58" s="30">
        <f t="shared" si="7"/>
        <v>0</v>
      </c>
      <c r="Q58" s="30">
        <f t="shared" si="7"/>
        <v>0</v>
      </c>
      <c r="R58" s="30">
        <f t="shared" si="7"/>
        <v>0</v>
      </c>
      <c r="S58" s="30">
        <f t="shared" si="7"/>
        <v>0</v>
      </c>
      <c r="T58" s="30">
        <f t="shared" si="7"/>
        <v>0</v>
      </c>
      <c r="U58" s="30">
        <f t="shared" si="7"/>
        <v>0</v>
      </c>
      <c r="V58" s="30">
        <f t="shared" si="7"/>
        <v>0</v>
      </c>
      <c r="W58" s="30">
        <f t="shared" si="7"/>
        <v>0</v>
      </c>
      <c r="X58" s="30">
        <f t="shared" si="7"/>
        <v>0</v>
      </c>
      <c r="Y58" s="30">
        <f t="shared" si="7"/>
        <v>0</v>
      </c>
      <c r="Z58" s="30">
        <f t="shared" si="7"/>
        <v>0</v>
      </c>
      <c r="AA58" s="30">
        <f t="shared" si="7"/>
        <v>0</v>
      </c>
      <c r="AB58" s="30">
        <f t="shared" si="7"/>
        <v>0</v>
      </c>
      <c r="AC58" s="30">
        <f t="shared" si="7"/>
        <v>0</v>
      </c>
      <c r="AD58" s="30">
        <f t="shared" si="7"/>
        <v>0</v>
      </c>
      <c r="AE58" s="30">
        <f t="shared" si="7"/>
        <v>0</v>
      </c>
      <c r="AF58" s="30">
        <f t="shared" ref="AF58:AO58" si="12">AF51-AF44</f>
        <v>0</v>
      </c>
      <c r="AG58" s="30">
        <f t="shared" si="12"/>
        <v>0</v>
      </c>
      <c r="AH58" s="30">
        <f t="shared" si="12"/>
        <v>0</v>
      </c>
      <c r="AI58" s="30">
        <f t="shared" si="12"/>
        <v>0</v>
      </c>
      <c r="AJ58" s="30">
        <f t="shared" si="12"/>
        <v>0</v>
      </c>
      <c r="AK58" s="30">
        <f t="shared" si="12"/>
        <v>0</v>
      </c>
      <c r="AL58" s="30">
        <f t="shared" si="12"/>
        <v>0</v>
      </c>
      <c r="AM58" s="30">
        <f t="shared" si="12"/>
        <v>0</v>
      </c>
      <c r="AN58" s="30">
        <f t="shared" si="12"/>
        <v>0</v>
      </c>
      <c r="AO58" s="30">
        <f t="shared" si="12"/>
        <v>0</v>
      </c>
    </row>
    <row r="59" spans="1:41" s="1" customFormat="1" ht="12.75" customHeight="1">
      <c r="A59" s="36" t="s">
        <v>89</v>
      </c>
      <c r="B59" s="30">
        <f t="shared" si="9"/>
        <v>0</v>
      </c>
      <c r="C59" s="30">
        <f t="shared" si="7"/>
        <v>0</v>
      </c>
      <c r="D59" s="30">
        <f t="shared" si="7"/>
        <v>0</v>
      </c>
      <c r="E59" s="30">
        <f t="shared" si="7"/>
        <v>0</v>
      </c>
      <c r="F59" s="30">
        <f t="shared" si="7"/>
        <v>0</v>
      </c>
      <c r="G59" s="30">
        <f t="shared" si="7"/>
        <v>0</v>
      </c>
      <c r="H59" s="30">
        <f t="shared" si="7"/>
        <v>0</v>
      </c>
      <c r="I59" s="30">
        <f t="shared" si="7"/>
        <v>0</v>
      </c>
      <c r="J59" s="30">
        <f t="shared" si="7"/>
        <v>0</v>
      </c>
      <c r="K59" s="30">
        <f t="shared" si="7"/>
        <v>0</v>
      </c>
      <c r="L59" s="30">
        <f t="shared" si="7"/>
        <v>0</v>
      </c>
      <c r="M59" s="30">
        <f t="shared" si="7"/>
        <v>0</v>
      </c>
      <c r="N59" s="30">
        <f t="shared" si="7"/>
        <v>0</v>
      </c>
      <c r="O59" s="30">
        <f t="shared" si="7"/>
        <v>0</v>
      </c>
      <c r="P59" s="30">
        <f t="shared" si="7"/>
        <v>0</v>
      </c>
      <c r="Q59" s="30">
        <f t="shared" si="7"/>
        <v>0</v>
      </c>
      <c r="R59" s="30">
        <f t="shared" si="7"/>
        <v>0</v>
      </c>
      <c r="S59" s="30">
        <f t="shared" si="7"/>
        <v>0</v>
      </c>
      <c r="T59" s="30">
        <f t="shared" si="7"/>
        <v>0</v>
      </c>
      <c r="U59" s="30">
        <f t="shared" si="7"/>
        <v>0</v>
      </c>
      <c r="V59" s="30">
        <f t="shared" si="7"/>
        <v>0</v>
      </c>
      <c r="W59" s="30">
        <f t="shared" si="7"/>
        <v>0</v>
      </c>
      <c r="X59" s="30">
        <f t="shared" si="7"/>
        <v>0</v>
      </c>
      <c r="Y59" s="30">
        <f t="shared" si="7"/>
        <v>0</v>
      </c>
      <c r="Z59" s="30">
        <f t="shared" si="7"/>
        <v>0</v>
      </c>
      <c r="AA59" s="30">
        <f t="shared" si="7"/>
        <v>0</v>
      </c>
      <c r="AB59" s="30">
        <f t="shared" si="7"/>
        <v>0</v>
      </c>
      <c r="AC59" s="30">
        <f t="shared" si="7"/>
        <v>0</v>
      </c>
      <c r="AD59" s="30">
        <f t="shared" si="7"/>
        <v>0</v>
      </c>
      <c r="AE59" s="30">
        <f t="shared" si="7"/>
        <v>0</v>
      </c>
      <c r="AF59" s="30">
        <f t="shared" ref="AF59:AO59" si="13">AF52-AF45</f>
        <v>0</v>
      </c>
      <c r="AG59" s="30">
        <f t="shared" si="13"/>
        <v>0</v>
      </c>
      <c r="AH59" s="30">
        <f t="shared" si="13"/>
        <v>0</v>
      </c>
      <c r="AI59" s="30">
        <f t="shared" si="13"/>
        <v>0</v>
      </c>
      <c r="AJ59" s="30">
        <f t="shared" si="13"/>
        <v>0</v>
      </c>
      <c r="AK59" s="30">
        <f t="shared" si="13"/>
        <v>0</v>
      </c>
      <c r="AL59" s="30">
        <f t="shared" si="13"/>
        <v>0</v>
      </c>
      <c r="AM59" s="30">
        <f t="shared" si="13"/>
        <v>0</v>
      </c>
      <c r="AN59" s="30">
        <f t="shared" si="13"/>
        <v>0</v>
      </c>
      <c r="AO59" s="30">
        <f t="shared" si="13"/>
        <v>0</v>
      </c>
    </row>
    <row r="60" spans="1:41" s="1" customFormat="1" ht="12.75" customHeight="1">
      <c r="A60" s="36" t="s">
        <v>168</v>
      </c>
      <c r="B60" s="30">
        <f t="shared" si="9"/>
        <v>0</v>
      </c>
      <c r="C60" s="30">
        <f t="shared" si="7"/>
        <v>0</v>
      </c>
      <c r="D60" s="30">
        <f t="shared" si="7"/>
        <v>0</v>
      </c>
      <c r="E60" s="30">
        <f t="shared" si="7"/>
        <v>0</v>
      </c>
      <c r="F60" s="30">
        <f t="shared" si="7"/>
        <v>0</v>
      </c>
      <c r="G60" s="30">
        <f t="shared" si="7"/>
        <v>0</v>
      </c>
      <c r="H60" s="30">
        <f t="shared" si="7"/>
        <v>0</v>
      </c>
      <c r="I60" s="30">
        <f t="shared" si="7"/>
        <v>0</v>
      </c>
      <c r="J60" s="30">
        <f t="shared" si="7"/>
        <v>0</v>
      </c>
      <c r="K60" s="30">
        <f t="shared" si="7"/>
        <v>0</v>
      </c>
      <c r="L60" s="30">
        <f t="shared" si="7"/>
        <v>0</v>
      </c>
      <c r="M60" s="30">
        <f t="shared" si="7"/>
        <v>0</v>
      </c>
      <c r="N60" s="30">
        <f t="shared" si="7"/>
        <v>0</v>
      </c>
      <c r="O60" s="30">
        <f t="shared" si="7"/>
        <v>0</v>
      </c>
      <c r="P60" s="30">
        <f t="shared" si="7"/>
        <v>0</v>
      </c>
      <c r="Q60" s="30">
        <f t="shared" si="7"/>
        <v>0</v>
      </c>
      <c r="R60" s="30">
        <f t="shared" si="7"/>
        <v>0</v>
      </c>
      <c r="S60" s="30">
        <f t="shared" si="7"/>
        <v>0</v>
      </c>
      <c r="T60" s="30">
        <f t="shared" si="7"/>
        <v>0</v>
      </c>
      <c r="U60" s="30">
        <f t="shared" si="7"/>
        <v>0</v>
      </c>
      <c r="V60" s="30">
        <f t="shared" si="7"/>
        <v>0</v>
      </c>
      <c r="W60" s="30">
        <f t="shared" si="7"/>
        <v>0</v>
      </c>
      <c r="X60" s="30">
        <f t="shared" si="7"/>
        <v>0</v>
      </c>
      <c r="Y60" s="30">
        <f t="shared" si="7"/>
        <v>0</v>
      </c>
      <c r="Z60" s="30">
        <f t="shared" si="7"/>
        <v>0</v>
      </c>
      <c r="AA60" s="30">
        <f t="shared" si="7"/>
        <v>0</v>
      </c>
      <c r="AB60" s="30">
        <f t="shared" si="7"/>
        <v>0</v>
      </c>
      <c r="AC60" s="30">
        <f t="shared" si="7"/>
        <v>0</v>
      </c>
      <c r="AD60" s="30">
        <f t="shared" si="7"/>
        <v>0</v>
      </c>
      <c r="AE60" s="30">
        <f t="shared" si="7"/>
        <v>0</v>
      </c>
      <c r="AF60" s="30">
        <f t="shared" ref="AF60:AO60" si="14">AF53-AF46</f>
        <v>0</v>
      </c>
      <c r="AG60" s="30">
        <f t="shared" si="14"/>
        <v>0</v>
      </c>
      <c r="AH60" s="30">
        <f t="shared" si="14"/>
        <v>0</v>
      </c>
      <c r="AI60" s="30">
        <f t="shared" si="14"/>
        <v>0</v>
      </c>
      <c r="AJ60" s="30">
        <f t="shared" si="14"/>
        <v>0</v>
      </c>
      <c r="AK60" s="30">
        <f t="shared" si="14"/>
        <v>0</v>
      </c>
      <c r="AL60" s="30">
        <f t="shared" si="14"/>
        <v>0</v>
      </c>
      <c r="AM60" s="30">
        <f t="shared" si="14"/>
        <v>0</v>
      </c>
      <c r="AN60" s="30">
        <f t="shared" si="14"/>
        <v>0</v>
      </c>
      <c r="AO60" s="30">
        <f t="shared" si="14"/>
        <v>0</v>
      </c>
    </row>
    <row r="62" spans="1:41" s="1" customFormat="1" ht="15">
      <c r="A62" s="2" t="s">
        <v>269</v>
      </c>
    </row>
    <row r="63" spans="1:41" s="1" customFormat="1"/>
    <row r="64" spans="1:41" s="1" customFormat="1">
      <c r="A64" s="34" t="s">
        <v>29</v>
      </c>
      <c r="B64" s="35">
        <f>Założenia!C24</f>
        <v>0</v>
      </c>
      <c r="C64" s="35">
        <f>Założenia!D24</f>
        <v>1</v>
      </c>
      <c r="D64" s="35">
        <f>Założenia!E24</f>
        <v>2</v>
      </c>
      <c r="E64" s="35">
        <f>Założenia!F24</f>
        <v>3</v>
      </c>
      <c r="F64" s="35">
        <f>Założenia!G24</f>
        <v>4</v>
      </c>
      <c r="G64" s="35">
        <f>Założenia!H24</f>
        <v>5</v>
      </c>
      <c r="H64" s="35">
        <f>Założenia!I24</f>
        <v>6</v>
      </c>
      <c r="I64" s="35">
        <f>Założenia!J24</f>
        <v>7</v>
      </c>
      <c r="J64" s="35">
        <f>Założenia!K24</f>
        <v>8</v>
      </c>
      <c r="K64" s="35">
        <f>Założenia!L24</f>
        <v>9</v>
      </c>
      <c r="L64" s="35">
        <f>Założenia!M24</f>
        <v>10</v>
      </c>
      <c r="M64" s="35">
        <f>Założenia!N24</f>
        <v>11</v>
      </c>
      <c r="N64" s="35">
        <f>Założenia!O24</f>
        <v>12</v>
      </c>
      <c r="O64" s="35">
        <f>Założenia!P24</f>
        <v>13</v>
      </c>
      <c r="P64" s="35">
        <f>Założenia!Q24</f>
        <v>14</v>
      </c>
      <c r="Q64" s="35">
        <f>Założenia!R24</f>
        <v>15</v>
      </c>
      <c r="R64" s="35">
        <f>Założenia!S24</f>
        <v>16</v>
      </c>
      <c r="S64" s="35">
        <f>Założenia!T24</f>
        <v>17</v>
      </c>
      <c r="T64" s="35">
        <f>Założenia!U24</f>
        <v>18</v>
      </c>
      <c r="U64" s="35">
        <f>Założenia!V24</f>
        <v>19</v>
      </c>
      <c r="V64" s="35">
        <f>Założenia!W24</f>
        <v>20</v>
      </c>
      <c r="W64" s="35">
        <f>Założenia!X24</f>
        <v>21</v>
      </c>
      <c r="X64" s="35">
        <f>Założenia!Y24</f>
        <v>22</v>
      </c>
      <c r="Y64" s="35">
        <f>Założenia!Z24</f>
        <v>23</v>
      </c>
      <c r="Z64" s="35">
        <f>Założenia!AA24</f>
        <v>24</v>
      </c>
      <c r="AA64" s="35">
        <f>Założenia!AB24</f>
        <v>25</v>
      </c>
      <c r="AB64" s="35">
        <f>Założenia!AC24</f>
        <v>26</v>
      </c>
      <c r="AC64" s="35">
        <f>Założenia!AD24</f>
        <v>27</v>
      </c>
      <c r="AD64" s="35">
        <f>Założenia!AE24</f>
        <v>28</v>
      </c>
      <c r="AE64" s="35">
        <f>Założenia!AF24</f>
        <v>29</v>
      </c>
      <c r="AF64" s="35">
        <f>Założenia!AG24</f>
        <v>30</v>
      </c>
      <c r="AG64" s="35">
        <f>Założenia!AH24</f>
        <v>31</v>
      </c>
      <c r="AH64" s="35">
        <f>Założenia!AI24</f>
        <v>32</v>
      </c>
      <c r="AI64" s="35">
        <f>Założenia!AJ24</f>
        <v>33</v>
      </c>
      <c r="AJ64" s="35">
        <f>Założenia!AK24</f>
        <v>34</v>
      </c>
      <c r="AK64" s="35">
        <f>Założenia!AL24</f>
        <v>35</v>
      </c>
      <c r="AL64" s="35">
        <f>Założenia!AM24</f>
        <v>36</v>
      </c>
      <c r="AM64" s="35">
        <f>Założenia!AN24</f>
        <v>37</v>
      </c>
      <c r="AN64" s="35">
        <f>Założenia!AO24</f>
        <v>38</v>
      </c>
      <c r="AO64" s="35">
        <f>Założenia!AP24</f>
        <v>39</v>
      </c>
    </row>
    <row r="65" spans="1:41" s="1" customFormat="1">
      <c r="A65" s="36" t="s">
        <v>90</v>
      </c>
      <c r="B65" s="30">
        <f>B41*B44</f>
        <v>0</v>
      </c>
      <c r="C65" s="30">
        <f t="shared" ref="C65:AO65" si="15">C41*C44</f>
        <v>0</v>
      </c>
      <c r="D65" s="30">
        <f t="shared" si="15"/>
        <v>0</v>
      </c>
      <c r="E65" s="30">
        <f t="shared" si="15"/>
        <v>0</v>
      </c>
      <c r="F65" s="30">
        <f t="shared" si="15"/>
        <v>0</v>
      </c>
      <c r="G65" s="30">
        <f t="shared" si="15"/>
        <v>0</v>
      </c>
      <c r="H65" s="30">
        <f t="shared" si="15"/>
        <v>0</v>
      </c>
      <c r="I65" s="30">
        <f t="shared" si="15"/>
        <v>0</v>
      </c>
      <c r="J65" s="30">
        <f t="shared" si="15"/>
        <v>0</v>
      </c>
      <c r="K65" s="30">
        <f t="shared" si="15"/>
        <v>0</v>
      </c>
      <c r="L65" s="30">
        <f t="shared" si="15"/>
        <v>0</v>
      </c>
      <c r="M65" s="30">
        <f t="shared" si="15"/>
        <v>0</v>
      </c>
      <c r="N65" s="30">
        <f t="shared" si="15"/>
        <v>0</v>
      </c>
      <c r="O65" s="30">
        <f t="shared" si="15"/>
        <v>0</v>
      </c>
      <c r="P65" s="30">
        <f t="shared" si="15"/>
        <v>0</v>
      </c>
      <c r="Q65" s="30">
        <f t="shared" si="15"/>
        <v>0</v>
      </c>
      <c r="R65" s="30">
        <f t="shared" si="15"/>
        <v>0</v>
      </c>
      <c r="S65" s="30">
        <f t="shared" si="15"/>
        <v>0</v>
      </c>
      <c r="T65" s="30">
        <f t="shared" si="15"/>
        <v>0</v>
      </c>
      <c r="U65" s="30">
        <f t="shared" si="15"/>
        <v>0</v>
      </c>
      <c r="V65" s="30">
        <f t="shared" si="15"/>
        <v>0</v>
      </c>
      <c r="W65" s="30">
        <f t="shared" si="15"/>
        <v>0</v>
      </c>
      <c r="X65" s="30">
        <f t="shared" si="15"/>
        <v>0</v>
      </c>
      <c r="Y65" s="30">
        <f t="shared" si="15"/>
        <v>0</v>
      </c>
      <c r="Z65" s="30">
        <f t="shared" si="15"/>
        <v>0</v>
      </c>
      <c r="AA65" s="30">
        <f t="shared" si="15"/>
        <v>0</v>
      </c>
      <c r="AB65" s="30">
        <f t="shared" si="15"/>
        <v>0</v>
      </c>
      <c r="AC65" s="30">
        <f t="shared" si="15"/>
        <v>0</v>
      </c>
      <c r="AD65" s="30">
        <f t="shared" si="15"/>
        <v>0</v>
      </c>
      <c r="AE65" s="30">
        <f t="shared" si="15"/>
        <v>0</v>
      </c>
      <c r="AF65" s="30">
        <f t="shared" si="15"/>
        <v>0</v>
      </c>
      <c r="AG65" s="30">
        <f t="shared" si="15"/>
        <v>0</v>
      </c>
      <c r="AH65" s="30">
        <f t="shared" si="15"/>
        <v>0</v>
      </c>
      <c r="AI65" s="30">
        <f t="shared" si="15"/>
        <v>0</v>
      </c>
      <c r="AJ65" s="30">
        <f t="shared" si="15"/>
        <v>0</v>
      </c>
      <c r="AK65" s="30">
        <f t="shared" si="15"/>
        <v>0</v>
      </c>
      <c r="AL65" s="30">
        <f t="shared" si="15"/>
        <v>0</v>
      </c>
      <c r="AM65" s="30">
        <f t="shared" si="15"/>
        <v>0</v>
      </c>
      <c r="AN65" s="30">
        <f t="shared" si="15"/>
        <v>0</v>
      </c>
      <c r="AO65" s="30">
        <f t="shared" si="15"/>
        <v>0</v>
      </c>
    </row>
    <row r="66" spans="1:41" s="1" customFormat="1">
      <c r="A66" s="36" t="s">
        <v>91</v>
      </c>
      <c r="B66" s="30">
        <f>B42*B45</f>
        <v>0</v>
      </c>
      <c r="C66" s="30">
        <f t="shared" ref="C66:AO66" si="16">C42*C45</f>
        <v>0</v>
      </c>
      <c r="D66" s="30">
        <f t="shared" si="16"/>
        <v>0</v>
      </c>
      <c r="E66" s="30">
        <f t="shared" si="16"/>
        <v>0</v>
      </c>
      <c r="F66" s="30">
        <f t="shared" si="16"/>
        <v>0</v>
      </c>
      <c r="G66" s="30">
        <f t="shared" si="16"/>
        <v>0</v>
      </c>
      <c r="H66" s="30">
        <f t="shared" si="16"/>
        <v>0</v>
      </c>
      <c r="I66" s="30">
        <f t="shared" si="16"/>
        <v>0</v>
      </c>
      <c r="J66" s="30">
        <f t="shared" si="16"/>
        <v>0</v>
      </c>
      <c r="K66" s="30">
        <f t="shared" si="16"/>
        <v>0</v>
      </c>
      <c r="L66" s="30">
        <f t="shared" si="16"/>
        <v>0</v>
      </c>
      <c r="M66" s="30">
        <f t="shared" si="16"/>
        <v>0</v>
      </c>
      <c r="N66" s="30">
        <f t="shared" si="16"/>
        <v>0</v>
      </c>
      <c r="O66" s="30">
        <f t="shared" si="16"/>
        <v>0</v>
      </c>
      <c r="P66" s="30">
        <f t="shared" si="16"/>
        <v>0</v>
      </c>
      <c r="Q66" s="30">
        <f t="shared" si="16"/>
        <v>0</v>
      </c>
      <c r="R66" s="30">
        <f t="shared" si="16"/>
        <v>0</v>
      </c>
      <c r="S66" s="30">
        <f t="shared" si="16"/>
        <v>0</v>
      </c>
      <c r="T66" s="30">
        <f t="shared" si="16"/>
        <v>0</v>
      </c>
      <c r="U66" s="30">
        <f t="shared" si="16"/>
        <v>0</v>
      </c>
      <c r="V66" s="30">
        <f t="shared" si="16"/>
        <v>0</v>
      </c>
      <c r="W66" s="30">
        <f t="shared" si="16"/>
        <v>0</v>
      </c>
      <c r="X66" s="30">
        <f t="shared" si="16"/>
        <v>0</v>
      </c>
      <c r="Y66" s="30">
        <f t="shared" si="16"/>
        <v>0</v>
      </c>
      <c r="Z66" s="30">
        <f t="shared" si="16"/>
        <v>0</v>
      </c>
      <c r="AA66" s="30">
        <f t="shared" si="16"/>
        <v>0</v>
      </c>
      <c r="AB66" s="30">
        <f t="shared" si="16"/>
        <v>0</v>
      </c>
      <c r="AC66" s="30">
        <f t="shared" si="16"/>
        <v>0</v>
      </c>
      <c r="AD66" s="30">
        <f t="shared" si="16"/>
        <v>0</v>
      </c>
      <c r="AE66" s="30">
        <f t="shared" si="16"/>
        <v>0</v>
      </c>
      <c r="AF66" s="30">
        <f t="shared" si="16"/>
        <v>0</v>
      </c>
      <c r="AG66" s="30">
        <f t="shared" si="16"/>
        <v>0</v>
      </c>
      <c r="AH66" s="30">
        <f t="shared" si="16"/>
        <v>0</v>
      </c>
      <c r="AI66" s="30">
        <f t="shared" si="16"/>
        <v>0</v>
      </c>
      <c r="AJ66" s="30">
        <f t="shared" si="16"/>
        <v>0</v>
      </c>
      <c r="AK66" s="30">
        <f t="shared" si="16"/>
        <v>0</v>
      </c>
      <c r="AL66" s="30">
        <f t="shared" si="16"/>
        <v>0</v>
      </c>
      <c r="AM66" s="30">
        <f t="shared" si="16"/>
        <v>0</v>
      </c>
      <c r="AN66" s="30">
        <f t="shared" si="16"/>
        <v>0</v>
      </c>
      <c r="AO66" s="30">
        <f t="shared" si="16"/>
        <v>0</v>
      </c>
    </row>
    <row r="67" spans="1:41" s="1" customFormat="1">
      <c r="A67" s="36" t="s">
        <v>168</v>
      </c>
      <c r="B67" s="30">
        <f>B43*B46</f>
        <v>0</v>
      </c>
      <c r="C67" s="30">
        <f t="shared" ref="C67:AO67" si="17">C43*C46</f>
        <v>0</v>
      </c>
      <c r="D67" s="30">
        <f t="shared" si="17"/>
        <v>0</v>
      </c>
      <c r="E67" s="30">
        <f t="shared" si="17"/>
        <v>0</v>
      </c>
      <c r="F67" s="30">
        <f t="shared" si="17"/>
        <v>0</v>
      </c>
      <c r="G67" s="30">
        <f t="shared" si="17"/>
        <v>0</v>
      </c>
      <c r="H67" s="30">
        <f t="shared" si="17"/>
        <v>0</v>
      </c>
      <c r="I67" s="30">
        <f t="shared" si="17"/>
        <v>0</v>
      </c>
      <c r="J67" s="30">
        <f t="shared" si="17"/>
        <v>0</v>
      </c>
      <c r="K67" s="30">
        <f t="shared" si="17"/>
        <v>0</v>
      </c>
      <c r="L67" s="30">
        <f t="shared" si="17"/>
        <v>0</v>
      </c>
      <c r="M67" s="30">
        <f t="shared" si="17"/>
        <v>0</v>
      </c>
      <c r="N67" s="30">
        <f t="shared" si="17"/>
        <v>0</v>
      </c>
      <c r="O67" s="30">
        <f t="shared" si="17"/>
        <v>0</v>
      </c>
      <c r="P67" s="30">
        <f t="shared" si="17"/>
        <v>0</v>
      </c>
      <c r="Q67" s="30">
        <f t="shared" si="17"/>
        <v>0</v>
      </c>
      <c r="R67" s="30">
        <f t="shared" si="17"/>
        <v>0</v>
      </c>
      <c r="S67" s="30">
        <f t="shared" si="17"/>
        <v>0</v>
      </c>
      <c r="T67" s="30">
        <f t="shared" si="17"/>
        <v>0</v>
      </c>
      <c r="U67" s="30">
        <f t="shared" si="17"/>
        <v>0</v>
      </c>
      <c r="V67" s="30">
        <f t="shared" si="17"/>
        <v>0</v>
      </c>
      <c r="W67" s="30">
        <f t="shared" si="17"/>
        <v>0</v>
      </c>
      <c r="X67" s="30">
        <f t="shared" si="17"/>
        <v>0</v>
      </c>
      <c r="Y67" s="30">
        <f t="shared" si="17"/>
        <v>0</v>
      </c>
      <c r="Z67" s="30">
        <f t="shared" si="17"/>
        <v>0</v>
      </c>
      <c r="AA67" s="30">
        <f t="shared" si="17"/>
        <v>0</v>
      </c>
      <c r="AB67" s="30">
        <f t="shared" si="17"/>
        <v>0</v>
      </c>
      <c r="AC67" s="30">
        <f t="shared" si="17"/>
        <v>0</v>
      </c>
      <c r="AD67" s="30">
        <f t="shared" si="17"/>
        <v>0</v>
      </c>
      <c r="AE67" s="30">
        <f t="shared" si="17"/>
        <v>0</v>
      </c>
      <c r="AF67" s="30">
        <f t="shared" si="17"/>
        <v>0</v>
      </c>
      <c r="AG67" s="30">
        <f t="shared" si="17"/>
        <v>0</v>
      </c>
      <c r="AH67" s="30">
        <f t="shared" si="17"/>
        <v>0</v>
      </c>
      <c r="AI67" s="30">
        <f t="shared" si="17"/>
        <v>0</v>
      </c>
      <c r="AJ67" s="30">
        <f t="shared" si="17"/>
        <v>0</v>
      </c>
      <c r="AK67" s="30">
        <f t="shared" si="17"/>
        <v>0</v>
      </c>
      <c r="AL67" s="30">
        <f t="shared" si="17"/>
        <v>0</v>
      </c>
      <c r="AM67" s="30">
        <f t="shared" si="17"/>
        <v>0</v>
      </c>
      <c r="AN67" s="30">
        <f t="shared" si="17"/>
        <v>0</v>
      </c>
      <c r="AO67" s="30">
        <f t="shared" si="17"/>
        <v>0</v>
      </c>
    </row>
    <row r="68" spans="1:41" s="1" customFormat="1">
      <c r="A68" s="37" t="s">
        <v>92</v>
      </c>
      <c r="B68" s="31">
        <f>SUM(B65:B67)</f>
        <v>0</v>
      </c>
      <c r="C68" s="31">
        <f t="shared" ref="C68:AO68" si="18">SUM(C65:C67)</f>
        <v>0</v>
      </c>
      <c r="D68" s="31">
        <f t="shared" si="18"/>
        <v>0</v>
      </c>
      <c r="E68" s="31">
        <f t="shared" si="18"/>
        <v>0</v>
      </c>
      <c r="F68" s="31">
        <f t="shared" si="18"/>
        <v>0</v>
      </c>
      <c r="G68" s="31">
        <f t="shared" si="18"/>
        <v>0</v>
      </c>
      <c r="H68" s="31">
        <f t="shared" si="18"/>
        <v>0</v>
      </c>
      <c r="I68" s="31">
        <f t="shared" si="18"/>
        <v>0</v>
      </c>
      <c r="J68" s="31">
        <f t="shared" si="18"/>
        <v>0</v>
      </c>
      <c r="K68" s="31">
        <f t="shared" si="18"/>
        <v>0</v>
      </c>
      <c r="L68" s="31">
        <f t="shared" si="18"/>
        <v>0</v>
      </c>
      <c r="M68" s="31">
        <f t="shared" si="18"/>
        <v>0</v>
      </c>
      <c r="N68" s="31">
        <f t="shared" si="18"/>
        <v>0</v>
      </c>
      <c r="O68" s="31">
        <f t="shared" si="18"/>
        <v>0</v>
      </c>
      <c r="P68" s="31">
        <f t="shared" si="18"/>
        <v>0</v>
      </c>
      <c r="Q68" s="31">
        <f t="shared" si="18"/>
        <v>0</v>
      </c>
      <c r="R68" s="31">
        <f t="shared" si="18"/>
        <v>0</v>
      </c>
      <c r="S68" s="31">
        <f t="shared" si="18"/>
        <v>0</v>
      </c>
      <c r="T68" s="31">
        <f t="shared" si="18"/>
        <v>0</v>
      </c>
      <c r="U68" s="31">
        <f t="shared" si="18"/>
        <v>0</v>
      </c>
      <c r="V68" s="31">
        <f t="shared" si="18"/>
        <v>0</v>
      </c>
      <c r="W68" s="31">
        <f t="shared" si="18"/>
        <v>0</v>
      </c>
      <c r="X68" s="31">
        <f t="shared" si="18"/>
        <v>0</v>
      </c>
      <c r="Y68" s="31">
        <f t="shared" si="18"/>
        <v>0</v>
      </c>
      <c r="Z68" s="31">
        <f t="shared" si="18"/>
        <v>0</v>
      </c>
      <c r="AA68" s="31">
        <f t="shared" si="18"/>
        <v>0</v>
      </c>
      <c r="AB68" s="31">
        <f t="shared" si="18"/>
        <v>0</v>
      </c>
      <c r="AC68" s="31">
        <f t="shared" si="18"/>
        <v>0</v>
      </c>
      <c r="AD68" s="31">
        <f t="shared" si="18"/>
        <v>0</v>
      </c>
      <c r="AE68" s="31">
        <f t="shared" si="18"/>
        <v>0</v>
      </c>
      <c r="AF68" s="31">
        <f t="shared" si="18"/>
        <v>0</v>
      </c>
      <c r="AG68" s="31">
        <f t="shared" si="18"/>
        <v>0</v>
      </c>
      <c r="AH68" s="31">
        <f t="shared" si="18"/>
        <v>0</v>
      </c>
      <c r="AI68" s="31">
        <f t="shared" si="18"/>
        <v>0</v>
      </c>
      <c r="AJ68" s="31">
        <f t="shared" si="18"/>
        <v>0</v>
      </c>
      <c r="AK68" s="31">
        <f t="shared" si="18"/>
        <v>0</v>
      </c>
      <c r="AL68" s="31">
        <f t="shared" si="18"/>
        <v>0</v>
      </c>
      <c r="AM68" s="31">
        <f t="shared" si="18"/>
        <v>0</v>
      </c>
      <c r="AN68" s="31">
        <f t="shared" si="18"/>
        <v>0</v>
      </c>
      <c r="AO68" s="31">
        <f t="shared" si="18"/>
        <v>0</v>
      </c>
    </row>
    <row r="69" spans="1:41" s="1" customFormat="1" ht="25.5">
      <c r="A69" s="37" t="s">
        <v>195</v>
      </c>
      <c r="B69" s="118"/>
      <c r="C69" s="118"/>
      <c r="D69" s="118"/>
      <c r="E69" s="118"/>
      <c r="F69" s="118"/>
      <c r="G69" s="118"/>
      <c r="H69" s="118"/>
      <c r="I69" s="118"/>
      <c r="J69" s="118"/>
      <c r="K69" s="118"/>
      <c r="L69" s="118"/>
      <c r="M69" s="118"/>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8"/>
      <c r="AL69" s="118"/>
      <c r="AM69" s="118"/>
      <c r="AN69" s="118"/>
      <c r="AO69" s="118"/>
    </row>
    <row r="70" spans="1:41" s="1" customFormat="1">
      <c r="A70" s="37" t="s">
        <v>44</v>
      </c>
      <c r="B70" s="118"/>
      <c r="C70" s="118"/>
      <c r="D70" s="118"/>
      <c r="E70" s="118"/>
      <c r="F70" s="118"/>
      <c r="G70" s="118"/>
      <c r="H70" s="118"/>
      <c r="I70" s="118"/>
      <c r="J70" s="118"/>
      <c r="K70" s="118"/>
      <c r="L70" s="118"/>
      <c r="M70" s="118"/>
      <c r="N70" s="118"/>
      <c r="O70" s="118"/>
      <c r="P70" s="118"/>
      <c r="Q70" s="118"/>
      <c r="R70" s="118"/>
      <c r="S70" s="118"/>
      <c r="T70" s="118"/>
      <c r="U70" s="118"/>
      <c r="V70" s="118"/>
      <c r="W70" s="118"/>
      <c r="X70" s="118"/>
      <c r="Y70" s="118"/>
      <c r="Z70" s="118"/>
      <c r="AA70" s="118"/>
      <c r="AB70" s="118"/>
      <c r="AC70" s="118"/>
      <c r="AD70" s="118"/>
      <c r="AE70" s="118"/>
      <c r="AF70" s="118"/>
      <c r="AG70" s="118"/>
      <c r="AH70" s="118"/>
      <c r="AI70" s="118"/>
      <c r="AJ70" s="118"/>
      <c r="AK70" s="118"/>
      <c r="AL70" s="118"/>
      <c r="AM70" s="118"/>
      <c r="AN70" s="118"/>
      <c r="AO70" s="118"/>
    </row>
    <row r="71" spans="1:41" s="1" customFormat="1">
      <c r="A71" s="37" t="s">
        <v>45</v>
      </c>
      <c r="B71" s="118"/>
      <c r="C71" s="118"/>
      <c r="D71" s="118"/>
      <c r="E71" s="118"/>
      <c r="F71" s="118"/>
      <c r="G71" s="118"/>
      <c r="H71" s="118"/>
      <c r="I71" s="118"/>
      <c r="J71" s="118"/>
      <c r="K71" s="118"/>
      <c r="L71" s="118"/>
      <c r="M71" s="118"/>
      <c r="N71" s="118"/>
      <c r="O71" s="118"/>
      <c r="P71" s="118"/>
      <c r="Q71" s="118"/>
      <c r="R71" s="118"/>
      <c r="S71" s="118"/>
      <c r="T71" s="118"/>
      <c r="U71" s="118"/>
      <c r="V71" s="118"/>
      <c r="W71" s="118"/>
      <c r="X71" s="118"/>
      <c r="Y71" s="118"/>
      <c r="Z71" s="118"/>
      <c r="AA71" s="118"/>
      <c r="AB71" s="118"/>
      <c r="AC71" s="118"/>
      <c r="AD71" s="118"/>
      <c r="AE71" s="118"/>
      <c r="AF71" s="118"/>
      <c r="AG71" s="118"/>
      <c r="AH71" s="118"/>
      <c r="AI71" s="118"/>
      <c r="AJ71" s="118"/>
      <c r="AK71" s="118"/>
      <c r="AL71" s="118"/>
      <c r="AM71" s="118"/>
      <c r="AN71" s="118"/>
      <c r="AO71" s="118"/>
    </row>
    <row r="72" spans="1:41" s="1" customFormat="1">
      <c r="A72" s="34" t="s">
        <v>30</v>
      </c>
      <c r="B72" s="35">
        <f>B40</f>
        <v>0</v>
      </c>
      <c r="C72" s="35">
        <f t="shared" ref="C72:AO72" si="19">C40</f>
        <v>1</v>
      </c>
      <c r="D72" s="35">
        <f t="shared" si="19"/>
        <v>2</v>
      </c>
      <c r="E72" s="35">
        <f t="shared" si="19"/>
        <v>3</v>
      </c>
      <c r="F72" s="35">
        <f t="shared" si="19"/>
        <v>4</v>
      </c>
      <c r="G72" s="35">
        <f t="shared" si="19"/>
        <v>5</v>
      </c>
      <c r="H72" s="35">
        <f t="shared" si="19"/>
        <v>6</v>
      </c>
      <c r="I72" s="35">
        <f t="shared" si="19"/>
        <v>7</v>
      </c>
      <c r="J72" s="35">
        <f t="shared" si="19"/>
        <v>8</v>
      </c>
      <c r="K72" s="35">
        <f t="shared" si="19"/>
        <v>9</v>
      </c>
      <c r="L72" s="35">
        <f t="shared" si="19"/>
        <v>10</v>
      </c>
      <c r="M72" s="35">
        <f t="shared" si="19"/>
        <v>11</v>
      </c>
      <c r="N72" s="35">
        <f t="shared" si="19"/>
        <v>12</v>
      </c>
      <c r="O72" s="35">
        <f t="shared" si="19"/>
        <v>13</v>
      </c>
      <c r="P72" s="35">
        <f t="shared" si="19"/>
        <v>14</v>
      </c>
      <c r="Q72" s="35">
        <f t="shared" si="19"/>
        <v>15</v>
      </c>
      <c r="R72" s="35">
        <f t="shared" si="19"/>
        <v>16</v>
      </c>
      <c r="S72" s="35">
        <f t="shared" si="19"/>
        <v>17</v>
      </c>
      <c r="T72" s="35">
        <f t="shared" si="19"/>
        <v>18</v>
      </c>
      <c r="U72" s="35">
        <f t="shared" si="19"/>
        <v>19</v>
      </c>
      <c r="V72" s="35">
        <f t="shared" si="19"/>
        <v>20</v>
      </c>
      <c r="W72" s="35">
        <f t="shared" si="19"/>
        <v>21</v>
      </c>
      <c r="X72" s="35">
        <f t="shared" si="19"/>
        <v>22</v>
      </c>
      <c r="Y72" s="35">
        <f t="shared" si="19"/>
        <v>23</v>
      </c>
      <c r="Z72" s="35">
        <f t="shared" si="19"/>
        <v>24</v>
      </c>
      <c r="AA72" s="35">
        <f t="shared" si="19"/>
        <v>25</v>
      </c>
      <c r="AB72" s="35">
        <f t="shared" si="19"/>
        <v>26</v>
      </c>
      <c r="AC72" s="35">
        <f t="shared" si="19"/>
        <v>27</v>
      </c>
      <c r="AD72" s="35">
        <f t="shared" si="19"/>
        <v>28</v>
      </c>
      <c r="AE72" s="35">
        <f t="shared" si="19"/>
        <v>29</v>
      </c>
      <c r="AF72" s="35">
        <f t="shared" si="19"/>
        <v>30</v>
      </c>
      <c r="AG72" s="35">
        <f t="shared" si="19"/>
        <v>31</v>
      </c>
      <c r="AH72" s="35">
        <f t="shared" si="19"/>
        <v>32</v>
      </c>
      <c r="AI72" s="35">
        <f t="shared" si="19"/>
        <v>33</v>
      </c>
      <c r="AJ72" s="35">
        <f t="shared" si="19"/>
        <v>34</v>
      </c>
      <c r="AK72" s="35">
        <f t="shared" si="19"/>
        <v>35</v>
      </c>
      <c r="AL72" s="35">
        <f t="shared" si="19"/>
        <v>36</v>
      </c>
      <c r="AM72" s="35">
        <f t="shared" si="19"/>
        <v>37</v>
      </c>
      <c r="AN72" s="35">
        <f t="shared" si="19"/>
        <v>38</v>
      </c>
      <c r="AO72" s="35">
        <f t="shared" si="19"/>
        <v>39</v>
      </c>
    </row>
    <row r="73" spans="1:41" s="1" customFormat="1">
      <c r="A73" s="36" t="s">
        <v>90</v>
      </c>
      <c r="B73" s="30">
        <f>B48*B51</f>
        <v>0</v>
      </c>
      <c r="C73" s="30">
        <f t="shared" ref="C73:AO73" si="20">C48*C51</f>
        <v>0</v>
      </c>
      <c r="D73" s="30">
        <f t="shared" si="20"/>
        <v>0</v>
      </c>
      <c r="E73" s="30">
        <f t="shared" si="20"/>
        <v>0</v>
      </c>
      <c r="F73" s="30">
        <f t="shared" si="20"/>
        <v>0</v>
      </c>
      <c r="G73" s="30">
        <f t="shared" si="20"/>
        <v>0</v>
      </c>
      <c r="H73" s="30">
        <f t="shared" si="20"/>
        <v>0</v>
      </c>
      <c r="I73" s="30">
        <f t="shared" si="20"/>
        <v>0</v>
      </c>
      <c r="J73" s="30">
        <f t="shared" si="20"/>
        <v>0</v>
      </c>
      <c r="K73" s="30">
        <f t="shared" si="20"/>
        <v>0</v>
      </c>
      <c r="L73" s="30">
        <f t="shared" si="20"/>
        <v>0</v>
      </c>
      <c r="M73" s="30">
        <f t="shared" si="20"/>
        <v>0</v>
      </c>
      <c r="N73" s="30">
        <f t="shared" si="20"/>
        <v>0</v>
      </c>
      <c r="O73" s="30">
        <f t="shared" si="20"/>
        <v>0</v>
      </c>
      <c r="P73" s="30">
        <f t="shared" si="20"/>
        <v>0</v>
      </c>
      <c r="Q73" s="30">
        <f t="shared" si="20"/>
        <v>0</v>
      </c>
      <c r="R73" s="30">
        <f t="shared" si="20"/>
        <v>0</v>
      </c>
      <c r="S73" s="30">
        <f t="shared" si="20"/>
        <v>0</v>
      </c>
      <c r="T73" s="30">
        <f t="shared" si="20"/>
        <v>0</v>
      </c>
      <c r="U73" s="30">
        <f t="shared" si="20"/>
        <v>0</v>
      </c>
      <c r="V73" s="30">
        <f t="shared" si="20"/>
        <v>0</v>
      </c>
      <c r="W73" s="30">
        <f t="shared" si="20"/>
        <v>0</v>
      </c>
      <c r="X73" s="30">
        <f t="shared" si="20"/>
        <v>0</v>
      </c>
      <c r="Y73" s="30">
        <f t="shared" si="20"/>
        <v>0</v>
      </c>
      <c r="Z73" s="30">
        <f t="shared" si="20"/>
        <v>0</v>
      </c>
      <c r="AA73" s="30">
        <f t="shared" si="20"/>
        <v>0</v>
      </c>
      <c r="AB73" s="30">
        <f t="shared" si="20"/>
        <v>0</v>
      </c>
      <c r="AC73" s="30">
        <f t="shared" si="20"/>
        <v>0</v>
      </c>
      <c r="AD73" s="30">
        <f t="shared" si="20"/>
        <v>0</v>
      </c>
      <c r="AE73" s="30">
        <f t="shared" si="20"/>
        <v>0</v>
      </c>
      <c r="AF73" s="30">
        <f t="shared" si="20"/>
        <v>0</v>
      </c>
      <c r="AG73" s="30">
        <f t="shared" si="20"/>
        <v>0</v>
      </c>
      <c r="AH73" s="30">
        <f t="shared" si="20"/>
        <v>0</v>
      </c>
      <c r="AI73" s="30">
        <f t="shared" si="20"/>
        <v>0</v>
      </c>
      <c r="AJ73" s="30">
        <f t="shared" si="20"/>
        <v>0</v>
      </c>
      <c r="AK73" s="30">
        <f t="shared" si="20"/>
        <v>0</v>
      </c>
      <c r="AL73" s="30">
        <f t="shared" si="20"/>
        <v>0</v>
      </c>
      <c r="AM73" s="30">
        <f t="shared" si="20"/>
        <v>0</v>
      </c>
      <c r="AN73" s="30">
        <f t="shared" si="20"/>
        <v>0</v>
      </c>
      <c r="AO73" s="30">
        <f t="shared" si="20"/>
        <v>0</v>
      </c>
    </row>
    <row r="74" spans="1:41" s="1" customFormat="1">
      <c r="A74" s="36" t="s">
        <v>91</v>
      </c>
      <c r="B74" s="30">
        <f>B49*B52</f>
        <v>0</v>
      </c>
      <c r="C74" s="30">
        <f t="shared" ref="C74:AO74" si="21">C49*C52</f>
        <v>0</v>
      </c>
      <c r="D74" s="30">
        <f t="shared" si="21"/>
        <v>0</v>
      </c>
      <c r="E74" s="30">
        <f t="shared" si="21"/>
        <v>0</v>
      </c>
      <c r="F74" s="30">
        <f t="shared" si="21"/>
        <v>0</v>
      </c>
      <c r="G74" s="30">
        <f t="shared" si="21"/>
        <v>0</v>
      </c>
      <c r="H74" s="30">
        <f t="shared" si="21"/>
        <v>0</v>
      </c>
      <c r="I74" s="30">
        <f t="shared" si="21"/>
        <v>0</v>
      </c>
      <c r="J74" s="30">
        <f t="shared" si="21"/>
        <v>0</v>
      </c>
      <c r="K74" s="30">
        <f t="shared" si="21"/>
        <v>0</v>
      </c>
      <c r="L74" s="30">
        <f t="shared" si="21"/>
        <v>0</v>
      </c>
      <c r="M74" s="30">
        <f t="shared" si="21"/>
        <v>0</v>
      </c>
      <c r="N74" s="30">
        <f t="shared" si="21"/>
        <v>0</v>
      </c>
      <c r="O74" s="30">
        <f t="shared" si="21"/>
        <v>0</v>
      </c>
      <c r="P74" s="30">
        <f t="shared" si="21"/>
        <v>0</v>
      </c>
      <c r="Q74" s="30">
        <f t="shared" si="21"/>
        <v>0</v>
      </c>
      <c r="R74" s="30">
        <f t="shared" si="21"/>
        <v>0</v>
      </c>
      <c r="S74" s="30">
        <f t="shared" si="21"/>
        <v>0</v>
      </c>
      <c r="T74" s="30">
        <f t="shared" si="21"/>
        <v>0</v>
      </c>
      <c r="U74" s="30">
        <f t="shared" si="21"/>
        <v>0</v>
      </c>
      <c r="V74" s="30">
        <f t="shared" si="21"/>
        <v>0</v>
      </c>
      <c r="W74" s="30">
        <f t="shared" si="21"/>
        <v>0</v>
      </c>
      <c r="X74" s="30">
        <f t="shared" si="21"/>
        <v>0</v>
      </c>
      <c r="Y74" s="30">
        <f t="shared" si="21"/>
        <v>0</v>
      </c>
      <c r="Z74" s="30">
        <f t="shared" si="21"/>
        <v>0</v>
      </c>
      <c r="AA74" s="30">
        <f t="shared" si="21"/>
        <v>0</v>
      </c>
      <c r="AB74" s="30">
        <f t="shared" si="21"/>
        <v>0</v>
      </c>
      <c r="AC74" s="30">
        <f t="shared" si="21"/>
        <v>0</v>
      </c>
      <c r="AD74" s="30">
        <f t="shared" si="21"/>
        <v>0</v>
      </c>
      <c r="AE74" s="30">
        <f t="shared" si="21"/>
        <v>0</v>
      </c>
      <c r="AF74" s="30">
        <f t="shared" si="21"/>
        <v>0</v>
      </c>
      <c r="AG74" s="30">
        <f t="shared" si="21"/>
        <v>0</v>
      </c>
      <c r="AH74" s="30">
        <f t="shared" si="21"/>
        <v>0</v>
      </c>
      <c r="AI74" s="30">
        <f t="shared" si="21"/>
        <v>0</v>
      </c>
      <c r="AJ74" s="30">
        <f t="shared" si="21"/>
        <v>0</v>
      </c>
      <c r="AK74" s="30">
        <f t="shared" si="21"/>
        <v>0</v>
      </c>
      <c r="AL74" s="30">
        <f t="shared" si="21"/>
        <v>0</v>
      </c>
      <c r="AM74" s="30">
        <f t="shared" si="21"/>
        <v>0</v>
      </c>
      <c r="AN74" s="30">
        <f t="shared" si="21"/>
        <v>0</v>
      </c>
      <c r="AO74" s="30">
        <f t="shared" si="21"/>
        <v>0</v>
      </c>
    </row>
    <row r="75" spans="1:41" s="1" customFormat="1">
      <c r="A75" s="36" t="s">
        <v>168</v>
      </c>
      <c r="B75" s="30">
        <f>B50*B53</f>
        <v>0</v>
      </c>
      <c r="C75" s="30">
        <f t="shared" ref="C75:AO75" si="22">C50*C53</f>
        <v>0</v>
      </c>
      <c r="D75" s="30">
        <f t="shared" si="22"/>
        <v>0</v>
      </c>
      <c r="E75" s="30">
        <f t="shared" si="22"/>
        <v>0</v>
      </c>
      <c r="F75" s="30">
        <f t="shared" si="22"/>
        <v>0</v>
      </c>
      <c r="G75" s="30">
        <f t="shared" si="22"/>
        <v>0</v>
      </c>
      <c r="H75" s="30">
        <f t="shared" si="22"/>
        <v>0</v>
      </c>
      <c r="I75" s="30">
        <f t="shared" si="22"/>
        <v>0</v>
      </c>
      <c r="J75" s="30">
        <f t="shared" si="22"/>
        <v>0</v>
      </c>
      <c r="K75" s="30">
        <f t="shared" si="22"/>
        <v>0</v>
      </c>
      <c r="L75" s="30">
        <f t="shared" si="22"/>
        <v>0</v>
      </c>
      <c r="M75" s="30">
        <f t="shared" si="22"/>
        <v>0</v>
      </c>
      <c r="N75" s="30">
        <f t="shared" si="22"/>
        <v>0</v>
      </c>
      <c r="O75" s="30">
        <f t="shared" si="22"/>
        <v>0</v>
      </c>
      <c r="P75" s="30">
        <f t="shared" si="22"/>
        <v>0</v>
      </c>
      <c r="Q75" s="30">
        <f t="shared" si="22"/>
        <v>0</v>
      </c>
      <c r="R75" s="30">
        <f t="shared" si="22"/>
        <v>0</v>
      </c>
      <c r="S75" s="30">
        <f t="shared" si="22"/>
        <v>0</v>
      </c>
      <c r="T75" s="30">
        <f t="shared" si="22"/>
        <v>0</v>
      </c>
      <c r="U75" s="30">
        <f t="shared" si="22"/>
        <v>0</v>
      </c>
      <c r="V75" s="30">
        <f t="shared" si="22"/>
        <v>0</v>
      </c>
      <c r="W75" s="30">
        <f t="shared" si="22"/>
        <v>0</v>
      </c>
      <c r="X75" s="30">
        <f t="shared" si="22"/>
        <v>0</v>
      </c>
      <c r="Y75" s="30">
        <f t="shared" si="22"/>
        <v>0</v>
      </c>
      <c r="Z75" s="30">
        <f t="shared" si="22"/>
        <v>0</v>
      </c>
      <c r="AA75" s="30">
        <f t="shared" si="22"/>
        <v>0</v>
      </c>
      <c r="AB75" s="30">
        <f t="shared" si="22"/>
        <v>0</v>
      </c>
      <c r="AC75" s="30">
        <f t="shared" si="22"/>
        <v>0</v>
      </c>
      <c r="AD75" s="30">
        <f t="shared" si="22"/>
        <v>0</v>
      </c>
      <c r="AE75" s="30">
        <f t="shared" si="22"/>
        <v>0</v>
      </c>
      <c r="AF75" s="30">
        <f t="shared" si="22"/>
        <v>0</v>
      </c>
      <c r="AG75" s="30">
        <f t="shared" si="22"/>
        <v>0</v>
      </c>
      <c r="AH75" s="30">
        <f t="shared" si="22"/>
        <v>0</v>
      </c>
      <c r="AI75" s="30">
        <f t="shared" si="22"/>
        <v>0</v>
      </c>
      <c r="AJ75" s="30">
        <f t="shared" si="22"/>
        <v>0</v>
      </c>
      <c r="AK75" s="30">
        <f t="shared" si="22"/>
        <v>0</v>
      </c>
      <c r="AL75" s="30">
        <f t="shared" si="22"/>
        <v>0</v>
      </c>
      <c r="AM75" s="30">
        <f t="shared" si="22"/>
        <v>0</v>
      </c>
      <c r="AN75" s="30">
        <f t="shared" si="22"/>
        <v>0</v>
      </c>
      <c r="AO75" s="30">
        <f t="shared" si="22"/>
        <v>0</v>
      </c>
    </row>
    <row r="76" spans="1:41" s="1" customFormat="1">
      <c r="A76" s="37" t="s">
        <v>92</v>
      </c>
      <c r="B76" s="31">
        <f>SUM(B73:B75)</f>
        <v>0</v>
      </c>
      <c r="C76" s="31">
        <f t="shared" ref="C76:AO76" si="23">SUM(C73:C75)</f>
        <v>0</v>
      </c>
      <c r="D76" s="31">
        <f t="shared" si="23"/>
        <v>0</v>
      </c>
      <c r="E76" s="31">
        <f t="shared" si="23"/>
        <v>0</v>
      </c>
      <c r="F76" s="31">
        <f t="shared" si="23"/>
        <v>0</v>
      </c>
      <c r="G76" s="31">
        <f t="shared" si="23"/>
        <v>0</v>
      </c>
      <c r="H76" s="31">
        <f t="shared" si="23"/>
        <v>0</v>
      </c>
      <c r="I76" s="31">
        <f t="shared" si="23"/>
        <v>0</v>
      </c>
      <c r="J76" s="31">
        <f t="shared" si="23"/>
        <v>0</v>
      </c>
      <c r="K76" s="31">
        <f t="shared" si="23"/>
        <v>0</v>
      </c>
      <c r="L76" s="31">
        <f t="shared" si="23"/>
        <v>0</v>
      </c>
      <c r="M76" s="31">
        <f t="shared" si="23"/>
        <v>0</v>
      </c>
      <c r="N76" s="31">
        <f t="shared" si="23"/>
        <v>0</v>
      </c>
      <c r="O76" s="31">
        <f t="shared" si="23"/>
        <v>0</v>
      </c>
      <c r="P76" s="31">
        <f t="shared" si="23"/>
        <v>0</v>
      </c>
      <c r="Q76" s="31">
        <f t="shared" si="23"/>
        <v>0</v>
      </c>
      <c r="R76" s="31">
        <f t="shared" si="23"/>
        <v>0</v>
      </c>
      <c r="S76" s="31">
        <f t="shared" si="23"/>
        <v>0</v>
      </c>
      <c r="T76" s="31">
        <f t="shared" si="23"/>
        <v>0</v>
      </c>
      <c r="U76" s="31">
        <f t="shared" si="23"/>
        <v>0</v>
      </c>
      <c r="V76" s="31">
        <f t="shared" si="23"/>
        <v>0</v>
      </c>
      <c r="W76" s="31">
        <f t="shared" si="23"/>
        <v>0</v>
      </c>
      <c r="X76" s="31">
        <f t="shared" si="23"/>
        <v>0</v>
      </c>
      <c r="Y76" s="31">
        <f t="shared" si="23"/>
        <v>0</v>
      </c>
      <c r="Z76" s="31">
        <f t="shared" si="23"/>
        <v>0</v>
      </c>
      <c r="AA76" s="31">
        <f t="shared" si="23"/>
        <v>0</v>
      </c>
      <c r="AB76" s="31">
        <f t="shared" si="23"/>
        <v>0</v>
      </c>
      <c r="AC76" s="31">
        <f t="shared" si="23"/>
        <v>0</v>
      </c>
      <c r="AD76" s="31">
        <f t="shared" si="23"/>
        <v>0</v>
      </c>
      <c r="AE76" s="31">
        <f t="shared" si="23"/>
        <v>0</v>
      </c>
      <c r="AF76" s="31">
        <f t="shared" si="23"/>
        <v>0</v>
      </c>
      <c r="AG76" s="31">
        <f t="shared" si="23"/>
        <v>0</v>
      </c>
      <c r="AH76" s="31">
        <f t="shared" si="23"/>
        <v>0</v>
      </c>
      <c r="AI76" s="31">
        <f t="shared" si="23"/>
        <v>0</v>
      </c>
      <c r="AJ76" s="31">
        <f t="shared" si="23"/>
        <v>0</v>
      </c>
      <c r="AK76" s="31">
        <f t="shared" si="23"/>
        <v>0</v>
      </c>
      <c r="AL76" s="31">
        <f t="shared" si="23"/>
        <v>0</v>
      </c>
      <c r="AM76" s="31">
        <f t="shared" si="23"/>
        <v>0</v>
      </c>
      <c r="AN76" s="31">
        <f t="shared" si="23"/>
        <v>0</v>
      </c>
      <c r="AO76" s="31">
        <f t="shared" si="23"/>
        <v>0</v>
      </c>
    </row>
    <row r="77" spans="1:41" s="1" customFormat="1" ht="25.5">
      <c r="A77" s="37" t="s">
        <v>195</v>
      </c>
      <c r="B77" s="118"/>
      <c r="C77" s="118"/>
      <c r="D77" s="118"/>
      <c r="E77" s="118"/>
      <c r="F77" s="118"/>
      <c r="G77" s="118"/>
      <c r="H77" s="118"/>
      <c r="I77" s="118"/>
      <c r="J77" s="118"/>
      <c r="K77" s="118"/>
      <c r="L77" s="118"/>
      <c r="M77" s="118"/>
      <c r="N77" s="118"/>
      <c r="O77" s="118"/>
      <c r="P77" s="118"/>
      <c r="Q77" s="118"/>
      <c r="R77" s="118"/>
      <c r="S77" s="118"/>
      <c r="T77" s="118"/>
      <c r="U77" s="118"/>
      <c r="V77" s="118"/>
      <c r="W77" s="118"/>
      <c r="X77" s="118"/>
      <c r="Y77" s="118"/>
      <c r="Z77" s="118"/>
      <c r="AA77" s="118"/>
      <c r="AB77" s="118"/>
      <c r="AC77" s="118"/>
      <c r="AD77" s="118"/>
      <c r="AE77" s="118"/>
      <c r="AF77" s="118"/>
      <c r="AG77" s="118"/>
      <c r="AH77" s="118"/>
      <c r="AI77" s="118"/>
      <c r="AJ77" s="118"/>
      <c r="AK77" s="118"/>
      <c r="AL77" s="118"/>
      <c r="AM77" s="118"/>
      <c r="AN77" s="118"/>
      <c r="AO77" s="118"/>
    </row>
    <row r="78" spans="1:41" s="1" customFormat="1">
      <c r="A78" s="37" t="s">
        <v>44</v>
      </c>
      <c r="B78" s="118"/>
      <c r="C78" s="118"/>
      <c r="D78" s="118"/>
      <c r="E78" s="118"/>
      <c r="F78" s="118"/>
      <c r="G78" s="118"/>
      <c r="H78" s="118"/>
      <c r="I78" s="118"/>
      <c r="J78" s="118"/>
      <c r="K78" s="118"/>
      <c r="L78" s="118"/>
      <c r="M78" s="118"/>
      <c r="N78" s="118"/>
      <c r="O78" s="118"/>
      <c r="P78" s="118"/>
      <c r="Q78" s="118"/>
      <c r="R78" s="118"/>
      <c r="S78" s="118"/>
      <c r="T78" s="118"/>
      <c r="U78" s="118"/>
      <c r="V78" s="118"/>
      <c r="W78" s="118"/>
      <c r="X78" s="118"/>
      <c r="Y78" s="118"/>
      <c r="Z78" s="118"/>
      <c r="AA78" s="118"/>
      <c r="AB78" s="118"/>
      <c r="AC78" s="118"/>
      <c r="AD78" s="118"/>
      <c r="AE78" s="118"/>
      <c r="AF78" s="118"/>
      <c r="AG78" s="118"/>
      <c r="AH78" s="118"/>
      <c r="AI78" s="118"/>
      <c r="AJ78" s="118"/>
      <c r="AK78" s="118"/>
      <c r="AL78" s="118"/>
      <c r="AM78" s="118"/>
      <c r="AN78" s="118"/>
      <c r="AO78" s="118"/>
    </row>
    <row r="79" spans="1:41" s="1" customFormat="1">
      <c r="A79" s="37" t="s">
        <v>45</v>
      </c>
      <c r="B79" s="118"/>
      <c r="C79" s="118"/>
      <c r="D79" s="118"/>
      <c r="E79" s="118"/>
      <c r="F79" s="118"/>
      <c r="G79" s="118"/>
      <c r="H79" s="118"/>
      <c r="I79" s="118"/>
      <c r="J79" s="118"/>
      <c r="K79" s="118"/>
      <c r="L79" s="118"/>
      <c r="M79" s="118"/>
      <c r="N79" s="118"/>
      <c r="O79" s="118"/>
      <c r="P79" s="118"/>
      <c r="Q79" s="118"/>
      <c r="R79" s="118"/>
      <c r="S79" s="118"/>
      <c r="T79" s="118"/>
      <c r="U79" s="118"/>
      <c r="V79" s="118"/>
      <c r="W79" s="118"/>
      <c r="X79" s="118"/>
      <c r="Y79" s="118"/>
      <c r="Z79" s="118"/>
      <c r="AA79" s="118"/>
      <c r="AB79" s="118"/>
      <c r="AC79" s="118"/>
      <c r="AD79" s="118"/>
      <c r="AE79" s="118"/>
      <c r="AF79" s="118"/>
      <c r="AG79" s="118"/>
      <c r="AH79" s="118"/>
      <c r="AI79" s="118"/>
      <c r="AJ79" s="118"/>
      <c r="AK79" s="118"/>
      <c r="AL79" s="118"/>
      <c r="AM79" s="118"/>
      <c r="AN79" s="118"/>
      <c r="AO79" s="118"/>
    </row>
    <row r="80" spans="1:41" s="1" customFormat="1" ht="25.5">
      <c r="A80" s="34" t="s">
        <v>31</v>
      </c>
      <c r="B80" s="35">
        <f>B40</f>
        <v>0</v>
      </c>
      <c r="C80" s="35">
        <f t="shared" ref="C80:AO80" si="24">C40</f>
        <v>1</v>
      </c>
      <c r="D80" s="35">
        <f t="shared" si="24"/>
        <v>2</v>
      </c>
      <c r="E80" s="35">
        <f t="shared" si="24"/>
        <v>3</v>
      </c>
      <c r="F80" s="35">
        <f t="shared" si="24"/>
        <v>4</v>
      </c>
      <c r="G80" s="35">
        <f t="shared" si="24"/>
        <v>5</v>
      </c>
      <c r="H80" s="35">
        <f t="shared" si="24"/>
        <v>6</v>
      </c>
      <c r="I80" s="35">
        <f t="shared" si="24"/>
        <v>7</v>
      </c>
      <c r="J80" s="35">
        <f t="shared" si="24"/>
        <v>8</v>
      </c>
      <c r="K80" s="35">
        <f t="shared" si="24"/>
        <v>9</v>
      </c>
      <c r="L80" s="35">
        <f t="shared" si="24"/>
        <v>10</v>
      </c>
      <c r="M80" s="35">
        <f t="shared" si="24"/>
        <v>11</v>
      </c>
      <c r="N80" s="35">
        <f t="shared" si="24"/>
        <v>12</v>
      </c>
      <c r="O80" s="35">
        <f t="shared" si="24"/>
        <v>13</v>
      </c>
      <c r="P80" s="35">
        <f t="shared" si="24"/>
        <v>14</v>
      </c>
      <c r="Q80" s="35">
        <f t="shared" si="24"/>
        <v>15</v>
      </c>
      <c r="R80" s="35">
        <f t="shared" si="24"/>
        <v>16</v>
      </c>
      <c r="S80" s="35">
        <f t="shared" si="24"/>
        <v>17</v>
      </c>
      <c r="T80" s="35">
        <f t="shared" si="24"/>
        <v>18</v>
      </c>
      <c r="U80" s="35">
        <f t="shared" si="24"/>
        <v>19</v>
      </c>
      <c r="V80" s="35">
        <f t="shared" si="24"/>
        <v>20</v>
      </c>
      <c r="W80" s="35">
        <f t="shared" si="24"/>
        <v>21</v>
      </c>
      <c r="X80" s="35">
        <f t="shared" si="24"/>
        <v>22</v>
      </c>
      <c r="Y80" s="35">
        <f t="shared" si="24"/>
        <v>23</v>
      </c>
      <c r="Z80" s="35">
        <f t="shared" si="24"/>
        <v>24</v>
      </c>
      <c r="AA80" s="35">
        <f t="shared" si="24"/>
        <v>25</v>
      </c>
      <c r="AB80" s="35">
        <f t="shared" si="24"/>
        <v>26</v>
      </c>
      <c r="AC80" s="35">
        <f t="shared" si="24"/>
        <v>27</v>
      </c>
      <c r="AD80" s="35">
        <f t="shared" si="24"/>
        <v>28</v>
      </c>
      <c r="AE80" s="35">
        <f t="shared" si="24"/>
        <v>29</v>
      </c>
      <c r="AF80" s="35">
        <f t="shared" si="24"/>
        <v>30</v>
      </c>
      <c r="AG80" s="35">
        <f t="shared" si="24"/>
        <v>31</v>
      </c>
      <c r="AH80" s="35">
        <f t="shared" si="24"/>
        <v>32</v>
      </c>
      <c r="AI80" s="35">
        <f t="shared" si="24"/>
        <v>33</v>
      </c>
      <c r="AJ80" s="35">
        <f t="shared" si="24"/>
        <v>34</v>
      </c>
      <c r="AK80" s="35">
        <f t="shared" si="24"/>
        <v>35</v>
      </c>
      <c r="AL80" s="35">
        <f t="shared" si="24"/>
        <v>36</v>
      </c>
      <c r="AM80" s="35">
        <f t="shared" si="24"/>
        <v>37</v>
      </c>
      <c r="AN80" s="35">
        <f t="shared" si="24"/>
        <v>38</v>
      </c>
      <c r="AO80" s="35">
        <f t="shared" si="24"/>
        <v>39</v>
      </c>
    </row>
    <row r="81" spans="1:41" s="1" customFormat="1">
      <c r="A81" s="36" t="s">
        <v>90</v>
      </c>
      <c r="B81" s="30">
        <f>B73-B65</f>
        <v>0</v>
      </c>
      <c r="C81" s="30">
        <f t="shared" ref="C81:AO81" si="25">C73-C65</f>
        <v>0</v>
      </c>
      <c r="D81" s="30">
        <f t="shared" si="25"/>
        <v>0</v>
      </c>
      <c r="E81" s="30">
        <f t="shared" si="25"/>
        <v>0</v>
      </c>
      <c r="F81" s="30">
        <f t="shared" si="25"/>
        <v>0</v>
      </c>
      <c r="G81" s="30">
        <f t="shared" si="25"/>
        <v>0</v>
      </c>
      <c r="H81" s="30">
        <f t="shared" si="25"/>
        <v>0</v>
      </c>
      <c r="I81" s="30">
        <f t="shared" si="25"/>
        <v>0</v>
      </c>
      <c r="J81" s="30">
        <f t="shared" si="25"/>
        <v>0</v>
      </c>
      <c r="K81" s="30">
        <f t="shared" si="25"/>
        <v>0</v>
      </c>
      <c r="L81" s="30">
        <f t="shared" si="25"/>
        <v>0</v>
      </c>
      <c r="M81" s="30">
        <f t="shared" si="25"/>
        <v>0</v>
      </c>
      <c r="N81" s="30">
        <f t="shared" si="25"/>
        <v>0</v>
      </c>
      <c r="O81" s="30">
        <f t="shared" si="25"/>
        <v>0</v>
      </c>
      <c r="P81" s="30">
        <f t="shared" si="25"/>
        <v>0</v>
      </c>
      <c r="Q81" s="30">
        <f t="shared" si="25"/>
        <v>0</v>
      </c>
      <c r="R81" s="30">
        <f t="shared" si="25"/>
        <v>0</v>
      </c>
      <c r="S81" s="30">
        <f t="shared" si="25"/>
        <v>0</v>
      </c>
      <c r="T81" s="30">
        <f t="shared" si="25"/>
        <v>0</v>
      </c>
      <c r="U81" s="30">
        <f t="shared" si="25"/>
        <v>0</v>
      </c>
      <c r="V81" s="30">
        <f t="shared" si="25"/>
        <v>0</v>
      </c>
      <c r="W81" s="30">
        <f t="shared" si="25"/>
        <v>0</v>
      </c>
      <c r="X81" s="30">
        <f t="shared" si="25"/>
        <v>0</v>
      </c>
      <c r="Y81" s="30">
        <f t="shared" si="25"/>
        <v>0</v>
      </c>
      <c r="Z81" s="30">
        <f t="shared" si="25"/>
        <v>0</v>
      </c>
      <c r="AA81" s="30">
        <f t="shared" si="25"/>
        <v>0</v>
      </c>
      <c r="AB81" s="30">
        <f t="shared" si="25"/>
        <v>0</v>
      </c>
      <c r="AC81" s="30">
        <f t="shared" si="25"/>
        <v>0</v>
      </c>
      <c r="AD81" s="30">
        <f t="shared" si="25"/>
        <v>0</v>
      </c>
      <c r="AE81" s="30">
        <f t="shared" si="25"/>
        <v>0</v>
      </c>
      <c r="AF81" s="30">
        <f t="shared" si="25"/>
        <v>0</v>
      </c>
      <c r="AG81" s="30">
        <f t="shared" si="25"/>
        <v>0</v>
      </c>
      <c r="AH81" s="30">
        <f t="shared" si="25"/>
        <v>0</v>
      </c>
      <c r="AI81" s="30">
        <f t="shared" si="25"/>
        <v>0</v>
      </c>
      <c r="AJ81" s="30">
        <f t="shared" si="25"/>
        <v>0</v>
      </c>
      <c r="AK81" s="30">
        <f t="shared" si="25"/>
        <v>0</v>
      </c>
      <c r="AL81" s="30">
        <f t="shared" si="25"/>
        <v>0</v>
      </c>
      <c r="AM81" s="30">
        <f t="shared" si="25"/>
        <v>0</v>
      </c>
      <c r="AN81" s="30">
        <f t="shared" si="25"/>
        <v>0</v>
      </c>
      <c r="AO81" s="30">
        <f t="shared" si="25"/>
        <v>0</v>
      </c>
    </row>
    <row r="82" spans="1:41" s="1" customFormat="1">
      <c r="A82" s="36" t="s">
        <v>91</v>
      </c>
      <c r="B82" s="30">
        <f>B74-B66</f>
        <v>0</v>
      </c>
      <c r="C82" s="30">
        <f t="shared" ref="C82:AO82" si="26">C74-C66</f>
        <v>0</v>
      </c>
      <c r="D82" s="30">
        <f t="shared" si="26"/>
        <v>0</v>
      </c>
      <c r="E82" s="30">
        <f t="shared" si="26"/>
        <v>0</v>
      </c>
      <c r="F82" s="30">
        <f t="shared" si="26"/>
        <v>0</v>
      </c>
      <c r="G82" s="30">
        <f t="shared" si="26"/>
        <v>0</v>
      </c>
      <c r="H82" s="30">
        <f t="shared" si="26"/>
        <v>0</v>
      </c>
      <c r="I82" s="30">
        <f t="shared" si="26"/>
        <v>0</v>
      </c>
      <c r="J82" s="30">
        <f t="shared" si="26"/>
        <v>0</v>
      </c>
      <c r="K82" s="30">
        <f t="shared" si="26"/>
        <v>0</v>
      </c>
      <c r="L82" s="30">
        <f t="shared" si="26"/>
        <v>0</v>
      </c>
      <c r="M82" s="30">
        <f t="shared" si="26"/>
        <v>0</v>
      </c>
      <c r="N82" s="30">
        <f t="shared" si="26"/>
        <v>0</v>
      </c>
      <c r="O82" s="30">
        <f t="shared" si="26"/>
        <v>0</v>
      </c>
      <c r="P82" s="30">
        <f t="shared" si="26"/>
        <v>0</v>
      </c>
      <c r="Q82" s="30">
        <f t="shared" si="26"/>
        <v>0</v>
      </c>
      <c r="R82" s="30">
        <f t="shared" si="26"/>
        <v>0</v>
      </c>
      <c r="S82" s="30">
        <f t="shared" si="26"/>
        <v>0</v>
      </c>
      <c r="T82" s="30">
        <f t="shared" si="26"/>
        <v>0</v>
      </c>
      <c r="U82" s="30">
        <f t="shared" si="26"/>
        <v>0</v>
      </c>
      <c r="V82" s="30">
        <f t="shared" si="26"/>
        <v>0</v>
      </c>
      <c r="W82" s="30">
        <f t="shared" si="26"/>
        <v>0</v>
      </c>
      <c r="X82" s="30">
        <f t="shared" si="26"/>
        <v>0</v>
      </c>
      <c r="Y82" s="30">
        <f t="shared" si="26"/>
        <v>0</v>
      </c>
      <c r="Z82" s="30">
        <f t="shared" si="26"/>
        <v>0</v>
      </c>
      <c r="AA82" s="30">
        <f t="shared" si="26"/>
        <v>0</v>
      </c>
      <c r="AB82" s="30">
        <f t="shared" si="26"/>
        <v>0</v>
      </c>
      <c r="AC82" s="30">
        <f t="shared" si="26"/>
        <v>0</v>
      </c>
      <c r="AD82" s="30">
        <f t="shared" si="26"/>
        <v>0</v>
      </c>
      <c r="AE82" s="30">
        <f t="shared" si="26"/>
        <v>0</v>
      </c>
      <c r="AF82" s="30">
        <f t="shared" si="26"/>
        <v>0</v>
      </c>
      <c r="AG82" s="30">
        <f t="shared" si="26"/>
        <v>0</v>
      </c>
      <c r="AH82" s="30">
        <f t="shared" si="26"/>
        <v>0</v>
      </c>
      <c r="AI82" s="30">
        <f t="shared" si="26"/>
        <v>0</v>
      </c>
      <c r="AJ82" s="30">
        <f t="shared" si="26"/>
        <v>0</v>
      </c>
      <c r="AK82" s="30">
        <f t="shared" si="26"/>
        <v>0</v>
      </c>
      <c r="AL82" s="30">
        <f t="shared" si="26"/>
        <v>0</v>
      </c>
      <c r="AM82" s="30">
        <f t="shared" si="26"/>
        <v>0</v>
      </c>
      <c r="AN82" s="30">
        <f t="shared" si="26"/>
        <v>0</v>
      </c>
      <c r="AO82" s="30">
        <f t="shared" si="26"/>
        <v>0</v>
      </c>
    </row>
    <row r="83" spans="1:41" s="1" customFormat="1">
      <c r="A83" s="36" t="s">
        <v>168</v>
      </c>
      <c r="B83" s="30">
        <f>B75-B67</f>
        <v>0</v>
      </c>
      <c r="C83" s="30">
        <f t="shared" ref="C83:AO83" si="27">C75-C67</f>
        <v>0</v>
      </c>
      <c r="D83" s="30">
        <f t="shared" si="27"/>
        <v>0</v>
      </c>
      <c r="E83" s="30">
        <f t="shared" si="27"/>
        <v>0</v>
      </c>
      <c r="F83" s="30">
        <f t="shared" si="27"/>
        <v>0</v>
      </c>
      <c r="G83" s="30">
        <f t="shared" si="27"/>
        <v>0</v>
      </c>
      <c r="H83" s="30">
        <f t="shared" si="27"/>
        <v>0</v>
      </c>
      <c r="I83" s="30">
        <f t="shared" si="27"/>
        <v>0</v>
      </c>
      <c r="J83" s="30">
        <f t="shared" si="27"/>
        <v>0</v>
      </c>
      <c r="K83" s="30">
        <f t="shared" si="27"/>
        <v>0</v>
      </c>
      <c r="L83" s="30">
        <f t="shared" si="27"/>
        <v>0</v>
      </c>
      <c r="M83" s="30">
        <f t="shared" si="27"/>
        <v>0</v>
      </c>
      <c r="N83" s="30">
        <f t="shared" si="27"/>
        <v>0</v>
      </c>
      <c r="O83" s="30">
        <f t="shared" si="27"/>
        <v>0</v>
      </c>
      <c r="P83" s="30">
        <f t="shared" si="27"/>
        <v>0</v>
      </c>
      <c r="Q83" s="30">
        <f t="shared" si="27"/>
        <v>0</v>
      </c>
      <c r="R83" s="30">
        <f t="shared" si="27"/>
        <v>0</v>
      </c>
      <c r="S83" s="30">
        <f t="shared" si="27"/>
        <v>0</v>
      </c>
      <c r="T83" s="30">
        <f t="shared" si="27"/>
        <v>0</v>
      </c>
      <c r="U83" s="30">
        <f t="shared" si="27"/>
        <v>0</v>
      </c>
      <c r="V83" s="30">
        <f t="shared" si="27"/>
        <v>0</v>
      </c>
      <c r="W83" s="30">
        <f t="shared" si="27"/>
        <v>0</v>
      </c>
      <c r="X83" s="30">
        <f t="shared" si="27"/>
        <v>0</v>
      </c>
      <c r="Y83" s="30">
        <f t="shared" si="27"/>
        <v>0</v>
      </c>
      <c r="Z83" s="30">
        <f t="shared" si="27"/>
        <v>0</v>
      </c>
      <c r="AA83" s="30">
        <f t="shared" si="27"/>
        <v>0</v>
      </c>
      <c r="AB83" s="30">
        <f t="shared" si="27"/>
        <v>0</v>
      </c>
      <c r="AC83" s="30">
        <f t="shared" si="27"/>
        <v>0</v>
      </c>
      <c r="AD83" s="30">
        <f t="shared" si="27"/>
        <v>0</v>
      </c>
      <c r="AE83" s="30">
        <f t="shared" si="27"/>
        <v>0</v>
      </c>
      <c r="AF83" s="30">
        <f t="shared" si="27"/>
        <v>0</v>
      </c>
      <c r="AG83" s="30">
        <f t="shared" si="27"/>
        <v>0</v>
      </c>
      <c r="AH83" s="30">
        <f t="shared" si="27"/>
        <v>0</v>
      </c>
      <c r="AI83" s="30">
        <f t="shared" si="27"/>
        <v>0</v>
      </c>
      <c r="AJ83" s="30">
        <f t="shared" si="27"/>
        <v>0</v>
      </c>
      <c r="AK83" s="30">
        <f t="shared" si="27"/>
        <v>0</v>
      </c>
      <c r="AL83" s="30">
        <f t="shared" si="27"/>
        <v>0</v>
      </c>
      <c r="AM83" s="30">
        <f t="shared" si="27"/>
        <v>0</v>
      </c>
      <c r="AN83" s="30">
        <f t="shared" si="27"/>
        <v>0</v>
      </c>
      <c r="AO83" s="30">
        <f t="shared" si="27"/>
        <v>0</v>
      </c>
    </row>
    <row r="84" spans="1:41" s="1" customFormat="1">
      <c r="A84" s="37" t="s">
        <v>92</v>
      </c>
      <c r="B84" s="31">
        <f>B76-B68</f>
        <v>0</v>
      </c>
      <c r="C84" s="31">
        <f t="shared" ref="C84:AO84" si="28">C76-C68</f>
        <v>0</v>
      </c>
      <c r="D84" s="31">
        <f t="shared" si="28"/>
        <v>0</v>
      </c>
      <c r="E84" s="31">
        <f t="shared" si="28"/>
        <v>0</v>
      </c>
      <c r="F84" s="31">
        <f t="shared" si="28"/>
        <v>0</v>
      </c>
      <c r="G84" s="31">
        <f t="shared" si="28"/>
        <v>0</v>
      </c>
      <c r="H84" s="31">
        <f t="shared" si="28"/>
        <v>0</v>
      </c>
      <c r="I84" s="31">
        <f t="shared" si="28"/>
        <v>0</v>
      </c>
      <c r="J84" s="31">
        <f t="shared" si="28"/>
        <v>0</v>
      </c>
      <c r="K84" s="31">
        <f t="shared" si="28"/>
        <v>0</v>
      </c>
      <c r="L84" s="31">
        <f t="shared" si="28"/>
        <v>0</v>
      </c>
      <c r="M84" s="31">
        <f t="shared" si="28"/>
        <v>0</v>
      </c>
      <c r="N84" s="31">
        <f t="shared" si="28"/>
        <v>0</v>
      </c>
      <c r="O84" s="31">
        <f t="shared" si="28"/>
        <v>0</v>
      </c>
      <c r="P84" s="31">
        <f t="shared" si="28"/>
        <v>0</v>
      </c>
      <c r="Q84" s="31">
        <f t="shared" si="28"/>
        <v>0</v>
      </c>
      <c r="R84" s="31">
        <f t="shared" si="28"/>
        <v>0</v>
      </c>
      <c r="S84" s="31">
        <f t="shared" si="28"/>
        <v>0</v>
      </c>
      <c r="T84" s="31">
        <f t="shared" si="28"/>
        <v>0</v>
      </c>
      <c r="U84" s="31">
        <f t="shared" si="28"/>
        <v>0</v>
      </c>
      <c r="V84" s="31">
        <f t="shared" si="28"/>
        <v>0</v>
      </c>
      <c r="W84" s="31">
        <f t="shared" si="28"/>
        <v>0</v>
      </c>
      <c r="X84" s="31">
        <f t="shared" si="28"/>
        <v>0</v>
      </c>
      <c r="Y84" s="31">
        <f t="shared" si="28"/>
        <v>0</v>
      </c>
      <c r="Z84" s="31">
        <f t="shared" si="28"/>
        <v>0</v>
      </c>
      <c r="AA84" s="31">
        <f t="shared" si="28"/>
        <v>0</v>
      </c>
      <c r="AB84" s="31">
        <f t="shared" si="28"/>
        <v>0</v>
      </c>
      <c r="AC84" s="31">
        <f t="shared" si="28"/>
        <v>0</v>
      </c>
      <c r="AD84" s="31">
        <f t="shared" si="28"/>
        <v>0</v>
      </c>
      <c r="AE84" s="31">
        <f t="shared" si="28"/>
        <v>0</v>
      </c>
      <c r="AF84" s="31">
        <f t="shared" si="28"/>
        <v>0</v>
      </c>
      <c r="AG84" s="31">
        <f t="shared" si="28"/>
        <v>0</v>
      </c>
      <c r="AH84" s="31">
        <f t="shared" si="28"/>
        <v>0</v>
      </c>
      <c r="AI84" s="31">
        <f t="shared" si="28"/>
        <v>0</v>
      </c>
      <c r="AJ84" s="31">
        <f t="shared" si="28"/>
        <v>0</v>
      </c>
      <c r="AK84" s="31">
        <f t="shared" si="28"/>
        <v>0</v>
      </c>
      <c r="AL84" s="31">
        <f t="shared" si="28"/>
        <v>0</v>
      </c>
      <c r="AM84" s="31">
        <f t="shared" si="28"/>
        <v>0</v>
      </c>
      <c r="AN84" s="31">
        <f t="shared" si="28"/>
        <v>0</v>
      </c>
      <c r="AO84" s="31">
        <f t="shared" si="28"/>
        <v>0</v>
      </c>
    </row>
    <row r="85" spans="1:41" s="1" customFormat="1" ht="25.5">
      <c r="A85" s="37" t="s">
        <v>195</v>
      </c>
      <c r="B85" s="118"/>
      <c r="C85" s="118"/>
      <c r="D85" s="118"/>
      <c r="E85" s="118"/>
      <c r="F85" s="118"/>
      <c r="G85" s="118"/>
      <c r="H85" s="118"/>
      <c r="I85" s="118"/>
      <c r="J85" s="118"/>
      <c r="K85" s="118"/>
      <c r="L85" s="118"/>
      <c r="M85" s="118"/>
      <c r="N85" s="118"/>
      <c r="O85" s="118"/>
      <c r="P85" s="118"/>
      <c r="Q85" s="118"/>
      <c r="R85" s="118"/>
      <c r="S85" s="118"/>
      <c r="T85" s="118"/>
      <c r="U85" s="118"/>
      <c r="V85" s="118"/>
      <c r="W85" s="118"/>
      <c r="X85" s="118"/>
      <c r="Y85" s="118"/>
      <c r="Z85" s="118"/>
      <c r="AA85" s="118"/>
      <c r="AB85" s="118"/>
      <c r="AC85" s="118"/>
      <c r="AD85" s="118"/>
      <c r="AE85" s="118"/>
      <c r="AF85" s="118"/>
      <c r="AG85" s="118"/>
      <c r="AH85" s="118"/>
      <c r="AI85" s="118"/>
      <c r="AJ85" s="118"/>
      <c r="AK85" s="118"/>
      <c r="AL85" s="118"/>
      <c r="AM85" s="118"/>
      <c r="AN85" s="118"/>
      <c r="AO85" s="118"/>
    </row>
    <row r="86" spans="1:41" s="1" customFormat="1">
      <c r="A86" s="37" t="s">
        <v>44</v>
      </c>
      <c r="B86" s="118"/>
      <c r="C86" s="118"/>
      <c r="D86" s="118"/>
      <c r="E86" s="118"/>
      <c r="F86" s="118"/>
      <c r="G86" s="118"/>
      <c r="H86" s="118"/>
      <c r="I86" s="118"/>
      <c r="J86" s="118"/>
      <c r="K86" s="118"/>
      <c r="L86" s="118"/>
      <c r="M86" s="118"/>
      <c r="N86" s="118"/>
      <c r="O86" s="118"/>
      <c r="P86" s="118"/>
      <c r="Q86" s="118"/>
      <c r="R86" s="118"/>
      <c r="S86" s="118"/>
      <c r="T86" s="118"/>
      <c r="U86" s="118"/>
      <c r="V86" s="118"/>
      <c r="W86" s="118"/>
      <c r="X86" s="118"/>
      <c r="Y86" s="118"/>
      <c r="Z86" s="118"/>
      <c r="AA86" s="118"/>
      <c r="AB86" s="118"/>
      <c r="AC86" s="118"/>
      <c r="AD86" s="118"/>
      <c r="AE86" s="118"/>
      <c r="AF86" s="118"/>
      <c r="AG86" s="118"/>
      <c r="AH86" s="118"/>
      <c r="AI86" s="118"/>
      <c r="AJ86" s="118"/>
      <c r="AK86" s="118"/>
      <c r="AL86" s="118"/>
      <c r="AM86" s="118"/>
      <c r="AN86" s="118"/>
      <c r="AO86" s="118"/>
    </row>
    <row r="87" spans="1:41" s="1" customFormat="1">
      <c r="A87" s="37" t="s">
        <v>45</v>
      </c>
      <c r="B87" s="118"/>
      <c r="C87" s="118"/>
      <c r="D87" s="118"/>
      <c r="E87" s="118"/>
      <c r="F87" s="118"/>
      <c r="G87" s="118"/>
      <c r="H87" s="118"/>
      <c r="I87" s="118"/>
      <c r="J87" s="118"/>
      <c r="K87" s="118"/>
      <c r="L87" s="118"/>
      <c r="M87" s="118"/>
      <c r="N87" s="118"/>
      <c r="O87" s="118"/>
      <c r="P87" s="118"/>
      <c r="Q87" s="118"/>
      <c r="R87" s="118"/>
      <c r="S87" s="118"/>
      <c r="T87" s="118"/>
      <c r="U87" s="118"/>
      <c r="V87" s="118"/>
      <c r="W87" s="118"/>
      <c r="X87" s="118"/>
      <c r="Y87" s="118"/>
      <c r="Z87" s="118"/>
      <c r="AA87" s="118"/>
      <c r="AB87" s="118"/>
      <c r="AC87" s="118"/>
      <c r="AD87" s="118"/>
      <c r="AE87" s="118"/>
      <c r="AF87" s="118"/>
      <c r="AG87" s="118"/>
      <c r="AH87" s="118"/>
      <c r="AI87" s="118"/>
      <c r="AJ87" s="118"/>
      <c r="AK87" s="118"/>
      <c r="AL87" s="118"/>
      <c r="AM87" s="118"/>
      <c r="AN87" s="118"/>
      <c r="AO87" s="118"/>
    </row>
    <row r="88" spans="1:41" s="1" customFormat="1" ht="25.5">
      <c r="A88" s="37" t="s">
        <v>196</v>
      </c>
      <c r="B88" s="31">
        <f>B84+B85+B86+B87</f>
        <v>0</v>
      </c>
      <c r="C88" s="31">
        <f t="shared" ref="C88:AO88" si="29">C84+C85+C86+C87</f>
        <v>0</v>
      </c>
      <c r="D88" s="31">
        <f t="shared" si="29"/>
        <v>0</v>
      </c>
      <c r="E88" s="31">
        <f t="shared" si="29"/>
        <v>0</v>
      </c>
      <c r="F88" s="31">
        <f t="shared" si="29"/>
        <v>0</v>
      </c>
      <c r="G88" s="31">
        <f t="shared" si="29"/>
        <v>0</v>
      </c>
      <c r="H88" s="31">
        <f t="shared" si="29"/>
        <v>0</v>
      </c>
      <c r="I88" s="31">
        <f t="shared" si="29"/>
        <v>0</v>
      </c>
      <c r="J88" s="31">
        <f t="shared" si="29"/>
        <v>0</v>
      </c>
      <c r="K88" s="31">
        <f t="shared" si="29"/>
        <v>0</v>
      </c>
      <c r="L88" s="31">
        <f t="shared" si="29"/>
        <v>0</v>
      </c>
      <c r="M88" s="31">
        <f t="shared" si="29"/>
        <v>0</v>
      </c>
      <c r="N88" s="31">
        <f t="shared" si="29"/>
        <v>0</v>
      </c>
      <c r="O88" s="31">
        <f t="shared" si="29"/>
        <v>0</v>
      </c>
      <c r="P88" s="31">
        <f t="shared" si="29"/>
        <v>0</v>
      </c>
      <c r="Q88" s="31">
        <f t="shared" si="29"/>
        <v>0</v>
      </c>
      <c r="R88" s="31">
        <f t="shared" si="29"/>
        <v>0</v>
      </c>
      <c r="S88" s="31">
        <f t="shared" si="29"/>
        <v>0</v>
      </c>
      <c r="T88" s="31">
        <f t="shared" si="29"/>
        <v>0</v>
      </c>
      <c r="U88" s="31">
        <f t="shared" si="29"/>
        <v>0</v>
      </c>
      <c r="V88" s="31">
        <f t="shared" si="29"/>
        <v>0</v>
      </c>
      <c r="W88" s="31">
        <f t="shared" si="29"/>
        <v>0</v>
      </c>
      <c r="X88" s="31">
        <f t="shared" si="29"/>
        <v>0</v>
      </c>
      <c r="Y88" s="31">
        <f t="shared" si="29"/>
        <v>0</v>
      </c>
      <c r="Z88" s="31">
        <f t="shared" si="29"/>
        <v>0</v>
      </c>
      <c r="AA88" s="31">
        <f t="shared" si="29"/>
        <v>0</v>
      </c>
      <c r="AB88" s="31">
        <f t="shared" si="29"/>
        <v>0</v>
      </c>
      <c r="AC88" s="31">
        <f t="shared" si="29"/>
        <v>0</v>
      </c>
      <c r="AD88" s="31">
        <f t="shared" si="29"/>
        <v>0</v>
      </c>
      <c r="AE88" s="31">
        <f t="shared" si="29"/>
        <v>0</v>
      </c>
      <c r="AF88" s="31">
        <f t="shared" si="29"/>
        <v>0</v>
      </c>
      <c r="AG88" s="31">
        <f t="shared" si="29"/>
        <v>0</v>
      </c>
      <c r="AH88" s="31">
        <f t="shared" si="29"/>
        <v>0</v>
      </c>
      <c r="AI88" s="31">
        <f t="shared" si="29"/>
        <v>0</v>
      </c>
      <c r="AJ88" s="31">
        <f t="shared" si="29"/>
        <v>0</v>
      </c>
      <c r="AK88" s="31">
        <f t="shared" si="29"/>
        <v>0</v>
      </c>
      <c r="AL88" s="31">
        <f t="shared" si="29"/>
        <v>0</v>
      </c>
      <c r="AM88" s="31">
        <f t="shared" si="29"/>
        <v>0</v>
      </c>
      <c r="AN88" s="31">
        <f t="shared" si="29"/>
        <v>0</v>
      </c>
      <c r="AO88" s="31">
        <f t="shared" si="29"/>
        <v>0</v>
      </c>
    </row>
    <row r="89" spans="1:41" s="1" customFormat="1">
      <c r="A89" s="255" t="s">
        <v>197</v>
      </c>
      <c r="B89" s="257" t="str">
        <f>IF(SUM(B88:AO88)&gt;0,"TAK","NIE")</f>
        <v>NIE</v>
      </c>
      <c r="C89" s="257"/>
      <c r="D89" s="42"/>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row>
    <row r="90" spans="1:41">
      <c r="A90" s="256"/>
      <c r="B90" s="258"/>
      <c r="C90" s="258"/>
    </row>
    <row r="91" spans="1:41" s="1" customFormat="1" ht="15">
      <c r="A91" s="2" t="s">
        <v>270</v>
      </c>
      <c r="D91" s="7"/>
    </row>
    <row r="92" spans="1:41" s="1" customFormat="1"/>
    <row r="93" spans="1:41" s="1" customFormat="1">
      <c r="A93" s="34" t="s">
        <v>29</v>
      </c>
      <c r="B93" s="35">
        <f>B40</f>
        <v>0</v>
      </c>
      <c r="C93" s="35">
        <f t="shared" ref="C93:AO93" si="30">C40</f>
        <v>1</v>
      </c>
      <c r="D93" s="35">
        <f t="shared" si="30"/>
        <v>2</v>
      </c>
      <c r="E93" s="35">
        <f t="shared" si="30"/>
        <v>3</v>
      </c>
      <c r="F93" s="35">
        <f t="shared" si="30"/>
        <v>4</v>
      </c>
      <c r="G93" s="35">
        <f t="shared" si="30"/>
        <v>5</v>
      </c>
      <c r="H93" s="35">
        <f t="shared" si="30"/>
        <v>6</v>
      </c>
      <c r="I93" s="35">
        <f t="shared" si="30"/>
        <v>7</v>
      </c>
      <c r="J93" s="35">
        <f t="shared" si="30"/>
        <v>8</v>
      </c>
      <c r="K93" s="35">
        <f t="shared" si="30"/>
        <v>9</v>
      </c>
      <c r="L93" s="35">
        <f t="shared" si="30"/>
        <v>10</v>
      </c>
      <c r="M93" s="35">
        <f t="shared" si="30"/>
        <v>11</v>
      </c>
      <c r="N93" s="35">
        <f t="shared" si="30"/>
        <v>12</v>
      </c>
      <c r="O93" s="35">
        <f t="shared" si="30"/>
        <v>13</v>
      </c>
      <c r="P93" s="35">
        <f t="shared" si="30"/>
        <v>14</v>
      </c>
      <c r="Q93" s="35">
        <f t="shared" si="30"/>
        <v>15</v>
      </c>
      <c r="R93" s="35">
        <f t="shared" si="30"/>
        <v>16</v>
      </c>
      <c r="S93" s="35">
        <f t="shared" si="30"/>
        <v>17</v>
      </c>
      <c r="T93" s="35">
        <f t="shared" si="30"/>
        <v>18</v>
      </c>
      <c r="U93" s="35">
        <f t="shared" si="30"/>
        <v>19</v>
      </c>
      <c r="V93" s="35">
        <f t="shared" si="30"/>
        <v>20</v>
      </c>
      <c r="W93" s="35">
        <f t="shared" si="30"/>
        <v>21</v>
      </c>
      <c r="X93" s="35">
        <f t="shared" si="30"/>
        <v>22</v>
      </c>
      <c r="Y93" s="35">
        <f t="shared" si="30"/>
        <v>23</v>
      </c>
      <c r="Z93" s="35">
        <f t="shared" si="30"/>
        <v>24</v>
      </c>
      <c r="AA93" s="35">
        <f t="shared" si="30"/>
        <v>25</v>
      </c>
      <c r="AB93" s="35">
        <f t="shared" si="30"/>
        <v>26</v>
      </c>
      <c r="AC93" s="35">
        <f t="shared" si="30"/>
        <v>27</v>
      </c>
      <c r="AD93" s="35">
        <f t="shared" si="30"/>
        <v>28</v>
      </c>
      <c r="AE93" s="35">
        <f t="shared" si="30"/>
        <v>29</v>
      </c>
      <c r="AF93" s="35">
        <f t="shared" si="30"/>
        <v>30</v>
      </c>
      <c r="AG93" s="35">
        <f t="shared" si="30"/>
        <v>31</v>
      </c>
      <c r="AH93" s="35">
        <f t="shared" si="30"/>
        <v>32</v>
      </c>
      <c r="AI93" s="35">
        <f t="shared" si="30"/>
        <v>33</v>
      </c>
      <c r="AJ93" s="35">
        <f t="shared" si="30"/>
        <v>34</v>
      </c>
      <c r="AK93" s="35">
        <f t="shared" si="30"/>
        <v>35</v>
      </c>
      <c r="AL93" s="35">
        <f t="shared" si="30"/>
        <v>36</v>
      </c>
      <c r="AM93" s="35">
        <f t="shared" si="30"/>
        <v>37</v>
      </c>
      <c r="AN93" s="35">
        <f t="shared" si="30"/>
        <v>38</v>
      </c>
      <c r="AO93" s="35">
        <f t="shared" si="30"/>
        <v>39</v>
      </c>
    </row>
    <row r="94" spans="1:41" s="1" customFormat="1">
      <c r="A94" s="39" t="s">
        <v>32</v>
      </c>
      <c r="B94" s="80"/>
      <c r="C94" s="80"/>
      <c r="D94" s="80"/>
      <c r="E94" s="80"/>
      <c r="F94" s="80"/>
      <c r="G94" s="80"/>
      <c r="H94" s="80"/>
      <c r="I94" s="80"/>
      <c r="J94" s="80"/>
      <c r="K94" s="80"/>
      <c r="L94" s="80"/>
      <c r="M94" s="80"/>
      <c r="N94" s="80"/>
      <c r="O94" s="80"/>
      <c r="P94" s="80"/>
      <c r="Q94" s="80"/>
      <c r="R94" s="80"/>
      <c r="S94" s="80"/>
      <c r="T94" s="80"/>
      <c r="U94" s="80"/>
      <c r="V94" s="80"/>
      <c r="W94" s="80"/>
      <c r="X94" s="80"/>
      <c r="Y94" s="80"/>
      <c r="Z94" s="80"/>
      <c r="AA94" s="80"/>
      <c r="AB94" s="80"/>
      <c r="AC94" s="80"/>
      <c r="AD94" s="80"/>
      <c r="AE94" s="80"/>
      <c r="AF94" s="75"/>
      <c r="AG94" s="75"/>
      <c r="AH94" s="75"/>
      <c r="AI94" s="75"/>
      <c r="AJ94" s="75"/>
      <c r="AK94" s="75"/>
      <c r="AL94" s="75"/>
      <c r="AM94" s="75"/>
      <c r="AN94" s="75"/>
      <c r="AO94" s="75"/>
    </row>
    <row r="95" spans="1:41" s="1" customFormat="1">
      <c r="A95" s="39" t="s">
        <v>33</v>
      </c>
      <c r="B95" s="80"/>
      <c r="C95" s="80"/>
      <c r="D95" s="80"/>
      <c r="E95" s="80"/>
      <c r="F95" s="80"/>
      <c r="G95" s="80"/>
      <c r="H95" s="80"/>
      <c r="I95" s="80"/>
      <c r="J95" s="80"/>
      <c r="K95" s="80"/>
      <c r="L95" s="80"/>
      <c r="M95" s="80"/>
      <c r="N95" s="80"/>
      <c r="O95" s="80"/>
      <c r="P95" s="80"/>
      <c r="Q95" s="80"/>
      <c r="R95" s="80"/>
      <c r="S95" s="80"/>
      <c r="T95" s="80"/>
      <c r="U95" s="80"/>
      <c r="V95" s="80"/>
      <c r="W95" s="80"/>
      <c r="X95" s="80"/>
      <c r="Y95" s="80"/>
      <c r="Z95" s="80"/>
      <c r="AA95" s="80"/>
      <c r="AB95" s="80"/>
      <c r="AC95" s="80"/>
      <c r="AD95" s="80"/>
      <c r="AE95" s="80"/>
      <c r="AF95" s="75"/>
      <c r="AG95" s="75"/>
      <c r="AH95" s="75"/>
      <c r="AI95" s="75"/>
      <c r="AJ95" s="75"/>
      <c r="AK95" s="75"/>
      <c r="AL95" s="75"/>
      <c r="AM95" s="75"/>
      <c r="AN95" s="75"/>
      <c r="AO95" s="75"/>
    </row>
    <row r="96" spans="1:41" s="1" customFormat="1">
      <c r="A96" s="39" t="s">
        <v>34</v>
      </c>
      <c r="B96" s="80"/>
      <c r="C96" s="80"/>
      <c r="D96" s="80"/>
      <c r="E96" s="80"/>
      <c r="F96" s="80"/>
      <c r="G96" s="80"/>
      <c r="H96" s="80"/>
      <c r="I96" s="80"/>
      <c r="J96" s="80"/>
      <c r="K96" s="80"/>
      <c r="L96" s="80"/>
      <c r="M96" s="80"/>
      <c r="N96" s="80"/>
      <c r="O96" s="80"/>
      <c r="P96" s="80"/>
      <c r="Q96" s="80"/>
      <c r="R96" s="80"/>
      <c r="S96" s="80"/>
      <c r="T96" s="80"/>
      <c r="U96" s="80"/>
      <c r="V96" s="80"/>
      <c r="W96" s="80"/>
      <c r="X96" s="80"/>
      <c r="Y96" s="80"/>
      <c r="Z96" s="80"/>
      <c r="AA96" s="80"/>
      <c r="AB96" s="80"/>
      <c r="AC96" s="80"/>
      <c r="AD96" s="80"/>
      <c r="AE96" s="80"/>
      <c r="AF96" s="75"/>
      <c r="AG96" s="75"/>
      <c r="AH96" s="75"/>
      <c r="AI96" s="75"/>
      <c r="AJ96" s="75"/>
      <c r="AK96" s="75"/>
      <c r="AL96" s="75"/>
      <c r="AM96" s="75"/>
      <c r="AN96" s="75"/>
      <c r="AO96" s="75"/>
    </row>
    <row r="97" spans="1:41" s="1" customFormat="1">
      <c r="A97" s="39" t="s">
        <v>35</v>
      </c>
      <c r="B97" s="80"/>
      <c r="C97" s="80"/>
      <c r="D97" s="80"/>
      <c r="E97" s="80"/>
      <c r="F97" s="80"/>
      <c r="G97" s="80"/>
      <c r="H97" s="80"/>
      <c r="I97" s="80"/>
      <c r="J97" s="80"/>
      <c r="K97" s="80"/>
      <c r="L97" s="80"/>
      <c r="M97" s="80"/>
      <c r="N97" s="80"/>
      <c r="O97" s="80"/>
      <c r="P97" s="80"/>
      <c r="Q97" s="80"/>
      <c r="R97" s="80"/>
      <c r="S97" s="80"/>
      <c r="T97" s="80"/>
      <c r="U97" s="80"/>
      <c r="V97" s="80"/>
      <c r="W97" s="80"/>
      <c r="X97" s="80"/>
      <c r="Y97" s="80"/>
      <c r="Z97" s="80"/>
      <c r="AA97" s="80"/>
      <c r="AB97" s="80"/>
      <c r="AC97" s="80"/>
      <c r="AD97" s="80"/>
      <c r="AE97" s="80"/>
      <c r="AF97" s="75"/>
      <c r="AG97" s="75"/>
      <c r="AH97" s="75"/>
      <c r="AI97" s="75"/>
      <c r="AJ97" s="75"/>
      <c r="AK97" s="75"/>
      <c r="AL97" s="75"/>
      <c r="AM97" s="75"/>
      <c r="AN97" s="75"/>
      <c r="AO97" s="75"/>
    </row>
    <row r="98" spans="1:41" s="1" customFormat="1">
      <c r="A98" s="39" t="s">
        <v>36</v>
      </c>
      <c r="B98" s="80"/>
      <c r="C98" s="80"/>
      <c r="D98" s="80"/>
      <c r="E98" s="80"/>
      <c r="F98" s="80"/>
      <c r="G98" s="80"/>
      <c r="H98" s="80"/>
      <c r="I98" s="80"/>
      <c r="J98" s="80"/>
      <c r="K98" s="80"/>
      <c r="L98" s="80"/>
      <c r="M98" s="80"/>
      <c r="N98" s="80"/>
      <c r="O98" s="80"/>
      <c r="P98" s="80"/>
      <c r="Q98" s="80"/>
      <c r="R98" s="80"/>
      <c r="S98" s="80"/>
      <c r="T98" s="80"/>
      <c r="U98" s="80"/>
      <c r="V98" s="80"/>
      <c r="W98" s="80"/>
      <c r="X98" s="80"/>
      <c r="Y98" s="80"/>
      <c r="Z98" s="80"/>
      <c r="AA98" s="80"/>
      <c r="AB98" s="80"/>
      <c r="AC98" s="80"/>
      <c r="AD98" s="80"/>
      <c r="AE98" s="80"/>
      <c r="AF98" s="75"/>
      <c r="AG98" s="75"/>
      <c r="AH98" s="75"/>
      <c r="AI98" s="75"/>
      <c r="AJ98" s="75"/>
      <c r="AK98" s="75"/>
      <c r="AL98" s="75"/>
      <c r="AM98" s="75"/>
      <c r="AN98" s="75"/>
      <c r="AO98" s="75"/>
    </row>
    <row r="99" spans="1:41" s="1" customFormat="1">
      <c r="A99" s="39" t="s">
        <v>37</v>
      </c>
      <c r="B99" s="80"/>
      <c r="C99" s="80"/>
      <c r="D99" s="80"/>
      <c r="E99" s="80"/>
      <c r="F99" s="80"/>
      <c r="G99" s="80"/>
      <c r="H99" s="80"/>
      <c r="I99" s="80"/>
      <c r="J99" s="80"/>
      <c r="K99" s="80"/>
      <c r="L99" s="80"/>
      <c r="M99" s="80"/>
      <c r="N99" s="80"/>
      <c r="O99" s="80"/>
      <c r="P99" s="80"/>
      <c r="Q99" s="80"/>
      <c r="R99" s="80"/>
      <c r="S99" s="80"/>
      <c r="T99" s="80"/>
      <c r="U99" s="80"/>
      <c r="V99" s="80"/>
      <c r="W99" s="80"/>
      <c r="X99" s="80"/>
      <c r="Y99" s="80"/>
      <c r="Z99" s="80"/>
      <c r="AA99" s="80"/>
      <c r="AB99" s="80"/>
      <c r="AC99" s="80"/>
      <c r="AD99" s="80"/>
      <c r="AE99" s="80"/>
      <c r="AF99" s="75"/>
      <c r="AG99" s="75"/>
      <c r="AH99" s="75"/>
      <c r="AI99" s="75"/>
      <c r="AJ99" s="75"/>
      <c r="AK99" s="75"/>
      <c r="AL99" s="75"/>
      <c r="AM99" s="75"/>
      <c r="AN99" s="75"/>
      <c r="AO99" s="75"/>
    </row>
    <row r="100" spans="1:41" s="1" customFormat="1">
      <c r="A100" s="40" t="s">
        <v>15</v>
      </c>
      <c r="B100" s="31">
        <f>SUM(B94:B99)</f>
        <v>0</v>
      </c>
      <c r="C100" s="31">
        <f t="shared" ref="C100:AO100" si="31">SUM(C94:C99)</f>
        <v>0</v>
      </c>
      <c r="D100" s="31">
        <f t="shared" si="31"/>
        <v>0</v>
      </c>
      <c r="E100" s="31">
        <f t="shared" si="31"/>
        <v>0</v>
      </c>
      <c r="F100" s="31">
        <f t="shared" si="31"/>
        <v>0</v>
      </c>
      <c r="G100" s="31">
        <f t="shared" si="31"/>
        <v>0</v>
      </c>
      <c r="H100" s="31">
        <f t="shared" si="31"/>
        <v>0</v>
      </c>
      <c r="I100" s="31">
        <f t="shared" si="31"/>
        <v>0</v>
      </c>
      <c r="J100" s="31">
        <f t="shared" si="31"/>
        <v>0</v>
      </c>
      <c r="K100" s="31">
        <f t="shared" si="31"/>
        <v>0</v>
      </c>
      <c r="L100" s="31">
        <f t="shared" si="31"/>
        <v>0</v>
      </c>
      <c r="M100" s="31">
        <f t="shared" si="31"/>
        <v>0</v>
      </c>
      <c r="N100" s="31">
        <f t="shared" si="31"/>
        <v>0</v>
      </c>
      <c r="O100" s="31">
        <f t="shared" si="31"/>
        <v>0</v>
      </c>
      <c r="P100" s="31">
        <f t="shared" si="31"/>
        <v>0</v>
      </c>
      <c r="Q100" s="31">
        <f t="shared" si="31"/>
        <v>0</v>
      </c>
      <c r="R100" s="31">
        <f t="shared" si="31"/>
        <v>0</v>
      </c>
      <c r="S100" s="31">
        <f t="shared" si="31"/>
        <v>0</v>
      </c>
      <c r="T100" s="31">
        <f t="shared" si="31"/>
        <v>0</v>
      </c>
      <c r="U100" s="31">
        <f t="shared" si="31"/>
        <v>0</v>
      </c>
      <c r="V100" s="31">
        <f t="shared" si="31"/>
        <v>0</v>
      </c>
      <c r="W100" s="31">
        <f t="shared" si="31"/>
        <v>0</v>
      </c>
      <c r="X100" s="31">
        <f t="shared" si="31"/>
        <v>0</v>
      </c>
      <c r="Y100" s="31">
        <f t="shared" si="31"/>
        <v>0</v>
      </c>
      <c r="Z100" s="31">
        <f t="shared" si="31"/>
        <v>0</v>
      </c>
      <c r="AA100" s="31">
        <f t="shared" si="31"/>
        <v>0</v>
      </c>
      <c r="AB100" s="31">
        <f t="shared" si="31"/>
        <v>0</v>
      </c>
      <c r="AC100" s="31">
        <f t="shared" si="31"/>
        <v>0</v>
      </c>
      <c r="AD100" s="31">
        <f t="shared" si="31"/>
        <v>0</v>
      </c>
      <c r="AE100" s="31">
        <f t="shared" si="31"/>
        <v>0</v>
      </c>
      <c r="AF100" s="31">
        <f t="shared" si="31"/>
        <v>0</v>
      </c>
      <c r="AG100" s="31">
        <f t="shared" si="31"/>
        <v>0</v>
      </c>
      <c r="AH100" s="31">
        <f t="shared" si="31"/>
        <v>0</v>
      </c>
      <c r="AI100" s="31">
        <f t="shared" si="31"/>
        <v>0</v>
      </c>
      <c r="AJ100" s="31">
        <f t="shared" si="31"/>
        <v>0</v>
      </c>
      <c r="AK100" s="31">
        <f t="shared" si="31"/>
        <v>0</v>
      </c>
      <c r="AL100" s="31">
        <f t="shared" si="31"/>
        <v>0</v>
      </c>
      <c r="AM100" s="31">
        <f t="shared" si="31"/>
        <v>0</v>
      </c>
      <c r="AN100" s="31">
        <f t="shared" si="31"/>
        <v>0</v>
      </c>
      <c r="AO100" s="31">
        <f t="shared" si="31"/>
        <v>0</v>
      </c>
    </row>
    <row r="101" spans="1:41" s="1" customFormat="1">
      <c r="A101" s="34" t="s">
        <v>30</v>
      </c>
      <c r="B101" s="35">
        <f>B40</f>
        <v>0</v>
      </c>
      <c r="C101" s="35">
        <f t="shared" ref="C101:AO101" si="32">C40</f>
        <v>1</v>
      </c>
      <c r="D101" s="35">
        <f t="shared" si="32"/>
        <v>2</v>
      </c>
      <c r="E101" s="35">
        <f t="shared" si="32"/>
        <v>3</v>
      </c>
      <c r="F101" s="35">
        <f t="shared" si="32"/>
        <v>4</v>
      </c>
      <c r="G101" s="35">
        <f t="shared" si="32"/>
        <v>5</v>
      </c>
      <c r="H101" s="35">
        <f t="shared" si="32"/>
        <v>6</v>
      </c>
      <c r="I101" s="35">
        <f t="shared" si="32"/>
        <v>7</v>
      </c>
      <c r="J101" s="35">
        <f t="shared" si="32"/>
        <v>8</v>
      </c>
      <c r="K101" s="35">
        <f t="shared" si="32"/>
        <v>9</v>
      </c>
      <c r="L101" s="35">
        <f t="shared" si="32"/>
        <v>10</v>
      </c>
      <c r="M101" s="35">
        <f t="shared" si="32"/>
        <v>11</v>
      </c>
      <c r="N101" s="35">
        <f t="shared" si="32"/>
        <v>12</v>
      </c>
      <c r="O101" s="35">
        <f t="shared" si="32"/>
        <v>13</v>
      </c>
      <c r="P101" s="35">
        <f t="shared" si="32"/>
        <v>14</v>
      </c>
      <c r="Q101" s="35">
        <f t="shared" si="32"/>
        <v>15</v>
      </c>
      <c r="R101" s="35">
        <f t="shared" si="32"/>
        <v>16</v>
      </c>
      <c r="S101" s="35">
        <f t="shared" si="32"/>
        <v>17</v>
      </c>
      <c r="T101" s="35">
        <f t="shared" si="32"/>
        <v>18</v>
      </c>
      <c r="U101" s="35">
        <f t="shared" si="32"/>
        <v>19</v>
      </c>
      <c r="V101" s="35">
        <f t="shared" si="32"/>
        <v>20</v>
      </c>
      <c r="W101" s="35">
        <f t="shared" si="32"/>
        <v>21</v>
      </c>
      <c r="X101" s="35">
        <f t="shared" si="32"/>
        <v>22</v>
      </c>
      <c r="Y101" s="35">
        <f t="shared" si="32"/>
        <v>23</v>
      </c>
      <c r="Z101" s="35">
        <f t="shared" si="32"/>
        <v>24</v>
      </c>
      <c r="AA101" s="35">
        <f t="shared" si="32"/>
        <v>25</v>
      </c>
      <c r="AB101" s="35">
        <f t="shared" si="32"/>
        <v>26</v>
      </c>
      <c r="AC101" s="35">
        <f t="shared" si="32"/>
        <v>27</v>
      </c>
      <c r="AD101" s="35">
        <f t="shared" si="32"/>
        <v>28</v>
      </c>
      <c r="AE101" s="35">
        <f t="shared" si="32"/>
        <v>29</v>
      </c>
      <c r="AF101" s="35">
        <f t="shared" si="32"/>
        <v>30</v>
      </c>
      <c r="AG101" s="35">
        <f t="shared" si="32"/>
        <v>31</v>
      </c>
      <c r="AH101" s="35">
        <f t="shared" si="32"/>
        <v>32</v>
      </c>
      <c r="AI101" s="35">
        <f t="shared" si="32"/>
        <v>33</v>
      </c>
      <c r="AJ101" s="35">
        <f t="shared" si="32"/>
        <v>34</v>
      </c>
      <c r="AK101" s="35">
        <f t="shared" si="32"/>
        <v>35</v>
      </c>
      <c r="AL101" s="35">
        <f t="shared" si="32"/>
        <v>36</v>
      </c>
      <c r="AM101" s="35">
        <f t="shared" si="32"/>
        <v>37</v>
      </c>
      <c r="AN101" s="35">
        <f t="shared" si="32"/>
        <v>38</v>
      </c>
      <c r="AO101" s="35">
        <f t="shared" si="32"/>
        <v>39</v>
      </c>
    </row>
    <row r="102" spans="1:41" s="1" customFormat="1">
      <c r="A102" s="39" t="s">
        <v>32</v>
      </c>
      <c r="B102" s="80"/>
      <c r="C102" s="80"/>
      <c r="D102" s="80"/>
      <c r="E102" s="80"/>
      <c r="F102" s="80"/>
      <c r="G102" s="80"/>
      <c r="H102" s="80"/>
      <c r="I102" s="80"/>
      <c r="J102" s="80"/>
      <c r="K102" s="80"/>
      <c r="L102" s="80"/>
      <c r="M102" s="80"/>
      <c r="N102" s="80"/>
      <c r="O102" s="80"/>
      <c r="P102" s="80"/>
      <c r="Q102" s="80"/>
      <c r="R102" s="80"/>
      <c r="S102" s="80"/>
      <c r="T102" s="80"/>
      <c r="U102" s="80"/>
      <c r="V102" s="80"/>
      <c r="W102" s="80"/>
      <c r="X102" s="80"/>
      <c r="Y102" s="80"/>
      <c r="Z102" s="80"/>
      <c r="AA102" s="80"/>
      <c r="AB102" s="80"/>
      <c r="AC102" s="80"/>
      <c r="AD102" s="80"/>
      <c r="AE102" s="80"/>
      <c r="AF102" s="75"/>
      <c r="AG102" s="75"/>
      <c r="AH102" s="75"/>
      <c r="AI102" s="75"/>
      <c r="AJ102" s="75"/>
      <c r="AK102" s="75"/>
      <c r="AL102" s="75"/>
      <c r="AM102" s="75"/>
      <c r="AN102" s="75"/>
      <c r="AO102" s="75"/>
    </row>
    <row r="103" spans="1:41" s="1" customFormat="1">
      <c r="A103" s="39" t="s">
        <v>33</v>
      </c>
      <c r="B103" s="80"/>
      <c r="C103" s="80"/>
      <c r="D103" s="80"/>
      <c r="E103" s="80"/>
      <c r="F103" s="80"/>
      <c r="G103" s="80"/>
      <c r="H103" s="80"/>
      <c r="I103" s="80"/>
      <c r="J103" s="80"/>
      <c r="K103" s="80"/>
      <c r="L103" s="80"/>
      <c r="M103" s="80"/>
      <c r="N103" s="80"/>
      <c r="O103" s="80"/>
      <c r="P103" s="80"/>
      <c r="Q103" s="80"/>
      <c r="R103" s="80"/>
      <c r="S103" s="80"/>
      <c r="T103" s="80"/>
      <c r="U103" s="80"/>
      <c r="V103" s="80"/>
      <c r="W103" s="80"/>
      <c r="X103" s="80"/>
      <c r="Y103" s="80"/>
      <c r="Z103" s="80"/>
      <c r="AA103" s="80"/>
      <c r="AB103" s="80"/>
      <c r="AC103" s="80"/>
      <c r="AD103" s="80"/>
      <c r="AE103" s="80"/>
      <c r="AF103" s="75"/>
      <c r="AG103" s="75"/>
      <c r="AH103" s="75"/>
      <c r="AI103" s="75"/>
      <c r="AJ103" s="75"/>
      <c r="AK103" s="75"/>
      <c r="AL103" s="75"/>
      <c r="AM103" s="75"/>
      <c r="AN103" s="75"/>
      <c r="AO103" s="75"/>
    </row>
    <row r="104" spans="1:41" s="1" customFormat="1">
      <c r="A104" s="39" t="s">
        <v>34</v>
      </c>
      <c r="B104" s="80"/>
      <c r="C104" s="80"/>
      <c r="D104" s="80"/>
      <c r="E104" s="80"/>
      <c r="F104" s="80"/>
      <c r="G104" s="80"/>
      <c r="H104" s="80"/>
      <c r="I104" s="80"/>
      <c r="J104" s="80"/>
      <c r="K104" s="80"/>
      <c r="L104" s="80"/>
      <c r="M104" s="80"/>
      <c r="N104" s="80"/>
      <c r="O104" s="80"/>
      <c r="P104" s="80"/>
      <c r="Q104" s="80"/>
      <c r="R104" s="80"/>
      <c r="S104" s="80"/>
      <c r="T104" s="80"/>
      <c r="U104" s="80"/>
      <c r="V104" s="80"/>
      <c r="W104" s="80"/>
      <c r="X104" s="80"/>
      <c r="Y104" s="80"/>
      <c r="Z104" s="80"/>
      <c r="AA104" s="80"/>
      <c r="AB104" s="80"/>
      <c r="AC104" s="80"/>
      <c r="AD104" s="80"/>
      <c r="AE104" s="80"/>
      <c r="AF104" s="75"/>
      <c r="AG104" s="75"/>
      <c r="AH104" s="75"/>
      <c r="AI104" s="75"/>
      <c r="AJ104" s="75"/>
      <c r="AK104" s="75"/>
      <c r="AL104" s="75"/>
      <c r="AM104" s="75"/>
      <c r="AN104" s="75"/>
      <c r="AO104" s="75"/>
    </row>
    <row r="105" spans="1:41" s="1" customFormat="1">
      <c r="A105" s="39" t="s">
        <v>35</v>
      </c>
      <c r="B105" s="80"/>
      <c r="C105" s="80"/>
      <c r="D105" s="80"/>
      <c r="E105" s="80"/>
      <c r="F105" s="80"/>
      <c r="G105" s="80"/>
      <c r="H105" s="80"/>
      <c r="I105" s="80"/>
      <c r="J105" s="80"/>
      <c r="K105" s="80"/>
      <c r="L105" s="80"/>
      <c r="M105" s="80"/>
      <c r="N105" s="80"/>
      <c r="O105" s="80"/>
      <c r="P105" s="80"/>
      <c r="Q105" s="80"/>
      <c r="R105" s="80"/>
      <c r="S105" s="80"/>
      <c r="T105" s="80"/>
      <c r="U105" s="80"/>
      <c r="V105" s="80"/>
      <c r="W105" s="80"/>
      <c r="X105" s="80"/>
      <c r="Y105" s="80"/>
      <c r="Z105" s="80"/>
      <c r="AA105" s="80"/>
      <c r="AB105" s="80"/>
      <c r="AC105" s="80"/>
      <c r="AD105" s="80"/>
      <c r="AE105" s="80"/>
      <c r="AF105" s="75"/>
      <c r="AG105" s="75"/>
      <c r="AH105" s="75"/>
      <c r="AI105" s="75"/>
      <c r="AJ105" s="75"/>
      <c r="AK105" s="75"/>
      <c r="AL105" s="75"/>
      <c r="AM105" s="75"/>
      <c r="AN105" s="75"/>
      <c r="AO105" s="75"/>
    </row>
    <row r="106" spans="1:41" s="1" customFormat="1">
      <c r="A106" s="39" t="s">
        <v>36</v>
      </c>
      <c r="B106" s="80"/>
      <c r="C106" s="80"/>
      <c r="D106" s="80"/>
      <c r="E106" s="80"/>
      <c r="F106" s="80"/>
      <c r="G106" s="80"/>
      <c r="H106" s="80"/>
      <c r="I106" s="80"/>
      <c r="J106" s="80"/>
      <c r="K106" s="80"/>
      <c r="L106" s="80"/>
      <c r="M106" s="80"/>
      <c r="N106" s="80"/>
      <c r="O106" s="80"/>
      <c r="P106" s="80"/>
      <c r="Q106" s="80"/>
      <c r="R106" s="80"/>
      <c r="S106" s="80"/>
      <c r="T106" s="80"/>
      <c r="U106" s="80"/>
      <c r="V106" s="80"/>
      <c r="W106" s="80"/>
      <c r="X106" s="80"/>
      <c r="Y106" s="80"/>
      <c r="Z106" s="80"/>
      <c r="AA106" s="80"/>
      <c r="AB106" s="80"/>
      <c r="AC106" s="80"/>
      <c r="AD106" s="80"/>
      <c r="AE106" s="80"/>
      <c r="AF106" s="75"/>
      <c r="AG106" s="75"/>
      <c r="AH106" s="75"/>
      <c r="AI106" s="75"/>
      <c r="AJ106" s="75"/>
      <c r="AK106" s="75"/>
      <c r="AL106" s="75"/>
      <c r="AM106" s="75"/>
      <c r="AN106" s="75"/>
      <c r="AO106" s="75"/>
    </row>
    <row r="107" spans="1:41" s="1" customFormat="1">
      <c r="A107" s="39" t="s">
        <v>37</v>
      </c>
      <c r="B107" s="80"/>
      <c r="C107" s="80"/>
      <c r="D107" s="80"/>
      <c r="E107" s="80"/>
      <c r="F107" s="80"/>
      <c r="G107" s="80"/>
      <c r="H107" s="80"/>
      <c r="I107" s="80"/>
      <c r="J107" s="80"/>
      <c r="K107" s="80"/>
      <c r="L107" s="80"/>
      <c r="M107" s="80"/>
      <c r="N107" s="80"/>
      <c r="O107" s="80"/>
      <c r="P107" s="80"/>
      <c r="Q107" s="80"/>
      <c r="R107" s="80"/>
      <c r="S107" s="80"/>
      <c r="T107" s="80"/>
      <c r="U107" s="80"/>
      <c r="V107" s="80"/>
      <c r="W107" s="80"/>
      <c r="X107" s="80"/>
      <c r="Y107" s="80"/>
      <c r="Z107" s="80"/>
      <c r="AA107" s="80"/>
      <c r="AB107" s="80"/>
      <c r="AC107" s="80"/>
      <c r="AD107" s="80"/>
      <c r="AE107" s="80"/>
      <c r="AF107" s="75"/>
      <c r="AG107" s="75"/>
      <c r="AH107" s="75"/>
      <c r="AI107" s="75"/>
      <c r="AJ107" s="75"/>
      <c r="AK107" s="75"/>
      <c r="AL107" s="75"/>
      <c r="AM107" s="75"/>
      <c r="AN107" s="75"/>
      <c r="AO107" s="75"/>
    </row>
    <row r="108" spans="1:41" s="1" customFormat="1">
      <c r="A108" s="40" t="s">
        <v>15</v>
      </c>
      <c r="B108" s="31">
        <f>SUM(B102:B107)</f>
        <v>0</v>
      </c>
      <c r="C108" s="31">
        <f t="shared" ref="C108:AO108" si="33">SUM(C102:C107)</f>
        <v>0</v>
      </c>
      <c r="D108" s="31">
        <f t="shared" si="33"/>
        <v>0</v>
      </c>
      <c r="E108" s="31">
        <f t="shared" si="33"/>
        <v>0</v>
      </c>
      <c r="F108" s="31">
        <f t="shared" si="33"/>
        <v>0</v>
      </c>
      <c r="G108" s="31">
        <f t="shared" si="33"/>
        <v>0</v>
      </c>
      <c r="H108" s="31">
        <f t="shared" si="33"/>
        <v>0</v>
      </c>
      <c r="I108" s="31">
        <f t="shared" si="33"/>
        <v>0</v>
      </c>
      <c r="J108" s="31">
        <f t="shared" si="33"/>
        <v>0</v>
      </c>
      <c r="K108" s="31">
        <f t="shared" si="33"/>
        <v>0</v>
      </c>
      <c r="L108" s="31">
        <f t="shared" si="33"/>
        <v>0</v>
      </c>
      <c r="M108" s="31">
        <f t="shared" si="33"/>
        <v>0</v>
      </c>
      <c r="N108" s="31">
        <f t="shared" si="33"/>
        <v>0</v>
      </c>
      <c r="O108" s="31">
        <f t="shared" si="33"/>
        <v>0</v>
      </c>
      <c r="P108" s="31">
        <f t="shared" si="33"/>
        <v>0</v>
      </c>
      <c r="Q108" s="31">
        <f t="shared" si="33"/>
        <v>0</v>
      </c>
      <c r="R108" s="31">
        <f t="shared" si="33"/>
        <v>0</v>
      </c>
      <c r="S108" s="31">
        <f t="shared" si="33"/>
        <v>0</v>
      </c>
      <c r="T108" s="31">
        <f t="shared" si="33"/>
        <v>0</v>
      </c>
      <c r="U108" s="31">
        <f t="shared" si="33"/>
        <v>0</v>
      </c>
      <c r="V108" s="31">
        <f t="shared" si="33"/>
        <v>0</v>
      </c>
      <c r="W108" s="31">
        <f t="shared" si="33"/>
        <v>0</v>
      </c>
      <c r="X108" s="31">
        <f t="shared" si="33"/>
        <v>0</v>
      </c>
      <c r="Y108" s="31">
        <f t="shared" si="33"/>
        <v>0</v>
      </c>
      <c r="Z108" s="31">
        <f t="shared" si="33"/>
        <v>0</v>
      </c>
      <c r="AA108" s="31">
        <f t="shared" si="33"/>
        <v>0</v>
      </c>
      <c r="AB108" s="31">
        <f t="shared" si="33"/>
        <v>0</v>
      </c>
      <c r="AC108" s="31">
        <f t="shared" si="33"/>
        <v>0</v>
      </c>
      <c r="AD108" s="31">
        <f t="shared" si="33"/>
        <v>0</v>
      </c>
      <c r="AE108" s="31">
        <f t="shared" si="33"/>
        <v>0</v>
      </c>
      <c r="AF108" s="31">
        <f t="shared" si="33"/>
        <v>0</v>
      </c>
      <c r="AG108" s="31">
        <f t="shared" si="33"/>
        <v>0</v>
      </c>
      <c r="AH108" s="31">
        <f t="shared" si="33"/>
        <v>0</v>
      </c>
      <c r="AI108" s="31">
        <f t="shared" si="33"/>
        <v>0</v>
      </c>
      <c r="AJ108" s="31">
        <f t="shared" si="33"/>
        <v>0</v>
      </c>
      <c r="AK108" s="31">
        <f t="shared" si="33"/>
        <v>0</v>
      </c>
      <c r="AL108" s="31">
        <f t="shared" si="33"/>
        <v>0</v>
      </c>
      <c r="AM108" s="31">
        <f t="shared" si="33"/>
        <v>0</v>
      </c>
      <c r="AN108" s="31">
        <f t="shared" si="33"/>
        <v>0</v>
      </c>
      <c r="AO108" s="31">
        <f t="shared" si="33"/>
        <v>0</v>
      </c>
    </row>
    <row r="109" spans="1:41" s="1" customFormat="1" ht="25.5">
      <c r="A109" s="34" t="s">
        <v>31</v>
      </c>
      <c r="B109" s="35">
        <f>B40</f>
        <v>0</v>
      </c>
      <c r="C109" s="35">
        <f t="shared" ref="C109:AO109" si="34">C40</f>
        <v>1</v>
      </c>
      <c r="D109" s="35">
        <f t="shared" si="34"/>
        <v>2</v>
      </c>
      <c r="E109" s="35">
        <f t="shared" si="34"/>
        <v>3</v>
      </c>
      <c r="F109" s="35">
        <f t="shared" si="34"/>
        <v>4</v>
      </c>
      <c r="G109" s="35">
        <f t="shared" si="34"/>
        <v>5</v>
      </c>
      <c r="H109" s="35">
        <f t="shared" si="34"/>
        <v>6</v>
      </c>
      <c r="I109" s="35">
        <f t="shared" si="34"/>
        <v>7</v>
      </c>
      <c r="J109" s="35">
        <f t="shared" si="34"/>
        <v>8</v>
      </c>
      <c r="K109" s="35">
        <f t="shared" si="34"/>
        <v>9</v>
      </c>
      <c r="L109" s="35">
        <f t="shared" si="34"/>
        <v>10</v>
      </c>
      <c r="M109" s="35">
        <f t="shared" si="34"/>
        <v>11</v>
      </c>
      <c r="N109" s="35">
        <f t="shared" si="34"/>
        <v>12</v>
      </c>
      <c r="O109" s="35">
        <f t="shared" si="34"/>
        <v>13</v>
      </c>
      <c r="P109" s="35">
        <f t="shared" si="34"/>
        <v>14</v>
      </c>
      <c r="Q109" s="35">
        <f t="shared" si="34"/>
        <v>15</v>
      </c>
      <c r="R109" s="35">
        <f t="shared" si="34"/>
        <v>16</v>
      </c>
      <c r="S109" s="35">
        <f t="shared" si="34"/>
        <v>17</v>
      </c>
      <c r="T109" s="35">
        <f t="shared" si="34"/>
        <v>18</v>
      </c>
      <c r="U109" s="35">
        <f t="shared" si="34"/>
        <v>19</v>
      </c>
      <c r="V109" s="35">
        <f t="shared" si="34"/>
        <v>20</v>
      </c>
      <c r="W109" s="35">
        <f t="shared" si="34"/>
        <v>21</v>
      </c>
      <c r="X109" s="35">
        <f t="shared" si="34"/>
        <v>22</v>
      </c>
      <c r="Y109" s="35">
        <f t="shared" si="34"/>
        <v>23</v>
      </c>
      <c r="Z109" s="35">
        <f t="shared" si="34"/>
        <v>24</v>
      </c>
      <c r="AA109" s="35">
        <f t="shared" si="34"/>
        <v>25</v>
      </c>
      <c r="AB109" s="35">
        <f t="shared" si="34"/>
        <v>26</v>
      </c>
      <c r="AC109" s="35">
        <f t="shared" si="34"/>
        <v>27</v>
      </c>
      <c r="AD109" s="35">
        <f t="shared" si="34"/>
        <v>28</v>
      </c>
      <c r="AE109" s="35">
        <f t="shared" si="34"/>
        <v>29</v>
      </c>
      <c r="AF109" s="35">
        <f t="shared" si="34"/>
        <v>30</v>
      </c>
      <c r="AG109" s="35">
        <f t="shared" si="34"/>
        <v>31</v>
      </c>
      <c r="AH109" s="35">
        <f t="shared" si="34"/>
        <v>32</v>
      </c>
      <c r="AI109" s="35">
        <f t="shared" si="34"/>
        <v>33</v>
      </c>
      <c r="AJ109" s="35">
        <f t="shared" si="34"/>
        <v>34</v>
      </c>
      <c r="AK109" s="35">
        <f t="shared" si="34"/>
        <v>35</v>
      </c>
      <c r="AL109" s="35">
        <f t="shared" si="34"/>
        <v>36</v>
      </c>
      <c r="AM109" s="35">
        <f t="shared" si="34"/>
        <v>37</v>
      </c>
      <c r="AN109" s="35">
        <f t="shared" si="34"/>
        <v>38</v>
      </c>
      <c r="AO109" s="35">
        <f t="shared" si="34"/>
        <v>39</v>
      </c>
    </row>
    <row r="110" spans="1:41" s="1" customFormat="1">
      <c r="A110" s="39" t="s">
        <v>32</v>
      </c>
      <c r="B110" s="30">
        <f>B102-B94</f>
        <v>0</v>
      </c>
      <c r="C110" s="30">
        <f t="shared" ref="C110:AO110" si="35">C102-C94</f>
        <v>0</v>
      </c>
      <c r="D110" s="30">
        <f t="shared" si="35"/>
        <v>0</v>
      </c>
      <c r="E110" s="30">
        <f t="shared" si="35"/>
        <v>0</v>
      </c>
      <c r="F110" s="30">
        <f t="shared" si="35"/>
        <v>0</v>
      </c>
      <c r="G110" s="30">
        <f t="shared" si="35"/>
        <v>0</v>
      </c>
      <c r="H110" s="30">
        <f t="shared" si="35"/>
        <v>0</v>
      </c>
      <c r="I110" s="30">
        <f t="shared" si="35"/>
        <v>0</v>
      </c>
      <c r="J110" s="30">
        <f t="shared" si="35"/>
        <v>0</v>
      </c>
      <c r="K110" s="30">
        <f t="shared" si="35"/>
        <v>0</v>
      </c>
      <c r="L110" s="30">
        <f t="shared" si="35"/>
        <v>0</v>
      </c>
      <c r="M110" s="30">
        <f t="shared" si="35"/>
        <v>0</v>
      </c>
      <c r="N110" s="30">
        <f t="shared" si="35"/>
        <v>0</v>
      </c>
      <c r="O110" s="30">
        <f t="shared" si="35"/>
        <v>0</v>
      </c>
      <c r="P110" s="30">
        <f t="shared" si="35"/>
        <v>0</v>
      </c>
      <c r="Q110" s="30">
        <f t="shared" si="35"/>
        <v>0</v>
      </c>
      <c r="R110" s="30">
        <f t="shared" si="35"/>
        <v>0</v>
      </c>
      <c r="S110" s="30">
        <f t="shared" si="35"/>
        <v>0</v>
      </c>
      <c r="T110" s="30">
        <f t="shared" si="35"/>
        <v>0</v>
      </c>
      <c r="U110" s="30">
        <f t="shared" si="35"/>
        <v>0</v>
      </c>
      <c r="V110" s="30">
        <f t="shared" si="35"/>
        <v>0</v>
      </c>
      <c r="W110" s="30">
        <f t="shared" si="35"/>
        <v>0</v>
      </c>
      <c r="X110" s="30">
        <f t="shared" si="35"/>
        <v>0</v>
      </c>
      <c r="Y110" s="30">
        <f t="shared" si="35"/>
        <v>0</v>
      </c>
      <c r="Z110" s="30">
        <f t="shared" si="35"/>
        <v>0</v>
      </c>
      <c r="AA110" s="30">
        <f t="shared" si="35"/>
        <v>0</v>
      </c>
      <c r="AB110" s="30">
        <f t="shared" si="35"/>
        <v>0</v>
      </c>
      <c r="AC110" s="30">
        <f t="shared" si="35"/>
        <v>0</v>
      </c>
      <c r="AD110" s="30">
        <f t="shared" si="35"/>
        <v>0</v>
      </c>
      <c r="AE110" s="30">
        <f t="shared" si="35"/>
        <v>0</v>
      </c>
      <c r="AF110" s="30">
        <f t="shared" si="35"/>
        <v>0</v>
      </c>
      <c r="AG110" s="30">
        <f t="shared" si="35"/>
        <v>0</v>
      </c>
      <c r="AH110" s="30">
        <f t="shared" si="35"/>
        <v>0</v>
      </c>
      <c r="AI110" s="30">
        <f t="shared" si="35"/>
        <v>0</v>
      </c>
      <c r="AJ110" s="30">
        <f t="shared" si="35"/>
        <v>0</v>
      </c>
      <c r="AK110" s="30">
        <f t="shared" si="35"/>
        <v>0</v>
      </c>
      <c r="AL110" s="30">
        <f t="shared" si="35"/>
        <v>0</v>
      </c>
      <c r="AM110" s="30">
        <f t="shared" si="35"/>
        <v>0</v>
      </c>
      <c r="AN110" s="30">
        <f t="shared" si="35"/>
        <v>0</v>
      </c>
      <c r="AO110" s="30">
        <f t="shared" si="35"/>
        <v>0</v>
      </c>
    </row>
    <row r="111" spans="1:41" s="1" customFormat="1">
      <c r="A111" s="39" t="s">
        <v>33</v>
      </c>
      <c r="B111" s="30">
        <f t="shared" ref="B111:B116" si="36">B103-B95</f>
        <v>0</v>
      </c>
      <c r="C111" s="30">
        <f t="shared" ref="C111:AO111" si="37">C103-C95</f>
        <v>0</v>
      </c>
      <c r="D111" s="30">
        <f t="shared" si="37"/>
        <v>0</v>
      </c>
      <c r="E111" s="30">
        <f t="shared" si="37"/>
        <v>0</v>
      </c>
      <c r="F111" s="30">
        <f t="shared" si="37"/>
        <v>0</v>
      </c>
      <c r="G111" s="30">
        <f t="shared" si="37"/>
        <v>0</v>
      </c>
      <c r="H111" s="30">
        <f t="shared" si="37"/>
        <v>0</v>
      </c>
      <c r="I111" s="30">
        <f t="shared" si="37"/>
        <v>0</v>
      </c>
      <c r="J111" s="30">
        <f t="shared" si="37"/>
        <v>0</v>
      </c>
      <c r="K111" s="30">
        <f t="shared" si="37"/>
        <v>0</v>
      </c>
      <c r="L111" s="30">
        <f t="shared" si="37"/>
        <v>0</v>
      </c>
      <c r="M111" s="30">
        <f t="shared" si="37"/>
        <v>0</v>
      </c>
      <c r="N111" s="30">
        <f t="shared" si="37"/>
        <v>0</v>
      </c>
      <c r="O111" s="30">
        <f t="shared" si="37"/>
        <v>0</v>
      </c>
      <c r="P111" s="30">
        <f t="shared" si="37"/>
        <v>0</v>
      </c>
      <c r="Q111" s="30">
        <f t="shared" si="37"/>
        <v>0</v>
      </c>
      <c r="R111" s="30">
        <f t="shared" si="37"/>
        <v>0</v>
      </c>
      <c r="S111" s="30">
        <f t="shared" si="37"/>
        <v>0</v>
      </c>
      <c r="T111" s="30">
        <f t="shared" si="37"/>
        <v>0</v>
      </c>
      <c r="U111" s="30">
        <f t="shared" si="37"/>
        <v>0</v>
      </c>
      <c r="V111" s="30">
        <f t="shared" si="37"/>
        <v>0</v>
      </c>
      <c r="W111" s="30">
        <f t="shared" si="37"/>
        <v>0</v>
      </c>
      <c r="X111" s="30">
        <f t="shared" si="37"/>
        <v>0</v>
      </c>
      <c r="Y111" s="30">
        <f t="shared" si="37"/>
        <v>0</v>
      </c>
      <c r="Z111" s="30">
        <f t="shared" si="37"/>
        <v>0</v>
      </c>
      <c r="AA111" s="30">
        <f t="shared" si="37"/>
        <v>0</v>
      </c>
      <c r="AB111" s="30">
        <f t="shared" si="37"/>
        <v>0</v>
      </c>
      <c r="AC111" s="30">
        <f t="shared" si="37"/>
        <v>0</v>
      </c>
      <c r="AD111" s="30">
        <f t="shared" si="37"/>
        <v>0</v>
      </c>
      <c r="AE111" s="30">
        <f t="shared" si="37"/>
        <v>0</v>
      </c>
      <c r="AF111" s="30">
        <f t="shared" si="37"/>
        <v>0</v>
      </c>
      <c r="AG111" s="30">
        <f t="shared" si="37"/>
        <v>0</v>
      </c>
      <c r="AH111" s="30">
        <f t="shared" si="37"/>
        <v>0</v>
      </c>
      <c r="AI111" s="30">
        <f t="shared" si="37"/>
        <v>0</v>
      </c>
      <c r="AJ111" s="30">
        <f t="shared" si="37"/>
        <v>0</v>
      </c>
      <c r="AK111" s="30">
        <f t="shared" si="37"/>
        <v>0</v>
      </c>
      <c r="AL111" s="30">
        <f t="shared" si="37"/>
        <v>0</v>
      </c>
      <c r="AM111" s="30">
        <f t="shared" si="37"/>
        <v>0</v>
      </c>
      <c r="AN111" s="30">
        <f t="shared" si="37"/>
        <v>0</v>
      </c>
      <c r="AO111" s="30">
        <f t="shared" si="37"/>
        <v>0</v>
      </c>
    </row>
    <row r="112" spans="1:41" s="1" customFormat="1">
      <c r="A112" s="39" t="s">
        <v>34</v>
      </c>
      <c r="B112" s="30">
        <f t="shared" si="36"/>
        <v>0</v>
      </c>
      <c r="C112" s="30">
        <f t="shared" ref="C112:AO112" si="38">C104-C96</f>
        <v>0</v>
      </c>
      <c r="D112" s="30">
        <f t="shared" si="38"/>
        <v>0</v>
      </c>
      <c r="E112" s="30">
        <f t="shared" si="38"/>
        <v>0</v>
      </c>
      <c r="F112" s="30">
        <f t="shared" si="38"/>
        <v>0</v>
      </c>
      <c r="G112" s="30">
        <f t="shared" si="38"/>
        <v>0</v>
      </c>
      <c r="H112" s="30">
        <f t="shared" si="38"/>
        <v>0</v>
      </c>
      <c r="I112" s="30">
        <f t="shared" si="38"/>
        <v>0</v>
      </c>
      <c r="J112" s="30">
        <f t="shared" si="38"/>
        <v>0</v>
      </c>
      <c r="K112" s="30">
        <f t="shared" si="38"/>
        <v>0</v>
      </c>
      <c r="L112" s="30">
        <f t="shared" si="38"/>
        <v>0</v>
      </c>
      <c r="M112" s="30">
        <f t="shared" si="38"/>
        <v>0</v>
      </c>
      <c r="N112" s="30">
        <f t="shared" si="38"/>
        <v>0</v>
      </c>
      <c r="O112" s="30">
        <f t="shared" si="38"/>
        <v>0</v>
      </c>
      <c r="P112" s="30">
        <f t="shared" si="38"/>
        <v>0</v>
      </c>
      <c r="Q112" s="30">
        <f t="shared" si="38"/>
        <v>0</v>
      </c>
      <c r="R112" s="30">
        <f t="shared" si="38"/>
        <v>0</v>
      </c>
      <c r="S112" s="30">
        <f t="shared" si="38"/>
        <v>0</v>
      </c>
      <c r="T112" s="30">
        <f t="shared" si="38"/>
        <v>0</v>
      </c>
      <c r="U112" s="30">
        <f t="shared" si="38"/>
        <v>0</v>
      </c>
      <c r="V112" s="30">
        <f t="shared" si="38"/>
        <v>0</v>
      </c>
      <c r="W112" s="30">
        <f t="shared" si="38"/>
        <v>0</v>
      </c>
      <c r="X112" s="30">
        <f t="shared" si="38"/>
        <v>0</v>
      </c>
      <c r="Y112" s="30">
        <f t="shared" si="38"/>
        <v>0</v>
      </c>
      <c r="Z112" s="30">
        <f t="shared" si="38"/>
        <v>0</v>
      </c>
      <c r="AA112" s="30">
        <f t="shared" si="38"/>
        <v>0</v>
      </c>
      <c r="AB112" s="30">
        <f t="shared" si="38"/>
        <v>0</v>
      </c>
      <c r="AC112" s="30">
        <f t="shared" si="38"/>
        <v>0</v>
      </c>
      <c r="AD112" s="30">
        <f t="shared" si="38"/>
        <v>0</v>
      </c>
      <c r="AE112" s="30">
        <f t="shared" si="38"/>
        <v>0</v>
      </c>
      <c r="AF112" s="30">
        <f t="shared" si="38"/>
        <v>0</v>
      </c>
      <c r="AG112" s="30">
        <f t="shared" si="38"/>
        <v>0</v>
      </c>
      <c r="AH112" s="30">
        <f t="shared" si="38"/>
        <v>0</v>
      </c>
      <c r="AI112" s="30">
        <f t="shared" si="38"/>
        <v>0</v>
      </c>
      <c r="AJ112" s="30">
        <f t="shared" si="38"/>
        <v>0</v>
      </c>
      <c r="AK112" s="30">
        <f t="shared" si="38"/>
        <v>0</v>
      </c>
      <c r="AL112" s="30">
        <f t="shared" si="38"/>
        <v>0</v>
      </c>
      <c r="AM112" s="30">
        <f t="shared" si="38"/>
        <v>0</v>
      </c>
      <c r="AN112" s="30">
        <f t="shared" si="38"/>
        <v>0</v>
      </c>
      <c r="AO112" s="30">
        <f t="shared" si="38"/>
        <v>0</v>
      </c>
    </row>
    <row r="113" spans="1:41" s="1" customFormat="1">
      <c r="A113" s="39" t="s">
        <v>35</v>
      </c>
      <c r="B113" s="30">
        <f t="shared" si="36"/>
        <v>0</v>
      </c>
      <c r="C113" s="30">
        <f t="shared" ref="C113:AO113" si="39">C105-C97</f>
        <v>0</v>
      </c>
      <c r="D113" s="30">
        <f t="shared" si="39"/>
        <v>0</v>
      </c>
      <c r="E113" s="30">
        <f t="shared" si="39"/>
        <v>0</v>
      </c>
      <c r="F113" s="30">
        <f t="shared" si="39"/>
        <v>0</v>
      </c>
      <c r="G113" s="30">
        <f t="shared" si="39"/>
        <v>0</v>
      </c>
      <c r="H113" s="30">
        <f t="shared" si="39"/>
        <v>0</v>
      </c>
      <c r="I113" s="30">
        <f t="shared" si="39"/>
        <v>0</v>
      </c>
      <c r="J113" s="30">
        <f t="shared" si="39"/>
        <v>0</v>
      </c>
      <c r="K113" s="30">
        <f t="shared" si="39"/>
        <v>0</v>
      </c>
      <c r="L113" s="30">
        <f t="shared" si="39"/>
        <v>0</v>
      </c>
      <c r="M113" s="30">
        <f t="shared" si="39"/>
        <v>0</v>
      </c>
      <c r="N113" s="30">
        <f t="shared" si="39"/>
        <v>0</v>
      </c>
      <c r="O113" s="30">
        <f t="shared" si="39"/>
        <v>0</v>
      </c>
      <c r="P113" s="30">
        <f t="shared" si="39"/>
        <v>0</v>
      </c>
      <c r="Q113" s="30">
        <f t="shared" si="39"/>
        <v>0</v>
      </c>
      <c r="R113" s="30">
        <f t="shared" si="39"/>
        <v>0</v>
      </c>
      <c r="S113" s="30">
        <f t="shared" si="39"/>
        <v>0</v>
      </c>
      <c r="T113" s="30">
        <f t="shared" si="39"/>
        <v>0</v>
      </c>
      <c r="U113" s="30">
        <f t="shared" si="39"/>
        <v>0</v>
      </c>
      <c r="V113" s="30">
        <f t="shared" si="39"/>
        <v>0</v>
      </c>
      <c r="W113" s="30">
        <f t="shared" si="39"/>
        <v>0</v>
      </c>
      <c r="X113" s="30">
        <f t="shared" si="39"/>
        <v>0</v>
      </c>
      <c r="Y113" s="30">
        <f t="shared" si="39"/>
        <v>0</v>
      </c>
      <c r="Z113" s="30">
        <f t="shared" si="39"/>
        <v>0</v>
      </c>
      <c r="AA113" s="30">
        <f t="shared" si="39"/>
        <v>0</v>
      </c>
      <c r="AB113" s="30">
        <f t="shared" si="39"/>
        <v>0</v>
      </c>
      <c r="AC113" s="30">
        <f t="shared" si="39"/>
        <v>0</v>
      </c>
      <c r="AD113" s="30">
        <f t="shared" si="39"/>
        <v>0</v>
      </c>
      <c r="AE113" s="30">
        <f t="shared" si="39"/>
        <v>0</v>
      </c>
      <c r="AF113" s="30">
        <f t="shared" si="39"/>
        <v>0</v>
      </c>
      <c r="AG113" s="30">
        <f t="shared" si="39"/>
        <v>0</v>
      </c>
      <c r="AH113" s="30">
        <f t="shared" si="39"/>
        <v>0</v>
      </c>
      <c r="AI113" s="30">
        <f t="shared" si="39"/>
        <v>0</v>
      </c>
      <c r="AJ113" s="30">
        <f t="shared" si="39"/>
        <v>0</v>
      </c>
      <c r="AK113" s="30">
        <f t="shared" si="39"/>
        <v>0</v>
      </c>
      <c r="AL113" s="30">
        <f t="shared" si="39"/>
        <v>0</v>
      </c>
      <c r="AM113" s="30">
        <f t="shared" si="39"/>
        <v>0</v>
      </c>
      <c r="AN113" s="30">
        <f t="shared" si="39"/>
        <v>0</v>
      </c>
      <c r="AO113" s="30">
        <f t="shared" si="39"/>
        <v>0</v>
      </c>
    </row>
    <row r="114" spans="1:41" s="1" customFormat="1">
      <c r="A114" s="39" t="s">
        <v>36</v>
      </c>
      <c r="B114" s="30">
        <f t="shared" si="36"/>
        <v>0</v>
      </c>
      <c r="C114" s="30">
        <f t="shared" ref="C114:AO114" si="40">C106-C98</f>
        <v>0</v>
      </c>
      <c r="D114" s="30">
        <f t="shared" si="40"/>
        <v>0</v>
      </c>
      <c r="E114" s="30">
        <f t="shared" si="40"/>
        <v>0</v>
      </c>
      <c r="F114" s="30">
        <f t="shared" si="40"/>
        <v>0</v>
      </c>
      <c r="G114" s="30">
        <f t="shared" si="40"/>
        <v>0</v>
      </c>
      <c r="H114" s="30">
        <f t="shared" si="40"/>
        <v>0</v>
      </c>
      <c r="I114" s="30">
        <f t="shared" si="40"/>
        <v>0</v>
      </c>
      <c r="J114" s="30">
        <f t="shared" si="40"/>
        <v>0</v>
      </c>
      <c r="K114" s="30">
        <f t="shared" si="40"/>
        <v>0</v>
      </c>
      <c r="L114" s="30">
        <f t="shared" si="40"/>
        <v>0</v>
      </c>
      <c r="M114" s="30">
        <f t="shared" si="40"/>
        <v>0</v>
      </c>
      <c r="N114" s="30">
        <f t="shared" si="40"/>
        <v>0</v>
      </c>
      <c r="O114" s="30">
        <f t="shared" si="40"/>
        <v>0</v>
      </c>
      <c r="P114" s="30">
        <f t="shared" si="40"/>
        <v>0</v>
      </c>
      <c r="Q114" s="30">
        <f t="shared" si="40"/>
        <v>0</v>
      </c>
      <c r="R114" s="30">
        <f t="shared" si="40"/>
        <v>0</v>
      </c>
      <c r="S114" s="30">
        <f t="shared" si="40"/>
        <v>0</v>
      </c>
      <c r="T114" s="30">
        <f t="shared" si="40"/>
        <v>0</v>
      </c>
      <c r="U114" s="30">
        <f t="shared" si="40"/>
        <v>0</v>
      </c>
      <c r="V114" s="30">
        <f t="shared" si="40"/>
        <v>0</v>
      </c>
      <c r="W114" s="30">
        <f t="shared" si="40"/>
        <v>0</v>
      </c>
      <c r="X114" s="30">
        <f t="shared" si="40"/>
        <v>0</v>
      </c>
      <c r="Y114" s="30">
        <f t="shared" si="40"/>
        <v>0</v>
      </c>
      <c r="Z114" s="30">
        <f t="shared" si="40"/>
        <v>0</v>
      </c>
      <c r="AA114" s="30">
        <f t="shared" si="40"/>
        <v>0</v>
      </c>
      <c r="AB114" s="30">
        <f t="shared" si="40"/>
        <v>0</v>
      </c>
      <c r="AC114" s="30">
        <f t="shared" si="40"/>
        <v>0</v>
      </c>
      <c r="AD114" s="30">
        <f t="shared" si="40"/>
        <v>0</v>
      </c>
      <c r="AE114" s="30">
        <f t="shared" si="40"/>
        <v>0</v>
      </c>
      <c r="AF114" s="30">
        <f t="shared" si="40"/>
        <v>0</v>
      </c>
      <c r="AG114" s="30">
        <f t="shared" si="40"/>
        <v>0</v>
      </c>
      <c r="AH114" s="30">
        <f t="shared" si="40"/>
        <v>0</v>
      </c>
      <c r="AI114" s="30">
        <f t="shared" si="40"/>
        <v>0</v>
      </c>
      <c r="AJ114" s="30">
        <f t="shared" si="40"/>
        <v>0</v>
      </c>
      <c r="AK114" s="30">
        <f t="shared" si="40"/>
        <v>0</v>
      </c>
      <c r="AL114" s="30">
        <f t="shared" si="40"/>
        <v>0</v>
      </c>
      <c r="AM114" s="30">
        <f t="shared" si="40"/>
        <v>0</v>
      </c>
      <c r="AN114" s="30">
        <f t="shared" si="40"/>
        <v>0</v>
      </c>
      <c r="AO114" s="30">
        <f t="shared" si="40"/>
        <v>0</v>
      </c>
    </row>
    <row r="115" spans="1:41" s="1" customFormat="1">
      <c r="A115" s="39" t="s">
        <v>37</v>
      </c>
      <c r="B115" s="30">
        <f t="shared" si="36"/>
        <v>0</v>
      </c>
      <c r="C115" s="30">
        <f t="shared" ref="C115:AO115" si="41">C107-C99</f>
        <v>0</v>
      </c>
      <c r="D115" s="30">
        <f t="shared" si="41"/>
        <v>0</v>
      </c>
      <c r="E115" s="30">
        <f t="shared" si="41"/>
        <v>0</v>
      </c>
      <c r="F115" s="30">
        <f t="shared" si="41"/>
        <v>0</v>
      </c>
      <c r="G115" s="30">
        <f t="shared" si="41"/>
        <v>0</v>
      </c>
      <c r="H115" s="30">
        <f t="shared" si="41"/>
        <v>0</v>
      </c>
      <c r="I115" s="30">
        <f t="shared" si="41"/>
        <v>0</v>
      </c>
      <c r="J115" s="30">
        <f t="shared" si="41"/>
        <v>0</v>
      </c>
      <c r="K115" s="30">
        <f t="shared" si="41"/>
        <v>0</v>
      </c>
      <c r="L115" s="30">
        <f t="shared" si="41"/>
        <v>0</v>
      </c>
      <c r="M115" s="30">
        <f t="shared" si="41"/>
        <v>0</v>
      </c>
      <c r="N115" s="30">
        <f t="shared" si="41"/>
        <v>0</v>
      </c>
      <c r="O115" s="30">
        <f t="shared" si="41"/>
        <v>0</v>
      </c>
      <c r="P115" s="30">
        <f t="shared" si="41"/>
        <v>0</v>
      </c>
      <c r="Q115" s="30">
        <f t="shared" si="41"/>
        <v>0</v>
      </c>
      <c r="R115" s="30">
        <f t="shared" si="41"/>
        <v>0</v>
      </c>
      <c r="S115" s="30">
        <f t="shared" si="41"/>
        <v>0</v>
      </c>
      <c r="T115" s="30">
        <f t="shared" si="41"/>
        <v>0</v>
      </c>
      <c r="U115" s="30">
        <f t="shared" si="41"/>
        <v>0</v>
      </c>
      <c r="V115" s="30">
        <f t="shared" si="41"/>
        <v>0</v>
      </c>
      <c r="W115" s="30">
        <f t="shared" si="41"/>
        <v>0</v>
      </c>
      <c r="X115" s="30">
        <f t="shared" si="41"/>
        <v>0</v>
      </c>
      <c r="Y115" s="30">
        <f t="shared" si="41"/>
        <v>0</v>
      </c>
      <c r="Z115" s="30">
        <f t="shared" si="41"/>
        <v>0</v>
      </c>
      <c r="AA115" s="30">
        <f t="shared" si="41"/>
        <v>0</v>
      </c>
      <c r="AB115" s="30">
        <f t="shared" si="41"/>
        <v>0</v>
      </c>
      <c r="AC115" s="30">
        <f t="shared" si="41"/>
        <v>0</v>
      </c>
      <c r="AD115" s="30">
        <f t="shared" si="41"/>
        <v>0</v>
      </c>
      <c r="AE115" s="30">
        <f t="shared" si="41"/>
        <v>0</v>
      </c>
      <c r="AF115" s="30">
        <f t="shared" si="41"/>
        <v>0</v>
      </c>
      <c r="AG115" s="30">
        <f t="shared" si="41"/>
        <v>0</v>
      </c>
      <c r="AH115" s="30">
        <f t="shared" si="41"/>
        <v>0</v>
      </c>
      <c r="AI115" s="30">
        <f t="shared" si="41"/>
        <v>0</v>
      </c>
      <c r="AJ115" s="30">
        <f t="shared" si="41"/>
        <v>0</v>
      </c>
      <c r="AK115" s="30">
        <f t="shared" si="41"/>
        <v>0</v>
      </c>
      <c r="AL115" s="30">
        <f t="shared" si="41"/>
        <v>0</v>
      </c>
      <c r="AM115" s="30">
        <f t="shared" si="41"/>
        <v>0</v>
      </c>
      <c r="AN115" s="30">
        <f t="shared" si="41"/>
        <v>0</v>
      </c>
      <c r="AO115" s="30">
        <f t="shared" si="41"/>
        <v>0</v>
      </c>
    </row>
    <row r="116" spans="1:41" s="1" customFormat="1">
      <c r="A116" s="40" t="s">
        <v>15</v>
      </c>
      <c r="B116" s="31">
        <f t="shared" si="36"/>
        <v>0</v>
      </c>
      <c r="C116" s="31">
        <f t="shared" ref="C116:AO116" si="42">C108-C100</f>
        <v>0</v>
      </c>
      <c r="D116" s="31">
        <f t="shared" si="42"/>
        <v>0</v>
      </c>
      <c r="E116" s="31">
        <f t="shared" si="42"/>
        <v>0</v>
      </c>
      <c r="F116" s="31">
        <f t="shared" si="42"/>
        <v>0</v>
      </c>
      <c r="G116" s="31">
        <f t="shared" si="42"/>
        <v>0</v>
      </c>
      <c r="H116" s="31">
        <f t="shared" si="42"/>
        <v>0</v>
      </c>
      <c r="I116" s="31">
        <f t="shared" si="42"/>
        <v>0</v>
      </c>
      <c r="J116" s="31">
        <f t="shared" si="42"/>
        <v>0</v>
      </c>
      <c r="K116" s="31">
        <f t="shared" si="42"/>
        <v>0</v>
      </c>
      <c r="L116" s="31">
        <f t="shared" si="42"/>
        <v>0</v>
      </c>
      <c r="M116" s="31">
        <f t="shared" si="42"/>
        <v>0</v>
      </c>
      <c r="N116" s="31">
        <f t="shared" si="42"/>
        <v>0</v>
      </c>
      <c r="O116" s="31">
        <f t="shared" si="42"/>
        <v>0</v>
      </c>
      <c r="P116" s="31">
        <f t="shared" si="42"/>
        <v>0</v>
      </c>
      <c r="Q116" s="31">
        <f t="shared" si="42"/>
        <v>0</v>
      </c>
      <c r="R116" s="31">
        <f t="shared" si="42"/>
        <v>0</v>
      </c>
      <c r="S116" s="31">
        <f t="shared" si="42"/>
        <v>0</v>
      </c>
      <c r="T116" s="31">
        <f t="shared" si="42"/>
        <v>0</v>
      </c>
      <c r="U116" s="31">
        <f t="shared" si="42"/>
        <v>0</v>
      </c>
      <c r="V116" s="31">
        <f t="shared" si="42"/>
        <v>0</v>
      </c>
      <c r="W116" s="31">
        <f t="shared" si="42"/>
        <v>0</v>
      </c>
      <c r="X116" s="31">
        <f t="shared" si="42"/>
        <v>0</v>
      </c>
      <c r="Y116" s="31">
        <f t="shared" si="42"/>
        <v>0</v>
      </c>
      <c r="Z116" s="31">
        <f t="shared" si="42"/>
        <v>0</v>
      </c>
      <c r="AA116" s="31">
        <f t="shared" si="42"/>
        <v>0</v>
      </c>
      <c r="AB116" s="31">
        <f t="shared" si="42"/>
        <v>0</v>
      </c>
      <c r="AC116" s="31">
        <f t="shared" si="42"/>
        <v>0</v>
      </c>
      <c r="AD116" s="31">
        <f t="shared" si="42"/>
        <v>0</v>
      </c>
      <c r="AE116" s="31">
        <f t="shared" si="42"/>
        <v>0</v>
      </c>
      <c r="AF116" s="31">
        <f t="shared" si="42"/>
        <v>0</v>
      </c>
      <c r="AG116" s="31">
        <f t="shared" si="42"/>
        <v>0</v>
      </c>
      <c r="AH116" s="31">
        <f t="shared" si="42"/>
        <v>0</v>
      </c>
      <c r="AI116" s="31">
        <f t="shared" si="42"/>
        <v>0</v>
      </c>
      <c r="AJ116" s="31">
        <f t="shared" si="42"/>
        <v>0</v>
      </c>
      <c r="AK116" s="31">
        <f t="shared" si="42"/>
        <v>0</v>
      </c>
      <c r="AL116" s="31">
        <f t="shared" si="42"/>
        <v>0</v>
      </c>
      <c r="AM116" s="31">
        <f t="shared" si="42"/>
        <v>0</v>
      </c>
      <c r="AN116" s="31">
        <f t="shared" si="42"/>
        <v>0</v>
      </c>
      <c r="AO116" s="31">
        <f t="shared" si="42"/>
        <v>0</v>
      </c>
    </row>
    <row r="117" spans="1:41" s="1" customFormat="1">
      <c r="A117" s="255" t="s">
        <v>93</v>
      </c>
      <c r="B117" s="257" t="str">
        <f>IF(SUM(B116:AE116)&lt;0,"TAK","NIE")</f>
        <v>NIE</v>
      </c>
      <c r="C117" s="257"/>
      <c r="D117" s="259" t="s">
        <v>246</v>
      </c>
      <c r="E117" s="260"/>
      <c r="F117" s="260"/>
      <c r="G117" s="260"/>
      <c r="H117" s="260"/>
      <c r="I117" s="260"/>
      <c r="J117" s="260"/>
      <c r="K117" s="260"/>
      <c r="L117" s="260"/>
      <c r="M117" s="260"/>
      <c r="N117" s="260"/>
      <c r="O117" s="260"/>
      <c r="P117" s="260"/>
      <c r="Q117" s="260"/>
      <c r="R117" s="42"/>
      <c r="S117" s="42"/>
      <c r="T117" s="42"/>
      <c r="U117" s="42"/>
      <c r="V117" s="42"/>
      <c r="W117" s="42"/>
      <c r="X117" s="42"/>
      <c r="Y117" s="42"/>
      <c r="Z117" s="42"/>
      <c r="AA117" s="42"/>
      <c r="AB117" s="42"/>
      <c r="AC117" s="42"/>
      <c r="AD117" s="42"/>
      <c r="AE117" s="42"/>
    </row>
    <row r="118" spans="1:41" s="1" customFormat="1">
      <c r="A118" s="256"/>
      <c r="B118" s="258"/>
      <c r="C118" s="258"/>
      <c r="D118" s="261"/>
      <c r="E118" s="261"/>
      <c r="F118" s="261"/>
      <c r="G118" s="261"/>
      <c r="H118" s="261"/>
      <c r="I118" s="261"/>
      <c r="J118" s="261"/>
      <c r="K118" s="261"/>
      <c r="L118" s="261"/>
      <c r="M118" s="261"/>
      <c r="N118" s="261"/>
      <c r="O118" s="261"/>
      <c r="P118" s="261"/>
      <c r="Q118" s="261"/>
      <c r="R118" s="42"/>
      <c r="S118" s="42"/>
      <c r="T118" s="42"/>
      <c r="U118" s="42"/>
      <c r="V118" s="42"/>
      <c r="W118" s="42"/>
      <c r="X118" s="42"/>
      <c r="Y118" s="42"/>
      <c r="Z118" s="42"/>
      <c r="AA118" s="42"/>
      <c r="AB118" s="42"/>
      <c r="AC118" s="42"/>
      <c r="AD118" s="42"/>
      <c r="AE118" s="42"/>
    </row>
    <row r="119" spans="1:41">
      <c r="D119" s="261"/>
      <c r="E119" s="261"/>
      <c r="F119" s="261"/>
      <c r="G119" s="261"/>
      <c r="H119" s="261"/>
      <c r="I119" s="261"/>
      <c r="J119" s="261"/>
      <c r="K119" s="261"/>
      <c r="L119" s="261"/>
      <c r="M119" s="261"/>
      <c r="N119" s="261"/>
      <c r="O119" s="261"/>
      <c r="P119" s="261"/>
      <c r="Q119" s="261"/>
    </row>
    <row r="120" spans="1:41" s="1" customFormat="1" ht="15">
      <c r="A120" s="2" t="s">
        <v>271</v>
      </c>
    </row>
    <row r="121" spans="1:41" s="1" customFormat="1"/>
    <row r="122" spans="1:41" s="1" customFormat="1">
      <c r="A122" s="32" t="s">
        <v>79</v>
      </c>
      <c r="B122" s="35">
        <f>Założenia!C24</f>
        <v>0</v>
      </c>
      <c r="C122" s="35">
        <f>Założenia!D24</f>
        <v>1</v>
      </c>
      <c r="D122" s="35">
        <f>Założenia!E24</f>
        <v>2</v>
      </c>
      <c r="E122" s="35">
        <f>Założenia!F24</f>
        <v>3</v>
      </c>
      <c r="F122" s="35">
        <f>Założenia!G24</f>
        <v>4</v>
      </c>
      <c r="G122" s="35">
        <f>Założenia!H24</f>
        <v>5</v>
      </c>
      <c r="H122" s="35">
        <f>Założenia!I24</f>
        <v>6</v>
      </c>
      <c r="I122" s="35">
        <f>Założenia!J24</f>
        <v>7</v>
      </c>
      <c r="J122" s="35">
        <f>Założenia!K24</f>
        <v>8</v>
      </c>
      <c r="K122" s="35">
        <f>Założenia!L24</f>
        <v>9</v>
      </c>
      <c r="L122" s="35">
        <f>Założenia!M24</f>
        <v>10</v>
      </c>
      <c r="M122" s="35">
        <f>Założenia!N24</f>
        <v>11</v>
      </c>
      <c r="N122" s="35">
        <f>Założenia!O24</f>
        <v>12</v>
      </c>
      <c r="O122" s="35">
        <f>Założenia!P24</f>
        <v>13</v>
      </c>
      <c r="P122" s="35">
        <f>Założenia!Q24</f>
        <v>14</v>
      </c>
      <c r="Q122" s="35">
        <f>Założenia!R24</f>
        <v>15</v>
      </c>
      <c r="R122" s="35">
        <f>Założenia!S24</f>
        <v>16</v>
      </c>
      <c r="S122" s="35">
        <f>Założenia!T24</f>
        <v>17</v>
      </c>
      <c r="T122" s="35">
        <f>Założenia!U24</f>
        <v>18</v>
      </c>
      <c r="U122" s="35">
        <f>Założenia!V24</f>
        <v>19</v>
      </c>
      <c r="V122" s="35">
        <f>Założenia!W24</f>
        <v>20</v>
      </c>
      <c r="W122" s="35">
        <f>Założenia!X24</f>
        <v>21</v>
      </c>
      <c r="X122" s="35">
        <f>Założenia!Y24</f>
        <v>22</v>
      </c>
      <c r="Y122" s="35">
        <f>Założenia!Z24</f>
        <v>23</v>
      </c>
      <c r="Z122" s="35">
        <f>Założenia!AA24</f>
        <v>24</v>
      </c>
      <c r="AA122" s="35">
        <f>Założenia!AB24</f>
        <v>25</v>
      </c>
      <c r="AB122" s="35">
        <f>Założenia!AC24</f>
        <v>26</v>
      </c>
      <c r="AC122" s="35">
        <f>Założenia!AD24</f>
        <v>27</v>
      </c>
      <c r="AD122" s="35">
        <f>Założenia!AE24</f>
        <v>28</v>
      </c>
      <c r="AE122" s="35">
        <f>Założenia!AF24</f>
        <v>29</v>
      </c>
      <c r="AF122" s="35">
        <f>Założenia!AG24</f>
        <v>30</v>
      </c>
      <c r="AG122" s="35">
        <f>Założenia!AH24</f>
        <v>31</v>
      </c>
      <c r="AH122" s="35">
        <f>Założenia!AI24</f>
        <v>32</v>
      </c>
      <c r="AI122" s="35">
        <f>Założenia!AJ24</f>
        <v>33</v>
      </c>
      <c r="AJ122" s="35">
        <f>Założenia!AK24</f>
        <v>34</v>
      </c>
      <c r="AK122" s="35">
        <f>Założenia!AL24</f>
        <v>35</v>
      </c>
      <c r="AL122" s="35">
        <f>Założenia!AM24</f>
        <v>36</v>
      </c>
      <c r="AM122" s="35">
        <f>Założenia!AN24</f>
        <v>37</v>
      </c>
      <c r="AN122" s="35">
        <f>Założenia!AO24</f>
        <v>38</v>
      </c>
      <c r="AO122" s="35">
        <f>Założenia!AP24</f>
        <v>39</v>
      </c>
    </row>
    <row r="123" spans="1:41" s="1" customFormat="1" ht="25.5">
      <c r="A123" s="36" t="s">
        <v>198</v>
      </c>
      <c r="B123" s="80"/>
      <c r="C123" s="80"/>
      <c r="D123" s="80"/>
      <c r="E123" s="80"/>
      <c r="F123" s="80"/>
      <c r="G123" s="80"/>
      <c r="H123" s="80"/>
      <c r="I123" s="80"/>
      <c r="J123" s="80"/>
      <c r="K123" s="80"/>
      <c r="L123" s="80"/>
      <c r="M123" s="80"/>
      <c r="N123" s="80"/>
      <c r="O123" s="80"/>
      <c r="P123" s="80"/>
      <c r="Q123" s="80"/>
      <c r="R123" s="80"/>
      <c r="S123" s="80"/>
      <c r="T123" s="80"/>
      <c r="U123" s="80"/>
      <c r="V123" s="80"/>
      <c r="W123" s="80"/>
      <c r="X123" s="80"/>
      <c r="Y123" s="80"/>
      <c r="Z123" s="80"/>
      <c r="AA123" s="80"/>
      <c r="AB123" s="80"/>
      <c r="AC123" s="80"/>
      <c r="AD123" s="80"/>
      <c r="AE123" s="80"/>
      <c r="AF123" s="80"/>
      <c r="AG123" s="80"/>
      <c r="AH123" s="80"/>
      <c r="AI123" s="80"/>
      <c r="AJ123" s="80"/>
      <c r="AK123" s="80"/>
      <c r="AL123" s="80"/>
      <c r="AM123" s="80"/>
      <c r="AN123" s="80"/>
      <c r="AO123" s="80"/>
    </row>
    <row r="124" spans="1:41" s="1" customFormat="1">
      <c r="A124" s="39" t="s">
        <v>39</v>
      </c>
      <c r="B124" s="80"/>
      <c r="C124" s="80"/>
      <c r="D124" s="80"/>
      <c r="E124" s="80"/>
      <c r="F124" s="80"/>
      <c r="G124" s="80"/>
      <c r="H124" s="80"/>
      <c r="I124" s="80"/>
      <c r="J124" s="80"/>
      <c r="K124" s="80"/>
      <c r="L124" s="80"/>
      <c r="M124" s="80"/>
      <c r="N124" s="80"/>
      <c r="O124" s="80"/>
      <c r="P124" s="80"/>
      <c r="Q124" s="80"/>
      <c r="R124" s="80"/>
      <c r="S124" s="80"/>
      <c r="T124" s="80"/>
      <c r="U124" s="80"/>
      <c r="V124" s="80"/>
      <c r="W124" s="80"/>
      <c r="X124" s="80"/>
      <c r="Y124" s="80"/>
      <c r="Z124" s="80"/>
      <c r="AA124" s="80"/>
      <c r="AB124" s="80"/>
      <c r="AC124" s="80"/>
      <c r="AD124" s="80"/>
      <c r="AE124" s="80"/>
      <c r="AF124" s="80"/>
      <c r="AG124" s="80"/>
      <c r="AH124" s="80"/>
      <c r="AI124" s="80"/>
      <c r="AJ124" s="80"/>
      <c r="AK124" s="80"/>
      <c r="AL124" s="80"/>
      <c r="AM124" s="80"/>
      <c r="AN124" s="80"/>
      <c r="AO124" s="80"/>
    </row>
    <row r="125" spans="1:41" s="1" customFormat="1" ht="25.5">
      <c r="A125" s="36" t="s">
        <v>40</v>
      </c>
      <c r="B125" s="80"/>
      <c r="C125" s="80"/>
      <c r="D125" s="80"/>
      <c r="E125" s="80"/>
      <c r="F125" s="80"/>
      <c r="G125" s="80"/>
      <c r="H125" s="80"/>
      <c r="I125" s="80"/>
      <c r="J125" s="80"/>
      <c r="K125" s="80"/>
      <c r="L125" s="80"/>
      <c r="M125" s="80"/>
      <c r="N125" s="80"/>
      <c r="O125" s="80"/>
      <c r="P125" s="80"/>
      <c r="Q125" s="80"/>
      <c r="R125" s="80"/>
      <c r="S125" s="80"/>
      <c r="T125" s="80"/>
      <c r="U125" s="80"/>
      <c r="V125" s="80"/>
      <c r="W125" s="80"/>
      <c r="X125" s="80"/>
      <c r="Y125" s="80"/>
      <c r="Z125" s="80"/>
      <c r="AA125" s="80"/>
      <c r="AB125" s="80"/>
      <c r="AC125" s="80"/>
      <c r="AD125" s="80"/>
      <c r="AE125" s="80"/>
      <c r="AF125" s="80"/>
      <c r="AG125" s="80"/>
      <c r="AH125" s="80"/>
      <c r="AI125" s="80"/>
      <c r="AJ125" s="80"/>
      <c r="AK125" s="80"/>
      <c r="AL125" s="80"/>
      <c r="AM125" s="80"/>
      <c r="AN125" s="80"/>
      <c r="AO125" s="80"/>
    </row>
    <row r="126" spans="1:41" s="1" customFormat="1" ht="25.5">
      <c r="A126" s="36" t="s">
        <v>41</v>
      </c>
      <c r="B126" s="80"/>
      <c r="C126" s="80"/>
      <c r="D126" s="80"/>
      <c r="E126" s="80"/>
      <c r="F126" s="80"/>
      <c r="G126" s="80"/>
      <c r="H126" s="80"/>
      <c r="I126" s="80"/>
      <c r="J126" s="80"/>
      <c r="K126" s="80"/>
      <c r="L126" s="80"/>
      <c r="M126" s="80"/>
      <c r="N126" s="80"/>
      <c r="O126" s="80"/>
      <c r="P126" s="80"/>
      <c r="Q126" s="80"/>
      <c r="R126" s="80"/>
      <c r="S126" s="80"/>
      <c r="T126" s="80"/>
      <c r="U126" s="80"/>
      <c r="V126" s="80"/>
      <c r="W126" s="80"/>
      <c r="X126" s="80"/>
      <c r="Y126" s="80"/>
      <c r="Z126" s="80"/>
      <c r="AA126" s="80"/>
      <c r="AB126" s="80"/>
      <c r="AC126" s="80"/>
      <c r="AD126" s="80"/>
      <c r="AE126" s="80"/>
      <c r="AF126" s="80"/>
      <c r="AG126" s="80"/>
      <c r="AH126" s="80"/>
      <c r="AI126" s="80"/>
      <c r="AJ126" s="80"/>
      <c r="AK126" s="80"/>
      <c r="AL126" s="80"/>
      <c r="AM126" s="80"/>
      <c r="AN126" s="80"/>
      <c r="AO126" s="80"/>
    </row>
    <row r="127" spans="1:41" s="1" customFormat="1">
      <c r="A127" s="39" t="s">
        <v>42</v>
      </c>
      <c r="B127" s="30">
        <f>B123+B124-B125-B126</f>
        <v>0</v>
      </c>
      <c r="C127" s="30">
        <f>B127+C123+C124-C125-C126</f>
        <v>0</v>
      </c>
      <c r="D127" s="30">
        <f>C127+D123+D124-D125-D126</f>
        <v>0</v>
      </c>
      <c r="E127" s="30">
        <f t="shared" ref="E127:AO127" si="43">D127+E123+E124-E125-E126</f>
        <v>0</v>
      </c>
      <c r="F127" s="30">
        <f t="shared" si="43"/>
        <v>0</v>
      </c>
      <c r="G127" s="30">
        <f t="shared" si="43"/>
        <v>0</v>
      </c>
      <c r="H127" s="30">
        <f t="shared" si="43"/>
        <v>0</v>
      </c>
      <c r="I127" s="30">
        <f t="shared" si="43"/>
        <v>0</v>
      </c>
      <c r="J127" s="30">
        <f t="shared" si="43"/>
        <v>0</v>
      </c>
      <c r="K127" s="30">
        <f t="shared" si="43"/>
        <v>0</v>
      </c>
      <c r="L127" s="30">
        <f t="shared" si="43"/>
        <v>0</v>
      </c>
      <c r="M127" s="30">
        <f t="shared" si="43"/>
        <v>0</v>
      </c>
      <c r="N127" s="30">
        <f t="shared" si="43"/>
        <v>0</v>
      </c>
      <c r="O127" s="30">
        <f t="shared" si="43"/>
        <v>0</v>
      </c>
      <c r="P127" s="30">
        <f t="shared" si="43"/>
        <v>0</v>
      </c>
      <c r="Q127" s="30">
        <f t="shared" si="43"/>
        <v>0</v>
      </c>
      <c r="R127" s="30">
        <f t="shared" si="43"/>
        <v>0</v>
      </c>
      <c r="S127" s="30">
        <f t="shared" si="43"/>
        <v>0</v>
      </c>
      <c r="T127" s="30">
        <f t="shared" si="43"/>
        <v>0</v>
      </c>
      <c r="U127" s="30">
        <f t="shared" si="43"/>
        <v>0</v>
      </c>
      <c r="V127" s="30">
        <f t="shared" si="43"/>
        <v>0</v>
      </c>
      <c r="W127" s="30">
        <f t="shared" si="43"/>
        <v>0</v>
      </c>
      <c r="X127" s="30">
        <f t="shared" si="43"/>
        <v>0</v>
      </c>
      <c r="Y127" s="30">
        <f t="shared" si="43"/>
        <v>0</v>
      </c>
      <c r="Z127" s="30">
        <f t="shared" si="43"/>
        <v>0</v>
      </c>
      <c r="AA127" s="30">
        <f t="shared" si="43"/>
        <v>0</v>
      </c>
      <c r="AB127" s="30">
        <f t="shared" si="43"/>
        <v>0</v>
      </c>
      <c r="AC127" s="30">
        <f t="shared" si="43"/>
        <v>0</v>
      </c>
      <c r="AD127" s="30">
        <f t="shared" si="43"/>
        <v>0</v>
      </c>
      <c r="AE127" s="30">
        <f t="shared" si="43"/>
        <v>0</v>
      </c>
      <c r="AF127" s="30">
        <f t="shared" si="43"/>
        <v>0</v>
      </c>
      <c r="AG127" s="30">
        <f t="shared" si="43"/>
        <v>0</v>
      </c>
      <c r="AH127" s="30">
        <f t="shared" si="43"/>
        <v>0</v>
      </c>
      <c r="AI127" s="30">
        <f t="shared" si="43"/>
        <v>0</v>
      </c>
      <c r="AJ127" s="30">
        <f t="shared" si="43"/>
        <v>0</v>
      </c>
      <c r="AK127" s="30">
        <f t="shared" si="43"/>
        <v>0</v>
      </c>
      <c r="AL127" s="30">
        <f t="shared" si="43"/>
        <v>0</v>
      </c>
      <c r="AM127" s="30">
        <f t="shared" si="43"/>
        <v>0</v>
      </c>
      <c r="AN127" s="30">
        <f t="shared" si="43"/>
        <v>0</v>
      </c>
      <c r="AO127" s="30">
        <f t="shared" si="43"/>
        <v>0</v>
      </c>
    </row>
    <row r="128" spans="1:41" s="1" customFormat="1">
      <c r="A128" s="41"/>
      <c r="B128" s="43"/>
      <c r="C128" s="43"/>
      <c r="D128" s="43"/>
      <c r="E128" s="43"/>
      <c r="F128" s="43"/>
      <c r="G128" s="43"/>
      <c r="H128" s="43"/>
      <c r="I128" s="43"/>
      <c r="J128" s="43"/>
      <c r="K128" s="43"/>
      <c r="L128" s="43"/>
      <c r="M128" s="43"/>
      <c r="N128" s="43"/>
      <c r="O128" s="43"/>
      <c r="P128" s="43"/>
      <c r="Q128" s="43"/>
      <c r="R128" s="43"/>
      <c r="S128" s="43"/>
      <c r="T128" s="43"/>
      <c r="U128" s="43"/>
      <c r="V128" s="43"/>
      <c r="W128" s="43"/>
      <c r="X128" s="43"/>
      <c r="Y128" s="43"/>
      <c r="Z128" s="43"/>
      <c r="AA128" s="43"/>
      <c r="AB128" s="43"/>
      <c r="AC128" s="43"/>
      <c r="AD128" s="43"/>
      <c r="AE128" s="43"/>
      <c r="AF128" s="43"/>
      <c r="AG128" s="43"/>
      <c r="AH128" s="43"/>
      <c r="AI128" s="43"/>
      <c r="AJ128" s="43"/>
      <c r="AK128" s="43"/>
      <c r="AL128" s="43"/>
      <c r="AM128" s="43"/>
      <c r="AN128" s="43"/>
      <c r="AO128" s="43"/>
    </row>
    <row r="129" spans="1:41" s="1" customFormat="1">
      <c r="A129" s="41"/>
      <c r="B129" s="43"/>
      <c r="C129" s="43"/>
      <c r="D129" s="43"/>
      <c r="E129" s="43"/>
      <c r="F129" s="43"/>
      <c r="G129" s="43"/>
      <c r="H129" s="43"/>
      <c r="I129" s="43"/>
      <c r="J129" s="43"/>
      <c r="K129" s="43"/>
      <c r="L129" s="43"/>
      <c r="M129" s="43"/>
      <c r="N129" s="43"/>
      <c r="O129" s="43"/>
      <c r="P129" s="43"/>
      <c r="Q129" s="43"/>
      <c r="R129" s="43"/>
      <c r="S129" s="43"/>
      <c r="T129" s="43"/>
      <c r="U129" s="43"/>
      <c r="V129" s="43"/>
      <c r="W129" s="43"/>
      <c r="X129" s="43"/>
      <c r="Y129" s="43"/>
      <c r="Z129" s="43"/>
      <c r="AA129" s="43"/>
      <c r="AB129" s="43"/>
      <c r="AC129" s="43"/>
      <c r="AD129" s="43"/>
      <c r="AE129" s="43"/>
    </row>
    <row r="130" spans="1:41" s="1" customFormat="1" ht="15">
      <c r="A130" s="2" t="s">
        <v>272</v>
      </c>
      <c r="B130" s="43"/>
      <c r="C130" s="43"/>
      <c r="D130" s="43"/>
      <c r="E130" s="43"/>
      <c r="F130" s="43"/>
      <c r="G130" s="43"/>
      <c r="H130" s="43"/>
      <c r="I130" s="43"/>
      <c r="J130" s="43"/>
      <c r="K130" s="43"/>
      <c r="L130" s="43"/>
      <c r="M130" s="43"/>
      <c r="N130" s="43"/>
      <c r="O130" s="43"/>
      <c r="P130" s="43"/>
      <c r="Q130" s="43"/>
      <c r="R130" s="43"/>
      <c r="S130" s="43"/>
      <c r="T130" s="43"/>
      <c r="U130" s="43"/>
      <c r="V130" s="43"/>
      <c r="W130" s="43"/>
      <c r="X130" s="43"/>
      <c r="Y130" s="43"/>
      <c r="Z130" s="43"/>
      <c r="AA130" s="43"/>
      <c r="AB130" s="43"/>
      <c r="AC130" s="43"/>
      <c r="AD130" s="43"/>
      <c r="AE130" s="43"/>
    </row>
    <row r="131" spans="1:41" s="117" customFormat="1"/>
    <row r="132" spans="1:41" s="117" customFormat="1">
      <c r="A132" s="32" t="s">
        <v>79</v>
      </c>
      <c r="B132" s="44">
        <f>Założenia!C24</f>
        <v>0</v>
      </c>
      <c r="C132" s="44">
        <f>Założenia!D24</f>
        <v>1</v>
      </c>
      <c r="D132" s="44">
        <f>Założenia!E24</f>
        <v>2</v>
      </c>
      <c r="E132" s="44">
        <f>Założenia!F24</f>
        <v>3</v>
      </c>
      <c r="F132" s="44">
        <f>Założenia!G24</f>
        <v>4</v>
      </c>
      <c r="G132" s="44">
        <f>Założenia!H24</f>
        <v>5</v>
      </c>
      <c r="H132" s="44">
        <f>Założenia!I24</f>
        <v>6</v>
      </c>
      <c r="I132" s="44">
        <f>Założenia!J24</f>
        <v>7</v>
      </c>
      <c r="J132" s="44">
        <f>Założenia!K24</f>
        <v>8</v>
      </c>
      <c r="K132" s="44">
        <f>Założenia!L24</f>
        <v>9</v>
      </c>
      <c r="L132" s="44">
        <f>Założenia!M24</f>
        <v>10</v>
      </c>
      <c r="M132" s="44">
        <f>Założenia!N24</f>
        <v>11</v>
      </c>
      <c r="N132" s="44">
        <f>Założenia!O24</f>
        <v>12</v>
      </c>
      <c r="O132" s="44">
        <f>Założenia!P24</f>
        <v>13</v>
      </c>
      <c r="P132" s="44">
        <f>Założenia!Q24</f>
        <v>14</v>
      </c>
      <c r="Q132" s="44">
        <f>Założenia!R24</f>
        <v>15</v>
      </c>
      <c r="R132" s="44">
        <f>Założenia!S24</f>
        <v>16</v>
      </c>
      <c r="S132" s="44">
        <f>Założenia!T24</f>
        <v>17</v>
      </c>
      <c r="T132" s="44">
        <f>Założenia!U24</f>
        <v>18</v>
      </c>
      <c r="U132" s="44">
        <f>Założenia!V24</f>
        <v>19</v>
      </c>
      <c r="V132" s="44">
        <f>Założenia!W24</f>
        <v>20</v>
      </c>
      <c r="W132" s="44">
        <f>Założenia!X24</f>
        <v>21</v>
      </c>
      <c r="X132" s="44">
        <f>Założenia!Y24</f>
        <v>22</v>
      </c>
      <c r="Y132" s="44">
        <f>Założenia!Z24</f>
        <v>23</v>
      </c>
      <c r="Z132" s="44">
        <f>Założenia!AA24</f>
        <v>24</v>
      </c>
      <c r="AA132" s="44">
        <f>Założenia!AB24</f>
        <v>25</v>
      </c>
      <c r="AB132" s="44">
        <f>Założenia!AC24</f>
        <v>26</v>
      </c>
      <c r="AC132" s="44">
        <f>Założenia!AD24</f>
        <v>27</v>
      </c>
      <c r="AD132" s="44">
        <f>Założenia!AE24</f>
        <v>28</v>
      </c>
      <c r="AE132" s="44">
        <f>Założenia!AF24</f>
        <v>29</v>
      </c>
      <c r="AF132" s="44">
        <f>Założenia!AG24</f>
        <v>30</v>
      </c>
      <c r="AG132" s="44">
        <f>Założenia!AH24</f>
        <v>31</v>
      </c>
      <c r="AH132" s="44">
        <f>Założenia!AI24</f>
        <v>32</v>
      </c>
      <c r="AI132" s="44">
        <f>Założenia!AJ24</f>
        <v>33</v>
      </c>
      <c r="AJ132" s="44">
        <f>Założenia!AK24</f>
        <v>34</v>
      </c>
      <c r="AK132" s="44">
        <f>Założenia!AL24</f>
        <v>35</v>
      </c>
      <c r="AL132" s="44">
        <f>Założenia!AM24</f>
        <v>36</v>
      </c>
      <c r="AM132" s="44">
        <f>Założenia!AN24</f>
        <v>37</v>
      </c>
      <c r="AN132" s="44">
        <f>Założenia!AO24</f>
        <v>38</v>
      </c>
      <c r="AO132" s="44">
        <f>Założenia!AP24</f>
        <v>39</v>
      </c>
    </row>
    <row r="133" spans="1:41" s="117" customFormat="1" ht="25.5">
      <c r="A133" s="45" t="s">
        <v>199</v>
      </c>
      <c r="B133" s="73"/>
      <c r="C133" s="73"/>
      <c r="D133" s="73"/>
      <c r="E133" s="73"/>
      <c r="F133" s="73"/>
      <c r="G133" s="73"/>
      <c r="H133" s="73"/>
      <c r="I133" s="73"/>
      <c r="J133" s="73"/>
      <c r="K133" s="73"/>
      <c r="L133" s="73"/>
      <c r="M133" s="73"/>
      <c r="N133" s="73"/>
      <c r="O133" s="73"/>
      <c r="P133" s="73"/>
      <c r="Q133" s="73"/>
      <c r="R133" s="73"/>
      <c r="S133" s="73"/>
      <c r="T133" s="73"/>
      <c r="U133" s="73"/>
      <c r="V133" s="73"/>
      <c r="W133" s="73"/>
      <c r="X133" s="73"/>
      <c r="Y133" s="73"/>
      <c r="Z133" s="73"/>
      <c r="AA133" s="73"/>
      <c r="AB133" s="73"/>
      <c r="AC133" s="73"/>
      <c r="AD133" s="73"/>
      <c r="AE133" s="73"/>
      <c r="AF133" s="73"/>
      <c r="AG133" s="73"/>
      <c r="AH133" s="73"/>
      <c r="AI133" s="73"/>
      <c r="AJ133" s="73"/>
      <c r="AK133" s="73"/>
      <c r="AL133" s="73"/>
      <c r="AM133" s="73"/>
      <c r="AN133" s="73"/>
      <c r="AO133" s="73"/>
    </row>
    <row r="134" spans="1:41" s="117" customFormat="1" ht="25.5">
      <c r="A134" s="45" t="s">
        <v>74</v>
      </c>
      <c r="B134" s="73"/>
      <c r="C134" s="73"/>
      <c r="D134" s="73"/>
      <c r="E134" s="73"/>
      <c r="F134" s="73"/>
      <c r="G134" s="73"/>
      <c r="H134" s="73"/>
      <c r="I134" s="73"/>
      <c r="J134" s="73"/>
      <c r="K134" s="73"/>
      <c r="L134" s="73"/>
      <c r="M134" s="73"/>
      <c r="N134" s="73"/>
      <c r="O134" s="73"/>
      <c r="P134" s="73"/>
      <c r="Q134" s="73"/>
      <c r="R134" s="73"/>
      <c r="S134" s="73"/>
      <c r="T134" s="73"/>
      <c r="U134" s="73"/>
      <c r="V134" s="73"/>
      <c r="W134" s="73"/>
      <c r="X134" s="73"/>
      <c r="Y134" s="73"/>
      <c r="Z134" s="73"/>
      <c r="AA134" s="73"/>
      <c r="AB134" s="73"/>
      <c r="AC134" s="73"/>
      <c r="AD134" s="73"/>
      <c r="AE134" s="73"/>
      <c r="AF134" s="73"/>
      <c r="AG134" s="73"/>
      <c r="AH134" s="73"/>
      <c r="AI134" s="73"/>
      <c r="AJ134" s="73"/>
      <c r="AK134" s="73"/>
      <c r="AL134" s="73"/>
      <c r="AM134" s="73"/>
      <c r="AN134" s="73"/>
      <c r="AO134" s="73"/>
    </row>
    <row r="135" spans="1:41" s="21" customFormat="1">
      <c r="A135" s="45" t="s">
        <v>39</v>
      </c>
      <c r="B135" s="72">
        <f t="shared" ref="B135:AO135" si="44">B124</f>
        <v>0</v>
      </c>
      <c r="C135" s="72">
        <f t="shared" si="44"/>
        <v>0</v>
      </c>
      <c r="D135" s="72">
        <f t="shared" si="44"/>
        <v>0</v>
      </c>
      <c r="E135" s="72">
        <f t="shared" si="44"/>
        <v>0</v>
      </c>
      <c r="F135" s="72">
        <f t="shared" si="44"/>
        <v>0</v>
      </c>
      <c r="G135" s="72">
        <f t="shared" si="44"/>
        <v>0</v>
      </c>
      <c r="H135" s="72">
        <f t="shared" si="44"/>
        <v>0</v>
      </c>
      <c r="I135" s="72">
        <f t="shared" si="44"/>
        <v>0</v>
      </c>
      <c r="J135" s="72">
        <f t="shared" si="44"/>
        <v>0</v>
      </c>
      <c r="K135" s="72">
        <f t="shared" si="44"/>
        <v>0</v>
      </c>
      <c r="L135" s="72">
        <f t="shared" si="44"/>
        <v>0</v>
      </c>
      <c r="M135" s="72">
        <f t="shared" si="44"/>
        <v>0</v>
      </c>
      <c r="N135" s="72">
        <f t="shared" si="44"/>
        <v>0</v>
      </c>
      <c r="O135" s="72">
        <f t="shared" si="44"/>
        <v>0</v>
      </c>
      <c r="P135" s="72">
        <f t="shared" si="44"/>
        <v>0</v>
      </c>
      <c r="Q135" s="72">
        <f t="shared" si="44"/>
        <v>0</v>
      </c>
      <c r="R135" s="72">
        <f t="shared" si="44"/>
        <v>0</v>
      </c>
      <c r="S135" s="72">
        <f t="shared" si="44"/>
        <v>0</v>
      </c>
      <c r="T135" s="72">
        <f t="shared" si="44"/>
        <v>0</v>
      </c>
      <c r="U135" s="72">
        <f t="shared" si="44"/>
        <v>0</v>
      </c>
      <c r="V135" s="72">
        <f t="shared" si="44"/>
        <v>0</v>
      </c>
      <c r="W135" s="72">
        <f t="shared" si="44"/>
        <v>0</v>
      </c>
      <c r="X135" s="72">
        <f t="shared" si="44"/>
        <v>0</v>
      </c>
      <c r="Y135" s="72">
        <f t="shared" si="44"/>
        <v>0</v>
      </c>
      <c r="Z135" s="72">
        <f t="shared" si="44"/>
        <v>0</v>
      </c>
      <c r="AA135" s="72">
        <f t="shared" si="44"/>
        <v>0</v>
      </c>
      <c r="AB135" s="72">
        <f t="shared" si="44"/>
        <v>0</v>
      </c>
      <c r="AC135" s="72">
        <f t="shared" si="44"/>
        <v>0</v>
      </c>
      <c r="AD135" s="72">
        <f t="shared" si="44"/>
        <v>0</v>
      </c>
      <c r="AE135" s="72">
        <f t="shared" si="44"/>
        <v>0</v>
      </c>
      <c r="AF135" s="72">
        <f t="shared" si="44"/>
        <v>0</v>
      </c>
      <c r="AG135" s="72">
        <f t="shared" si="44"/>
        <v>0</v>
      </c>
      <c r="AH135" s="72">
        <f t="shared" si="44"/>
        <v>0</v>
      </c>
      <c r="AI135" s="72">
        <f t="shared" si="44"/>
        <v>0</v>
      </c>
      <c r="AJ135" s="72">
        <f t="shared" si="44"/>
        <v>0</v>
      </c>
      <c r="AK135" s="72">
        <f t="shared" si="44"/>
        <v>0</v>
      </c>
      <c r="AL135" s="72">
        <f t="shared" si="44"/>
        <v>0</v>
      </c>
      <c r="AM135" s="72">
        <f t="shared" si="44"/>
        <v>0</v>
      </c>
      <c r="AN135" s="72">
        <f t="shared" si="44"/>
        <v>0</v>
      </c>
      <c r="AO135" s="72">
        <f t="shared" si="44"/>
        <v>0</v>
      </c>
    </row>
    <row r="136" spans="1:41" s="117" customFormat="1">
      <c r="A136" s="48" t="s">
        <v>95</v>
      </c>
      <c r="B136" s="86">
        <f>B133-B134-B135</f>
        <v>0</v>
      </c>
      <c r="C136" s="86">
        <f t="shared" ref="C136:AO136" si="45">C133-C134-C135</f>
        <v>0</v>
      </c>
      <c r="D136" s="86">
        <f t="shared" si="45"/>
        <v>0</v>
      </c>
      <c r="E136" s="86">
        <f t="shared" si="45"/>
        <v>0</v>
      </c>
      <c r="F136" s="86">
        <f t="shared" si="45"/>
        <v>0</v>
      </c>
      <c r="G136" s="86">
        <f t="shared" si="45"/>
        <v>0</v>
      </c>
      <c r="H136" s="86">
        <f t="shared" si="45"/>
        <v>0</v>
      </c>
      <c r="I136" s="86">
        <f t="shared" si="45"/>
        <v>0</v>
      </c>
      <c r="J136" s="86">
        <f t="shared" si="45"/>
        <v>0</v>
      </c>
      <c r="K136" s="86">
        <f t="shared" si="45"/>
        <v>0</v>
      </c>
      <c r="L136" s="86">
        <f t="shared" si="45"/>
        <v>0</v>
      </c>
      <c r="M136" s="86">
        <f t="shared" si="45"/>
        <v>0</v>
      </c>
      <c r="N136" s="86">
        <f t="shared" si="45"/>
        <v>0</v>
      </c>
      <c r="O136" s="86">
        <f t="shared" si="45"/>
        <v>0</v>
      </c>
      <c r="P136" s="86">
        <f t="shared" si="45"/>
        <v>0</v>
      </c>
      <c r="Q136" s="86">
        <f t="shared" si="45"/>
        <v>0</v>
      </c>
      <c r="R136" s="86">
        <f t="shared" si="45"/>
        <v>0</v>
      </c>
      <c r="S136" s="86">
        <f t="shared" si="45"/>
        <v>0</v>
      </c>
      <c r="T136" s="86">
        <f t="shared" si="45"/>
        <v>0</v>
      </c>
      <c r="U136" s="86">
        <f t="shared" si="45"/>
        <v>0</v>
      </c>
      <c r="V136" s="86">
        <f t="shared" si="45"/>
        <v>0</v>
      </c>
      <c r="W136" s="86">
        <f t="shared" si="45"/>
        <v>0</v>
      </c>
      <c r="X136" s="86">
        <f t="shared" si="45"/>
        <v>0</v>
      </c>
      <c r="Y136" s="86">
        <f t="shared" si="45"/>
        <v>0</v>
      </c>
      <c r="Z136" s="86">
        <f t="shared" si="45"/>
        <v>0</v>
      </c>
      <c r="AA136" s="86">
        <f t="shared" si="45"/>
        <v>0</v>
      </c>
      <c r="AB136" s="86">
        <f t="shared" si="45"/>
        <v>0</v>
      </c>
      <c r="AC136" s="86">
        <f t="shared" si="45"/>
        <v>0</v>
      </c>
      <c r="AD136" s="86">
        <f t="shared" si="45"/>
        <v>0</v>
      </c>
      <c r="AE136" s="86">
        <f t="shared" si="45"/>
        <v>0</v>
      </c>
      <c r="AF136" s="86">
        <f t="shared" si="45"/>
        <v>0</v>
      </c>
      <c r="AG136" s="86">
        <f t="shared" si="45"/>
        <v>0</v>
      </c>
      <c r="AH136" s="86">
        <f t="shared" si="45"/>
        <v>0</v>
      </c>
      <c r="AI136" s="86">
        <f t="shared" si="45"/>
        <v>0</v>
      </c>
      <c r="AJ136" s="86">
        <f t="shared" si="45"/>
        <v>0</v>
      </c>
      <c r="AK136" s="86">
        <f t="shared" si="45"/>
        <v>0</v>
      </c>
      <c r="AL136" s="86">
        <f t="shared" si="45"/>
        <v>0</v>
      </c>
      <c r="AM136" s="86">
        <f t="shared" si="45"/>
        <v>0</v>
      </c>
      <c r="AN136" s="86">
        <f t="shared" si="45"/>
        <v>0</v>
      </c>
      <c r="AO136" s="86">
        <f t="shared" si="45"/>
        <v>0</v>
      </c>
    </row>
    <row r="137" spans="1:41" s="18" customFormat="1" ht="12.75">
      <c r="A137" s="49" t="s">
        <v>53</v>
      </c>
      <c r="B137" s="88">
        <f>Założenia!C26</f>
        <v>1</v>
      </c>
      <c r="C137" s="88">
        <f>Założenia!D26</f>
        <v>1</v>
      </c>
      <c r="D137" s="88">
        <f>Założenia!E26</f>
        <v>1</v>
      </c>
      <c r="E137" s="88">
        <f>Założenia!F26</f>
        <v>1</v>
      </c>
      <c r="F137" s="88">
        <f>Założenia!G26</f>
        <v>1</v>
      </c>
      <c r="G137" s="88">
        <f>Założenia!H26</f>
        <v>1</v>
      </c>
      <c r="H137" s="88">
        <f>Założenia!I26</f>
        <v>1</v>
      </c>
      <c r="I137" s="88">
        <f>Założenia!J26</f>
        <v>1</v>
      </c>
      <c r="J137" s="88">
        <f>Założenia!K26</f>
        <v>1</v>
      </c>
      <c r="K137" s="88">
        <f>Założenia!L26</f>
        <v>1</v>
      </c>
      <c r="L137" s="88">
        <f>Założenia!M26</f>
        <v>1</v>
      </c>
      <c r="M137" s="88">
        <f>Założenia!N26</f>
        <v>1</v>
      </c>
      <c r="N137" s="88">
        <f>Założenia!O26</f>
        <v>1</v>
      </c>
      <c r="O137" s="88">
        <f>Założenia!P26</f>
        <v>1</v>
      </c>
      <c r="P137" s="88">
        <f>Założenia!Q26</f>
        <v>1</v>
      </c>
      <c r="Q137" s="88">
        <f>Założenia!R26</f>
        <v>1</v>
      </c>
      <c r="R137" s="88">
        <f>Założenia!S26</f>
        <v>1</v>
      </c>
      <c r="S137" s="88">
        <f>Założenia!T26</f>
        <v>1</v>
      </c>
      <c r="T137" s="88">
        <f>Założenia!U26</f>
        <v>1</v>
      </c>
      <c r="U137" s="88">
        <f>Założenia!V26</f>
        <v>1</v>
      </c>
      <c r="V137" s="88">
        <f>Założenia!W26</f>
        <v>1</v>
      </c>
      <c r="W137" s="88">
        <f>Założenia!X26</f>
        <v>1</v>
      </c>
      <c r="X137" s="88">
        <f>Założenia!Y26</f>
        <v>1</v>
      </c>
      <c r="Y137" s="88">
        <f>Założenia!Z26</f>
        <v>1</v>
      </c>
      <c r="Z137" s="88">
        <f>Założenia!AA26</f>
        <v>1</v>
      </c>
      <c r="AA137" s="88">
        <f>Założenia!AB26</f>
        <v>1</v>
      </c>
      <c r="AB137" s="88">
        <f>Założenia!AC26</f>
        <v>1</v>
      </c>
      <c r="AC137" s="88">
        <f>Założenia!AD26</f>
        <v>1</v>
      </c>
      <c r="AD137" s="88">
        <f>Założenia!AE26</f>
        <v>1</v>
      </c>
      <c r="AE137" s="88">
        <f>Założenia!AF26</f>
        <v>1</v>
      </c>
      <c r="AF137" s="88">
        <f>Założenia!AG26</f>
        <v>1</v>
      </c>
      <c r="AG137" s="88">
        <f>Założenia!AH26</f>
        <v>1</v>
      </c>
      <c r="AH137" s="88">
        <f>Założenia!AI26</f>
        <v>1</v>
      </c>
      <c r="AI137" s="88">
        <f>Założenia!AJ26</f>
        <v>1</v>
      </c>
      <c r="AJ137" s="88">
        <f>Założenia!AK26</f>
        <v>1</v>
      </c>
      <c r="AK137" s="88">
        <f>Założenia!AL26</f>
        <v>1</v>
      </c>
      <c r="AL137" s="88">
        <f>Założenia!AM26</f>
        <v>1</v>
      </c>
      <c r="AM137" s="88">
        <f>Założenia!AN26</f>
        <v>1</v>
      </c>
      <c r="AN137" s="88">
        <f>Założenia!AO26</f>
        <v>1</v>
      </c>
      <c r="AO137" s="88">
        <f>Założenia!AP26</f>
        <v>1</v>
      </c>
    </row>
    <row r="138" spans="1:41" s="13" customFormat="1" ht="12.75">
      <c r="A138" s="48" t="s">
        <v>96</v>
      </c>
      <c r="B138" s="89">
        <f>ROUND(B136*B137,2)</f>
        <v>0</v>
      </c>
      <c r="C138" s="89">
        <f t="shared" ref="C138:AO138" si="46">ROUND(C136*C137,2)</f>
        <v>0</v>
      </c>
      <c r="D138" s="89">
        <f t="shared" si="46"/>
        <v>0</v>
      </c>
      <c r="E138" s="89">
        <f t="shared" si="46"/>
        <v>0</v>
      </c>
      <c r="F138" s="89">
        <f t="shared" si="46"/>
        <v>0</v>
      </c>
      <c r="G138" s="89">
        <f t="shared" si="46"/>
        <v>0</v>
      </c>
      <c r="H138" s="89">
        <f t="shared" si="46"/>
        <v>0</v>
      </c>
      <c r="I138" s="89">
        <f t="shared" si="46"/>
        <v>0</v>
      </c>
      <c r="J138" s="89">
        <f t="shared" si="46"/>
        <v>0</v>
      </c>
      <c r="K138" s="89">
        <f t="shared" si="46"/>
        <v>0</v>
      </c>
      <c r="L138" s="89">
        <f t="shared" si="46"/>
        <v>0</v>
      </c>
      <c r="M138" s="89">
        <f t="shared" si="46"/>
        <v>0</v>
      </c>
      <c r="N138" s="89">
        <f t="shared" si="46"/>
        <v>0</v>
      </c>
      <c r="O138" s="89">
        <f t="shared" si="46"/>
        <v>0</v>
      </c>
      <c r="P138" s="89">
        <f t="shared" si="46"/>
        <v>0</v>
      </c>
      <c r="Q138" s="89">
        <f t="shared" si="46"/>
        <v>0</v>
      </c>
      <c r="R138" s="89">
        <f t="shared" si="46"/>
        <v>0</v>
      </c>
      <c r="S138" s="89">
        <f t="shared" si="46"/>
        <v>0</v>
      </c>
      <c r="T138" s="89">
        <f t="shared" si="46"/>
        <v>0</v>
      </c>
      <c r="U138" s="89">
        <f t="shared" si="46"/>
        <v>0</v>
      </c>
      <c r="V138" s="89">
        <f t="shared" si="46"/>
        <v>0</v>
      </c>
      <c r="W138" s="89">
        <f t="shared" si="46"/>
        <v>0</v>
      </c>
      <c r="X138" s="89">
        <f t="shared" si="46"/>
        <v>0</v>
      </c>
      <c r="Y138" s="89">
        <f t="shared" si="46"/>
        <v>0</v>
      </c>
      <c r="Z138" s="89">
        <f t="shared" si="46"/>
        <v>0</v>
      </c>
      <c r="AA138" s="89">
        <f t="shared" si="46"/>
        <v>0</v>
      </c>
      <c r="AB138" s="89">
        <f t="shared" si="46"/>
        <v>0</v>
      </c>
      <c r="AC138" s="89">
        <f t="shared" si="46"/>
        <v>0</v>
      </c>
      <c r="AD138" s="89">
        <f t="shared" si="46"/>
        <v>0</v>
      </c>
      <c r="AE138" s="89">
        <f t="shared" si="46"/>
        <v>0</v>
      </c>
      <c r="AF138" s="89">
        <f t="shared" si="46"/>
        <v>0</v>
      </c>
      <c r="AG138" s="89">
        <f t="shared" si="46"/>
        <v>0</v>
      </c>
      <c r="AH138" s="89">
        <f t="shared" si="46"/>
        <v>0</v>
      </c>
      <c r="AI138" s="89">
        <f t="shared" si="46"/>
        <v>0</v>
      </c>
      <c r="AJ138" s="89">
        <f t="shared" si="46"/>
        <v>0</v>
      </c>
      <c r="AK138" s="89">
        <f t="shared" si="46"/>
        <v>0</v>
      </c>
      <c r="AL138" s="89">
        <f t="shared" si="46"/>
        <v>0</v>
      </c>
      <c r="AM138" s="89">
        <f t="shared" si="46"/>
        <v>0</v>
      </c>
      <c r="AN138" s="89">
        <f t="shared" si="46"/>
        <v>0</v>
      </c>
      <c r="AO138" s="89">
        <f t="shared" si="46"/>
        <v>0</v>
      </c>
    </row>
    <row r="139" spans="1:41" s="18" customFormat="1" ht="30" customHeight="1">
      <c r="A139" s="92" t="s">
        <v>94</v>
      </c>
      <c r="B139" s="93">
        <f>SUM(B138:AF138)</f>
        <v>0</v>
      </c>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20"/>
      <c r="AG139" s="20"/>
      <c r="AH139" s="20"/>
      <c r="AI139" s="20"/>
      <c r="AJ139" s="20"/>
      <c r="AK139" s="20"/>
    </row>
    <row r="140" spans="1:41" s="18" customFormat="1" ht="13.15" customHeight="1">
      <c r="A140" s="262" t="s">
        <v>82</v>
      </c>
      <c r="B140" s="264" t="str">
        <f>IF(B139&gt;0,"TAK","NIE")</f>
        <v>NIE</v>
      </c>
      <c r="C140" s="265" t="str">
        <f>IF(B140="tak","należy uwzględnić wartość rezydualną","")</f>
        <v/>
      </c>
      <c r="D140" s="265"/>
      <c r="E140" s="265"/>
      <c r="F140" s="265"/>
      <c r="G140" s="265"/>
      <c r="H140" s="265"/>
      <c r="I140" s="19"/>
      <c r="J140" s="19"/>
      <c r="K140" s="19"/>
      <c r="L140" s="19"/>
      <c r="M140" s="19"/>
      <c r="N140" s="19"/>
      <c r="O140" s="19"/>
      <c r="P140" s="19"/>
      <c r="Q140" s="19"/>
      <c r="R140" s="19"/>
      <c r="S140" s="19"/>
      <c r="T140" s="19"/>
      <c r="U140" s="19"/>
      <c r="V140" s="19"/>
      <c r="W140" s="19"/>
      <c r="X140" s="19"/>
      <c r="Y140" s="19"/>
      <c r="Z140" s="19"/>
      <c r="AA140" s="19"/>
      <c r="AB140" s="19"/>
      <c r="AC140" s="19"/>
      <c r="AD140" s="19"/>
      <c r="AE140" s="19"/>
      <c r="AF140" s="20"/>
      <c r="AG140" s="20"/>
      <c r="AH140" s="20"/>
      <c r="AI140" s="20"/>
      <c r="AJ140" s="20"/>
      <c r="AK140" s="20"/>
    </row>
    <row r="141" spans="1:41" s="18" customFormat="1" ht="13.15" customHeight="1">
      <c r="A141" s="263"/>
      <c r="B141" s="181"/>
      <c r="C141" s="265"/>
      <c r="D141" s="265"/>
      <c r="E141" s="265"/>
      <c r="F141" s="265"/>
      <c r="G141" s="265"/>
      <c r="H141" s="265"/>
      <c r="I141" s="19"/>
      <c r="J141" s="19"/>
      <c r="K141" s="19"/>
      <c r="L141" s="19"/>
      <c r="M141" s="19"/>
      <c r="N141" s="19"/>
      <c r="O141" s="19"/>
      <c r="P141" s="19"/>
      <c r="Q141" s="19"/>
      <c r="R141" s="19"/>
      <c r="S141" s="19"/>
      <c r="T141" s="19"/>
      <c r="U141" s="19"/>
      <c r="V141" s="19"/>
      <c r="W141" s="19"/>
      <c r="X141" s="19"/>
      <c r="Y141" s="19"/>
      <c r="Z141" s="19"/>
      <c r="AA141" s="19"/>
      <c r="AB141" s="19"/>
      <c r="AC141" s="19"/>
      <c r="AD141" s="19"/>
      <c r="AE141" s="19"/>
      <c r="AF141" s="20"/>
      <c r="AG141" s="20"/>
      <c r="AH141" s="20"/>
      <c r="AI141" s="20"/>
      <c r="AJ141" s="20"/>
      <c r="AK141" s="20"/>
    </row>
    <row r="142" spans="1:41" s="117" customFormat="1">
      <c r="A142" s="22" t="s">
        <v>273</v>
      </c>
    </row>
    <row r="143" spans="1:41" s="18" customFormat="1" ht="12.75">
      <c r="A143" s="22"/>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c r="AA143" s="23"/>
      <c r="AB143" s="23"/>
      <c r="AC143" s="23"/>
      <c r="AD143" s="23"/>
      <c r="AE143" s="23"/>
      <c r="AF143" s="17"/>
      <c r="AG143" s="17"/>
      <c r="AH143" s="17"/>
      <c r="AI143" s="17"/>
      <c r="AJ143" s="17"/>
    </row>
    <row r="144" spans="1:41" s="117" customFormat="1">
      <c r="A144" s="32" t="s">
        <v>79</v>
      </c>
      <c r="B144" s="44">
        <f>Założenia!C24</f>
        <v>0</v>
      </c>
      <c r="C144" s="44">
        <f>Założenia!D24</f>
        <v>1</v>
      </c>
      <c r="D144" s="44">
        <f>Założenia!E24</f>
        <v>2</v>
      </c>
      <c r="E144" s="44">
        <f>Założenia!F24</f>
        <v>3</v>
      </c>
      <c r="F144" s="44">
        <f>Założenia!G24</f>
        <v>4</v>
      </c>
      <c r="G144" s="44">
        <f>Założenia!H24</f>
        <v>5</v>
      </c>
      <c r="H144" s="44">
        <f>Założenia!I24</f>
        <v>6</v>
      </c>
      <c r="I144" s="44">
        <f>Założenia!J24</f>
        <v>7</v>
      </c>
      <c r="J144" s="44">
        <f>Założenia!K24</f>
        <v>8</v>
      </c>
      <c r="K144" s="44">
        <f>Założenia!L24</f>
        <v>9</v>
      </c>
      <c r="L144" s="44">
        <f>Założenia!M24</f>
        <v>10</v>
      </c>
      <c r="M144" s="44">
        <f>Założenia!N24</f>
        <v>11</v>
      </c>
      <c r="N144" s="44">
        <f>Założenia!O24</f>
        <v>12</v>
      </c>
      <c r="O144" s="44">
        <f>Założenia!P24</f>
        <v>13</v>
      </c>
      <c r="P144" s="44">
        <f>Założenia!Q24</f>
        <v>14</v>
      </c>
      <c r="Q144" s="44">
        <f>Założenia!R24</f>
        <v>15</v>
      </c>
      <c r="R144" s="44">
        <f>Założenia!S24</f>
        <v>16</v>
      </c>
      <c r="S144" s="44">
        <f>Założenia!T24</f>
        <v>17</v>
      </c>
      <c r="T144" s="44">
        <f>Założenia!U24</f>
        <v>18</v>
      </c>
      <c r="U144" s="44">
        <f>Założenia!V24</f>
        <v>19</v>
      </c>
      <c r="V144" s="44">
        <f>Założenia!W24</f>
        <v>20</v>
      </c>
      <c r="W144" s="44">
        <f>Założenia!X24</f>
        <v>21</v>
      </c>
      <c r="X144" s="44">
        <f>Założenia!Y24</f>
        <v>22</v>
      </c>
      <c r="Y144" s="44">
        <f>Założenia!Z24</f>
        <v>23</v>
      </c>
      <c r="Z144" s="44">
        <f>Założenia!AA24</f>
        <v>24</v>
      </c>
      <c r="AA144" s="44">
        <f>Założenia!AB24</f>
        <v>25</v>
      </c>
      <c r="AB144" s="44">
        <f>Założenia!AC24</f>
        <v>26</v>
      </c>
      <c r="AC144" s="44">
        <f>Założenia!AD24</f>
        <v>27</v>
      </c>
      <c r="AD144" s="44">
        <f>Założenia!AE24</f>
        <v>28</v>
      </c>
      <c r="AE144" s="44">
        <f>Założenia!AF24</f>
        <v>29</v>
      </c>
      <c r="AF144" s="44">
        <f>Założenia!AG24</f>
        <v>30</v>
      </c>
      <c r="AG144" s="44">
        <f>Założenia!AH24</f>
        <v>31</v>
      </c>
      <c r="AH144" s="44">
        <f>Założenia!AI24</f>
        <v>32</v>
      </c>
      <c r="AI144" s="44">
        <f>Założenia!AJ24</f>
        <v>33</v>
      </c>
      <c r="AJ144" s="44">
        <f>Założenia!AK24</f>
        <v>34</v>
      </c>
      <c r="AK144" s="44">
        <f>Założenia!AL24</f>
        <v>35</v>
      </c>
      <c r="AL144" s="44">
        <f>Założenia!AM24</f>
        <v>36</v>
      </c>
      <c r="AM144" s="44">
        <f>Założenia!AN24</f>
        <v>37</v>
      </c>
      <c r="AN144" s="44">
        <f>Założenia!AO24</f>
        <v>38</v>
      </c>
      <c r="AO144" s="44">
        <f>Założenia!AP24</f>
        <v>39</v>
      </c>
    </row>
    <row r="145" spans="1:41" s="18" customFormat="1" ht="29.25" customHeight="1">
      <c r="A145" s="90" t="s">
        <v>200</v>
      </c>
      <c r="B145" s="121"/>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24"/>
      <c r="AG145" s="24"/>
      <c r="AH145" s="24"/>
      <c r="AI145" s="24"/>
      <c r="AJ145" s="24"/>
      <c r="AK145" s="24"/>
      <c r="AL145" s="91"/>
      <c r="AM145" s="91"/>
      <c r="AN145" s="91"/>
      <c r="AO145" s="91"/>
    </row>
    <row r="146" spans="1:41" s="18" customFormat="1" ht="29.25" customHeight="1">
      <c r="A146" s="90" t="s">
        <v>290</v>
      </c>
      <c r="B146" s="121"/>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24"/>
      <c r="AG146" s="24"/>
      <c r="AH146" s="24"/>
      <c r="AI146" s="24"/>
      <c r="AJ146" s="24"/>
      <c r="AK146" s="24"/>
      <c r="AL146" s="91"/>
      <c r="AM146" s="91"/>
      <c r="AN146" s="91"/>
      <c r="AO146" s="91"/>
    </row>
    <row r="147" spans="1:41" s="18" customFormat="1" ht="12.75">
      <c r="A147" s="46" t="s">
        <v>53</v>
      </c>
      <c r="B147" s="70">
        <f>Założenia!C26</f>
        <v>1</v>
      </c>
      <c r="C147" s="70">
        <f>Założenia!D26</f>
        <v>1</v>
      </c>
      <c r="D147" s="70">
        <f>Założenia!E26</f>
        <v>1</v>
      </c>
      <c r="E147" s="70">
        <f>Założenia!F26</f>
        <v>1</v>
      </c>
      <c r="F147" s="70">
        <f>Założenia!G26</f>
        <v>1</v>
      </c>
      <c r="G147" s="70">
        <f>Założenia!H26</f>
        <v>1</v>
      </c>
      <c r="H147" s="70">
        <f>Założenia!I26</f>
        <v>1</v>
      </c>
      <c r="I147" s="70">
        <f>Założenia!J26</f>
        <v>1</v>
      </c>
      <c r="J147" s="70">
        <f>Założenia!K26</f>
        <v>1</v>
      </c>
      <c r="K147" s="70">
        <f>Założenia!L26</f>
        <v>1</v>
      </c>
      <c r="L147" s="70">
        <f>Założenia!M26</f>
        <v>1</v>
      </c>
      <c r="M147" s="70">
        <f>Założenia!N26</f>
        <v>1</v>
      </c>
      <c r="N147" s="70">
        <f>Założenia!O26</f>
        <v>1</v>
      </c>
      <c r="O147" s="70">
        <f>Założenia!P26</f>
        <v>1</v>
      </c>
      <c r="P147" s="70">
        <f>Założenia!Q26</f>
        <v>1</v>
      </c>
      <c r="Q147" s="70">
        <f>Założenia!R26</f>
        <v>1</v>
      </c>
      <c r="R147" s="70">
        <f>Założenia!S26</f>
        <v>1</v>
      </c>
      <c r="S147" s="70">
        <f>Założenia!T26</f>
        <v>1</v>
      </c>
      <c r="T147" s="70">
        <f>Założenia!U26</f>
        <v>1</v>
      </c>
      <c r="U147" s="70">
        <f>Założenia!V26</f>
        <v>1</v>
      </c>
      <c r="V147" s="70">
        <f>Założenia!W26</f>
        <v>1</v>
      </c>
      <c r="W147" s="70">
        <f>Założenia!X26</f>
        <v>1</v>
      </c>
      <c r="X147" s="70">
        <f>Założenia!Y26</f>
        <v>1</v>
      </c>
      <c r="Y147" s="70">
        <f>Założenia!Z26</f>
        <v>1</v>
      </c>
      <c r="Z147" s="70">
        <f>Założenia!AA26</f>
        <v>1</v>
      </c>
      <c r="AA147" s="70">
        <f>Założenia!AB26</f>
        <v>1</v>
      </c>
      <c r="AB147" s="70">
        <f>Założenia!AC26</f>
        <v>1</v>
      </c>
      <c r="AC147" s="70">
        <f>Założenia!AD26</f>
        <v>1</v>
      </c>
      <c r="AD147" s="70">
        <f>Założenia!AE26</f>
        <v>1</v>
      </c>
      <c r="AE147" s="70">
        <f>Założenia!AF26</f>
        <v>1</v>
      </c>
      <c r="AF147" s="70">
        <f>Założenia!AG26</f>
        <v>1</v>
      </c>
      <c r="AG147" s="70">
        <f>Założenia!AH26</f>
        <v>1</v>
      </c>
      <c r="AH147" s="70">
        <f>Założenia!AI26</f>
        <v>1</v>
      </c>
      <c r="AI147" s="70">
        <f>Założenia!AJ26</f>
        <v>1</v>
      </c>
      <c r="AJ147" s="70">
        <f>Założenia!AK26</f>
        <v>1</v>
      </c>
      <c r="AK147" s="70">
        <f>Założenia!AL26</f>
        <v>1</v>
      </c>
      <c r="AL147" s="70">
        <f>Założenia!AM26</f>
        <v>1</v>
      </c>
      <c r="AM147" s="70">
        <f>Założenia!AN26</f>
        <v>1</v>
      </c>
      <c r="AN147" s="70">
        <f>Założenia!AO26</f>
        <v>1</v>
      </c>
      <c r="AO147" s="70">
        <f>Założenia!AP26</f>
        <v>1</v>
      </c>
    </row>
    <row r="148" spans="1:41" s="18" customFormat="1" ht="25.5">
      <c r="A148" s="65" t="s">
        <v>201</v>
      </c>
      <c r="B148" s="122"/>
      <c r="C148" s="122"/>
      <c r="D148" s="122"/>
      <c r="E148" s="122"/>
      <c r="F148" s="122"/>
      <c r="G148" s="122"/>
      <c r="H148" s="122"/>
      <c r="I148" s="122"/>
      <c r="J148" s="122"/>
      <c r="K148" s="122"/>
      <c r="L148" s="122"/>
      <c r="M148" s="122"/>
      <c r="N148" s="122"/>
      <c r="O148" s="122"/>
      <c r="P148" s="122"/>
      <c r="Q148" s="122"/>
      <c r="R148" s="122"/>
      <c r="S148" s="122"/>
      <c r="T148" s="122"/>
      <c r="U148" s="122"/>
      <c r="V148" s="122"/>
      <c r="W148" s="122"/>
      <c r="X148" s="122"/>
      <c r="Y148" s="122"/>
      <c r="Z148" s="122"/>
      <c r="AA148" s="122"/>
      <c r="AB148" s="122"/>
      <c r="AC148" s="122"/>
      <c r="AD148" s="122"/>
      <c r="AE148" s="122"/>
      <c r="AF148" s="122"/>
      <c r="AG148" s="122"/>
      <c r="AH148" s="122"/>
      <c r="AI148" s="122"/>
      <c r="AJ148" s="122"/>
      <c r="AK148" s="122"/>
      <c r="AL148" s="122"/>
      <c r="AM148" s="122"/>
      <c r="AN148" s="122"/>
      <c r="AO148" s="122"/>
    </row>
    <row r="149" spans="1:41" s="26" customFormat="1" ht="12.75">
      <c r="A149" s="46" t="s">
        <v>202</v>
      </c>
      <c r="B149" s="51">
        <f>B148*B147</f>
        <v>0</v>
      </c>
      <c r="C149" s="51">
        <f t="shared" ref="C149:AO149" si="47">C148*C147</f>
        <v>0</v>
      </c>
      <c r="D149" s="51">
        <f t="shared" si="47"/>
        <v>0</v>
      </c>
      <c r="E149" s="51">
        <f t="shared" si="47"/>
        <v>0</v>
      </c>
      <c r="F149" s="51">
        <f t="shared" si="47"/>
        <v>0</v>
      </c>
      <c r="G149" s="51">
        <f t="shared" si="47"/>
        <v>0</v>
      </c>
      <c r="H149" s="51">
        <f t="shared" si="47"/>
        <v>0</v>
      </c>
      <c r="I149" s="51">
        <f t="shared" si="47"/>
        <v>0</v>
      </c>
      <c r="J149" s="51">
        <f t="shared" si="47"/>
        <v>0</v>
      </c>
      <c r="K149" s="51">
        <f t="shared" si="47"/>
        <v>0</v>
      </c>
      <c r="L149" s="51">
        <f t="shared" si="47"/>
        <v>0</v>
      </c>
      <c r="M149" s="51">
        <f t="shared" si="47"/>
        <v>0</v>
      </c>
      <c r="N149" s="51">
        <f t="shared" si="47"/>
        <v>0</v>
      </c>
      <c r="O149" s="51">
        <f t="shared" si="47"/>
        <v>0</v>
      </c>
      <c r="P149" s="51">
        <f t="shared" si="47"/>
        <v>0</v>
      </c>
      <c r="Q149" s="51">
        <f t="shared" si="47"/>
        <v>0</v>
      </c>
      <c r="R149" s="51">
        <f t="shared" si="47"/>
        <v>0</v>
      </c>
      <c r="S149" s="51">
        <f t="shared" si="47"/>
        <v>0</v>
      </c>
      <c r="T149" s="51">
        <f t="shared" si="47"/>
        <v>0</v>
      </c>
      <c r="U149" s="51">
        <f t="shared" si="47"/>
        <v>0</v>
      </c>
      <c r="V149" s="51">
        <f t="shared" si="47"/>
        <v>0</v>
      </c>
      <c r="W149" s="51">
        <f t="shared" si="47"/>
        <v>0</v>
      </c>
      <c r="X149" s="51">
        <f t="shared" si="47"/>
        <v>0</v>
      </c>
      <c r="Y149" s="51">
        <f t="shared" si="47"/>
        <v>0</v>
      </c>
      <c r="Z149" s="51">
        <f t="shared" si="47"/>
        <v>0</v>
      </c>
      <c r="AA149" s="51">
        <f t="shared" si="47"/>
        <v>0</v>
      </c>
      <c r="AB149" s="51">
        <f t="shared" si="47"/>
        <v>0</v>
      </c>
      <c r="AC149" s="51">
        <f t="shared" si="47"/>
        <v>0</v>
      </c>
      <c r="AD149" s="51">
        <f t="shared" si="47"/>
        <v>0</v>
      </c>
      <c r="AE149" s="51">
        <f t="shared" si="47"/>
        <v>0</v>
      </c>
      <c r="AF149" s="51">
        <f t="shared" si="47"/>
        <v>0</v>
      </c>
      <c r="AG149" s="51">
        <f t="shared" si="47"/>
        <v>0</v>
      </c>
      <c r="AH149" s="51">
        <f t="shared" si="47"/>
        <v>0</v>
      </c>
      <c r="AI149" s="51">
        <f t="shared" si="47"/>
        <v>0</v>
      </c>
      <c r="AJ149" s="51">
        <f t="shared" si="47"/>
        <v>0</v>
      </c>
      <c r="AK149" s="51">
        <f t="shared" si="47"/>
        <v>0</v>
      </c>
      <c r="AL149" s="51">
        <f t="shared" si="47"/>
        <v>0</v>
      </c>
      <c r="AM149" s="51">
        <f t="shared" si="47"/>
        <v>0</v>
      </c>
      <c r="AN149" s="51">
        <f t="shared" si="47"/>
        <v>0</v>
      </c>
      <c r="AO149" s="51">
        <f t="shared" si="47"/>
        <v>0</v>
      </c>
    </row>
    <row r="150" spans="1:41" s="26" customFormat="1" ht="12.75">
      <c r="A150" s="92" t="s">
        <v>203</v>
      </c>
      <c r="B150" s="93">
        <f>SUM(B149:AO149)</f>
        <v>0</v>
      </c>
      <c r="C150" s="50"/>
      <c r="D150" s="50"/>
      <c r="E150" s="50"/>
      <c r="F150" s="50"/>
      <c r="G150" s="50"/>
      <c r="H150" s="50"/>
      <c r="I150" s="50"/>
      <c r="J150" s="50"/>
      <c r="K150" s="50"/>
      <c r="L150" s="50"/>
      <c r="M150" s="50"/>
      <c r="N150" s="50"/>
      <c r="O150" s="50"/>
      <c r="P150" s="50"/>
      <c r="Q150" s="50"/>
      <c r="R150" s="50"/>
      <c r="S150" s="50"/>
      <c r="T150" s="50"/>
      <c r="U150" s="50"/>
      <c r="V150" s="50"/>
      <c r="W150" s="50"/>
      <c r="X150" s="50"/>
      <c r="Y150" s="50"/>
      <c r="Z150" s="50"/>
      <c r="AA150" s="50"/>
      <c r="AB150" s="50"/>
      <c r="AC150" s="50"/>
      <c r="AD150" s="50"/>
      <c r="AE150" s="50"/>
      <c r="AF150" s="25"/>
      <c r="AG150" s="25"/>
      <c r="AH150" s="25"/>
      <c r="AI150" s="25"/>
      <c r="AJ150" s="25"/>
    </row>
    <row r="151" spans="1:41" s="18" customFormat="1" ht="12.75">
      <c r="A151" s="46" t="s">
        <v>204</v>
      </c>
      <c r="B151" s="70">
        <f>B127</f>
        <v>0</v>
      </c>
      <c r="C151" s="70">
        <f t="shared" ref="C151:AO151" si="48">C127</f>
        <v>0</v>
      </c>
      <c r="D151" s="70">
        <f t="shared" si="48"/>
        <v>0</v>
      </c>
      <c r="E151" s="70">
        <f t="shared" si="48"/>
        <v>0</v>
      </c>
      <c r="F151" s="70">
        <f t="shared" si="48"/>
        <v>0</v>
      </c>
      <c r="G151" s="70">
        <f t="shared" si="48"/>
        <v>0</v>
      </c>
      <c r="H151" s="70">
        <f t="shared" si="48"/>
        <v>0</v>
      </c>
      <c r="I151" s="70">
        <f t="shared" si="48"/>
        <v>0</v>
      </c>
      <c r="J151" s="70">
        <f t="shared" si="48"/>
        <v>0</v>
      </c>
      <c r="K151" s="70">
        <f t="shared" si="48"/>
        <v>0</v>
      </c>
      <c r="L151" s="70">
        <f t="shared" si="48"/>
        <v>0</v>
      </c>
      <c r="M151" s="70">
        <f t="shared" si="48"/>
        <v>0</v>
      </c>
      <c r="N151" s="70">
        <f t="shared" si="48"/>
        <v>0</v>
      </c>
      <c r="O151" s="70">
        <f t="shared" si="48"/>
        <v>0</v>
      </c>
      <c r="P151" s="70">
        <f t="shared" si="48"/>
        <v>0</v>
      </c>
      <c r="Q151" s="70">
        <f t="shared" si="48"/>
        <v>0</v>
      </c>
      <c r="R151" s="70">
        <f t="shared" si="48"/>
        <v>0</v>
      </c>
      <c r="S151" s="70">
        <f t="shared" si="48"/>
        <v>0</v>
      </c>
      <c r="T151" s="70">
        <f t="shared" si="48"/>
        <v>0</v>
      </c>
      <c r="U151" s="70">
        <f t="shared" si="48"/>
        <v>0</v>
      </c>
      <c r="V151" s="70">
        <f t="shared" si="48"/>
        <v>0</v>
      </c>
      <c r="W151" s="70">
        <f t="shared" si="48"/>
        <v>0</v>
      </c>
      <c r="X151" s="70">
        <f t="shared" si="48"/>
        <v>0</v>
      </c>
      <c r="Y151" s="70">
        <f t="shared" si="48"/>
        <v>0</v>
      </c>
      <c r="Z151" s="70">
        <f t="shared" si="48"/>
        <v>0</v>
      </c>
      <c r="AA151" s="70">
        <f t="shared" si="48"/>
        <v>0</v>
      </c>
      <c r="AB151" s="70">
        <f t="shared" si="48"/>
        <v>0</v>
      </c>
      <c r="AC151" s="70">
        <f t="shared" si="48"/>
        <v>0</v>
      </c>
      <c r="AD151" s="70">
        <f t="shared" si="48"/>
        <v>0</v>
      </c>
      <c r="AE151" s="70">
        <f t="shared" si="48"/>
        <v>0</v>
      </c>
      <c r="AF151" s="70">
        <f t="shared" si="48"/>
        <v>0</v>
      </c>
      <c r="AG151" s="70">
        <f t="shared" si="48"/>
        <v>0</v>
      </c>
      <c r="AH151" s="70">
        <f t="shared" si="48"/>
        <v>0</v>
      </c>
      <c r="AI151" s="70">
        <f t="shared" si="48"/>
        <v>0</v>
      </c>
      <c r="AJ151" s="70">
        <f t="shared" si="48"/>
        <v>0</v>
      </c>
      <c r="AK151" s="70">
        <f t="shared" si="48"/>
        <v>0</v>
      </c>
      <c r="AL151" s="70">
        <f t="shared" si="48"/>
        <v>0</v>
      </c>
      <c r="AM151" s="70">
        <f t="shared" si="48"/>
        <v>0</v>
      </c>
      <c r="AN151" s="70">
        <f t="shared" si="48"/>
        <v>0</v>
      </c>
      <c r="AO151" s="70">
        <f t="shared" si="48"/>
        <v>0</v>
      </c>
    </row>
    <row r="152" spans="1:41" s="117" customFormat="1">
      <c r="A152" s="92" t="s">
        <v>205</v>
      </c>
      <c r="B152" s="30">
        <f>IF(B145=B146,Dochód!B151,0)</f>
        <v>0</v>
      </c>
      <c r="C152" s="30">
        <f>IF(C145=C146,Dochód!C151,0)</f>
        <v>0</v>
      </c>
      <c r="D152" s="30">
        <f>IF(D145=D146,Dochód!D151,0)</f>
        <v>0</v>
      </c>
      <c r="E152" s="30">
        <f>IF(E145=E146,Dochód!E151,0)</f>
        <v>0</v>
      </c>
      <c r="F152" s="30">
        <f>IF(F145=F146,Dochód!F151,0)</f>
        <v>0</v>
      </c>
      <c r="G152" s="30">
        <f>IF(G145=G146,Dochód!G151,0)</f>
        <v>0</v>
      </c>
      <c r="H152" s="30">
        <f>IF(H145=H146,Dochód!H151,0)</f>
        <v>0</v>
      </c>
      <c r="I152" s="30">
        <f>IF(I145=I146,Dochód!I151,0)</f>
        <v>0</v>
      </c>
      <c r="J152" s="30">
        <f>IF(J145=J146,Dochód!J151,0)</f>
        <v>0</v>
      </c>
      <c r="K152" s="30">
        <f>IF(K145=K146,Dochód!K151,0)</f>
        <v>0</v>
      </c>
      <c r="L152" s="30">
        <f>IF(L145=L146,Dochód!L151,0)</f>
        <v>0</v>
      </c>
      <c r="M152" s="30">
        <f>IF(M145=M146,Dochód!M151,0)</f>
        <v>0</v>
      </c>
      <c r="N152" s="30">
        <f>IF(N145=N146,Dochód!N151,0)</f>
        <v>0</v>
      </c>
      <c r="O152" s="30">
        <f>IF(O145=O146,Dochód!O151,0)</f>
        <v>0</v>
      </c>
      <c r="P152" s="30">
        <f>IF(P145=P146,Dochód!P151,0)</f>
        <v>0</v>
      </c>
      <c r="Q152" s="30">
        <f>IF(Q145=Q146,Dochód!Q151,0)</f>
        <v>0</v>
      </c>
      <c r="R152" s="30">
        <f>IF(R145=R146,Dochód!R151,0)</f>
        <v>0</v>
      </c>
      <c r="S152" s="30">
        <f>IF(S145=S146,Dochód!S151,0)</f>
        <v>0</v>
      </c>
      <c r="T152" s="30">
        <f>IF(T145=T146,Dochód!T151,0)</f>
        <v>0</v>
      </c>
      <c r="U152" s="30">
        <f>IF(U145=U146,Dochód!U151,0)</f>
        <v>0</v>
      </c>
      <c r="V152" s="30">
        <f>IF(V145=V146,Dochód!V151,0)</f>
        <v>0</v>
      </c>
      <c r="W152" s="30">
        <f>IF(W145=W146,Dochód!W151,0)</f>
        <v>0</v>
      </c>
      <c r="X152" s="30">
        <f>IF(X145=X146,Dochód!X151,0)</f>
        <v>0</v>
      </c>
      <c r="Y152" s="30">
        <f>IF(Y145=Y146,Dochód!Y151,0)</f>
        <v>0</v>
      </c>
      <c r="Z152" s="30">
        <f>IF(Z145=Z146,Dochód!Z151,0)</f>
        <v>0</v>
      </c>
      <c r="AA152" s="30">
        <f>IF(AA145=AA146,Dochód!AA151,0)</f>
        <v>0</v>
      </c>
      <c r="AB152" s="30">
        <f>IF(AB145=AB146,Dochód!AB151,0)</f>
        <v>0</v>
      </c>
      <c r="AC152" s="30">
        <f>IF(AC145=AC146,Dochód!AC151,0)</f>
        <v>0</v>
      </c>
      <c r="AD152" s="30">
        <f>IF(AD145=AD146,Dochód!AD151,0)</f>
        <v>0</v>
      </c>
      <c r="AE152" s="30">
        <f>IF(AE145=AE146,Dochód!AE151,0)</f>
        <v>0</v>
      </c>
      <c r="AF152" s="30">
        <f>IF(AF145=AF146,Dochód!AF151,0)</f>
        <v>0</v>
      </c>
      <c r="AG152" s="30">
        <f>IF(AG145=AG146,Dochód!AG151,0)</f>
        <v>0</v>
      </c>
      <c r="AH152" s="30">
        <f>IF(AH145=AH146,Dochód!AH151,0)</f>
        <v>0</v>
      </c>
      <c r="AI152" s="30">
        <f>IF(AI145=AI146,Dochód!AI151,0)</f>
        <v>0</v>
      </c>
      <c r="AJ152" s="30">
        <f>IF(AJ145=AJ146,Dochód!AJ151,0)</f>
        <v>0</v>
      </c>
      <c r="AK152" s="30">
        <f>IF(AK145=AK146,Dochód!AK151,0)</f>
        <v>0</v>
      </c>
      <c r="AL152" s="30">
        <f>IF(AL145=AL146,Dochód!AL151,0)</f>
        <v>0</v>
      </c>
      <c r="AM152" s="30">
        <f>IF(AM145=AM146,Dochód!AM151,0)</f>
        <v>0</v>
      </c>
      <c r="AN152" s="30">
        <f>IF(AN145=AN146,Dochód!AN151,0)</f>
        <v>0</v>
      </c>
      <c r="AO152" s="30">
        <f>IF(AO145=AO146,Dochód!AO151,0)</f>
        <v>0</v>
      </c>
    </row>
    <row r="153" spans="1:41" s="117" customFormat="1" ht="25.5">
      <c r="A153" s="92" t="s">
        <v>206</v>
      </c>
      <c r="B153" s="93">
        <f>-SUMPRODUCT(B152:AO152,B147:AO147)</f>
        <v>0</v>
      </c>
    </row>
  </sheetData>
  <mergeCells count="14">
    <mergeCell ref="A89:A90"/>
    <mergeCell ref="B89:C90"/>
    <mergeCell ref="A140:A141"/>
    <mergeCell ref="B140:B141"/>
    <mergeCell ref="C140:H141"/>
    <mergeCell ref="A117:A118"/>
    <mergeCell ref="B117:C118"/>
    <mergeCell ref="D117:Q119"/>
    <mergeCell ref="A1:Q3"/>
    <mergeCell ref="A21:A22"/>
    <mergeCell ref="B21:C22"/>
    <mergeCell ref="A34:A35"/>
    <mergeCell ref="B34:C35"/>
    <mergeCell ref="D34:Q36"/>
  </mergeCell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AO43"/>
  <sheetViews>
    <sheetView showGridLines="0" workbookViewId="0">
      <selection activeCell="B1" sqref="B1"/>
    </sheetView>
  </sheetViews>
  <sheetFormatPr defaultRowHeight="14.25"/>
  <cols>
    <col min="2" max="2" width="27.625" customWidth="1"/>
  </cols>
  <sheetData>
    <row r="2" spans="2:41" s="1" customFormat="1" ht="15">
      <c r="B2" s="2" t="s">
        <v>274</v>
      </c>
    </row>
    <row r="3" spans="2:41" s="1" customFormat="1"/>
    <row r="4" spans="2:41" s="62" customFormat="1" ht="12.75">
      <c r="B4" s="55"/>
      <c r="C4" s="35">
        <f>Założenia!C24</f>
        <v>0</v>
      </c>
      <c r="D4" s="35">
        <f>Założenia!D24</f>
        <v>1</v>
      </c>
      <c r="E4" s="35">
        <f>Założenia!E24</f>
        <v>2</v>
      </c>
      <c r="F4" s="35">
        <f>Założenia!F24</f>
        <v>3</v>
      </c>
      <c r="G4" s="35">
        <f>Założenia!G24</f>
        <v>4</v>
      </c>
      <c r="H4" s="35">
        <f>Założenia!H24</f>
        <v>5</v>
      </c>
      <c r="I4" s="35">
        <f>Założenia!I24</f>
        <v>6</v>
      </c>
      <c r="J4" s="35">
        <f>Założenia!J24</f>
        <v>7</v>
      </c>
      <c r="K4" s="35">
        <f>Założenia!K24</f>
        <v>8</v>
      </c>
      <c r="L4" s="35">
        <f>Założenia!L24</f>
        <v>9</v>
      </c>
      <c r="M4" s="35">
        <f>Założenia!M24</f>
        <v>10</v>
      </c>
      <c r="N4" s="35">
        <f>Założenia!N24</f>
        <v>11</v>
      </c>
      <c r="O4" s="35">
        <f>Założenia!O24</f>
        <v>12</v>
      </c>
      <c r="P4" s="35">
        <f>Założenia!P24</f>
        <v>13</v>
      </c>
      <c r="Q4" s="35">
        <f>Założenia!Q24</f>
        <v>14</v>
      </c>
      <c r="R4" s="35">
        <f>Założenia!R24</f>
        <v>15</v>
      </c>
      <c r="S4" s="35">
        <f>Założenia!S24</f>
        <v>16</v>
      </c>
      <c r="T4" s="35">
        <f>Założenia!T24</f>
        <v>17</v>
      </c>
      <c r="U4" s="35">
        <f>Założenia!U24</f>
        <v>18</v>
      </c>
      <c r="V4" s="35">
        <f>Założenia!V24</f>
        <v>19</v>
      </c>
      <c r="W4" s="35">
        <f>Założenia!W24</f>
        <v>20</v>
      </c>
      <c r="X4" s="35">
        <f>Założenia!X24</f>
        <v>21</v>
      </c>
      <c r="Y4" s="35">
        <f>Założenia!Y24</f>
        <v>22</v>
      </c>
      <c r="Z4" s="35">
        <f>Założenia!Z24</f>
        <v>23</v>
      </c>
      <c r="AA4" s="35">
        <f>Założenia!AA24</f>
        <v>24</v>
      </c>
      <c r="AB4" s="35">
        <f>Założenia!AB24</f>
        <v>25</v>
      </c>
      <c r="AC4" s="35">
        <f>Założenia!AC24</f>
        <v>26</v>
      </c>
      <c r="AD4" s="35">
        <f>Założenia!AD24</f>
        <v>27</v>
      </c>
      <c r="AE4" s="35">
        <f>Założenia!AE24</f>
        <v>28</v>
      </c>
      <c r="AF4" s="35">
        <f>Założenia!AF24</f>
        <v>29</v>
      </c>
      <c r="AG4" s="35">
        <f>Założenia!AG24</f>
        <v>30</v>
      </c>
      <c r="AH4" s="35">
        <f>Założenia!AH24</f>
        <v>31</v>
      </c>
      <c r="AI4" s="35">
        <f>Założenia!AI24</f>
        <v>32</v>
      </c>
      <c r="AJ4" s="35">
        <f>Założenia!AJ24</f>
        <v>33</v>
      </c>
      <c r="AK4" s="35">
        <f>Założenia!AK24</f>
        <v>34</v>
      </c>
      <c r="AL4" s="35">
        <f>Założenia!AL24</f>
        <v>35</v>
      </c>
      <c r="AM4" s="35">
        <f>Założenia!AM24</f>
        <v>36</v>
      </c>
      <c r="AN4" s="35">
        <f>Założenia!AN24</f>
        <v>37</v>
      </c>
      <c r="AO4" s="35">
        <f>Założenia!AO24</f>
        <v>38</v>
      </c>
    </row>
    <row r="5" spans="2:41" s="62" customFormat="1" ht="12.75">
      <c r="B5" s="39" t="s">
        <v>61</v>
      </c>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row>
    <row r="6" spans="2:41" s="62" customFormat="1" ht="12.75">
      <c r="B6" s="39" t="s">
        <v>43</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row>
    <row r="7" spans="2:41" s="62" customFormat="1" ht="12.75">
      <c r="B7" s="40" t="s">
        <v>62</v>
      </c>
      <c r="C7" s="31">
        <f>C5+C6</f>
        <v>0</v>
      </c>
      <c r="D7" s="31">
        <f t="shared" ref="D7:AF7" si="0">D5+D6</f>
        <v>0</v>
      </c>
      <c r="E7" s="31">
        <f t="shared" si="0"/>
        <v>0</v>
      </c>
      <c r="F7" s="31">
        <f t="shared" si="0"/>
        <v>0</v>
      </c>
      <c r="G7" s="31">
        <f t="shared" si="0"/>
        <v>0</v>
      </c>
      <c r="H7" s="31">
        <f t="shared" si="0"/>
        <v>0</v>
      </c>
      <c r="I7" s="31">
        <f t="shared" si="0"/>
        <v>0</v>
      </c>
      <c r="J7" s="31">
        <f t="shared" si="0"/>
        <v>0</v>
      </c>
      <c r="K7" s="31">
        <f t="shared" si="0"/>
        <v>0</v>
      </c>
      <c r="L7" s="31">
        <f t="shared" si="0"/>
        <v>0</v>
      </c>
      <c r="M7" s="31">
        <f t="shared" si="0"/>
        <v>0</v>
      </c>
      <c r="N7" s="31">
        <f t="shared" si="0"/>
        <v>0</v>
      </c>
      <c r="O7" s="31">
        <f t="shared" si="0"/>
        <v>0</v>
      </c>
      <c r="P7" s="31">
        <f t="shared" si="0"/>
        <v>0</v>
      </c>
      <c r="Q7" s="31">
        <f t="shared" si="0"/>
        <v>0</v>
      </c>
      <c r="R7" s="31">
        <f t="shared" si="0"/>
        <v>0</v>
      </c>
      <c r="S7" s="31">
        <f t="shared" si="0"/>
        <v>0</v>
      </c>
      <c r="T7" s="31">
        <f t="shared" si="0"/>
        <v>0</v>
      </c>
      <c r="U7" s="31">
        <f t="shared" si="0"/>
        <v>0</v>
      </c>
      <c r="V7" s="31">
        <f t="shared" si="0"/>
        <v>0</v>
      </c>
      <c r="W7" s="31">
        <f t="shared" si="0"/>
        <v>0</v>
      </c>
      <c r="X7" s="31">
        <f t="shared" si="0"/>
        <v>0</v>
      </c>
      <c r="Y7" s="31">
        <f t="shared" si="0"/>
        <v>0</v>
      </c>
      <c r="Z7" s="31">
        <f t="shared" si="0"/>
        <v>0</v>
      </c>
      <c r="AA7" s="31">
        <f t="shared" si="0"/>
        <v>0</v>
      </c>
      <c r="AB7" s="31">
        <f t="shared" si="0"/>
        <v>0</v>
      </c>
      <c r="AC7" s="31">
        <f t="shared" si="0"/>
        <v>0</v>
      </c>
      <c r="AD7" s="31">
        <f t="shared" si="0"/>
        <v>0</v>
      </c>
      <c r="AE7" s="31">
        <f t="shared" si="0"/>
        <v>0</v>
      </c>
      <c r="AF7" s="31">
        <f t="shared" si="0"/>
        <v>0</v>
      </c>
      <c r="AG7" s="31">
        <f t="shared" ref="AG7:AO7" si="1">AG5+AG6</f>
        <v>0</v>
      </c>
      <c r="AH7" s="31">
        <f t="shared" si="1"/>
        <v>0</v>
      </c>
      <c r="AI7" s="31">
        <f t="shared" si="1"/>
        <v>0</v>
      </c>
      <c r="AJ7" s="31">
        <f t="shared" si="1"/>
        <v>0</v>
      </c>
      <c r="AK7" s="31">
        <f t="shared" si="1"/>
        <v>0</v>
      </c>
      <c r="AL7" s="31">
        <f t="shared" si="1"/>
        <v>0</v>
      </c>
      <c r="AM7" s="31">
        <f t="shared" si="1"/>
        <v>0</v>
      </c>
      <c r="AN7" s="31">
        <f t="shared" si="1"/>
        <v>0</v>
      </c>
      <c r="AO7" s="31">
        <f t="shared" si="1"/>
        <v>0</v>
      </c>
    </row>
    <row r="8" spans="2:41" s="62" customFormat="1" ht="12.75">
      <c r="B8" s="39" t="s">
        <v>63</v>
      </c>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row>
    <row r="9" spans="2:41" s="62" customFormat="1" ht="12.75">
      <c r="B9" s="39" t="s">
        <v>38</v>
      </c>
      <c r="C9" s="80"/>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row>
    <row r="10" spans="2:41" s="62" customFormat="1" ht="12.75">
      <c r="B10" s="39" t="s">
        <v>39</v>
      </c>
      <c r="C10" s="30">
        <f>Dochód!B124</f>
        <v>0</v>
      </c>
      <c r="D10" s="30">
        <f>Dochód!C124</f>
        <v>0</v>
      </c>
      <c r="E10" s="30">
        <f>Dochód!D124</f>
        <v>0</v>
      </c>
      <c r="F10" s="30">
        <f>Dochód!E124</f>
        <v>0</v>
      </c>
      <c r="G10" s="30">
        <f>Dochód!F124</f>
        <v>0</v>
      </c>
      <c r="H10" s="30">
        <f>Dochód!G124</f>
        <v>0</v>
      </c>
      <c r="I10" s="30">
        <f>Dochód!H124</f>
        <v>0</v>
      </c>
      <c r="J10" s="30">
        <f>Dochód!I124</f>
        <v>0</v>
      </c>
      <c r="K10" s="30">
        <f>Dochód!J124</f>
        <v>0</v>
      </c>
      <c r="L10" s="30">
        <f>Dochód!K124</f>
        <v>0</v>
      </c>
      <c r="M10" s="30">
        <f>Dochód!L124</f>
        <v>0</v>
      </c>
      <c r="N10" s="30">
        <f>Dochód!M124</f>
        <v>0</v>
      </c>
      <c r="O10" s="30">
        <f>Dochód!N124</f>
        <v>0</v>
      </c>
      <c r="P10" s="30">
        <f>Dochód!O124</f>
        <v>0</v>
      </c>
      <c r="Q10" s="30">
        <f>Dochód!P124</f>
        <v>0</v>
      </c>
      <c r="R10" s="30">
        <f>Dochód!Q124</f>
        <v>0</v>
      </c>
      <c r="S10" s="30">
        <f>Dochód!R124</f>
        <v>0</v>
      </c>
      <c r="T10" s="30">
        <f>Dochód!S124</f>
        <v>0</v>
      </c>
      <c r="U10" s="30">
        <f>Dochód!T124</f>
        <v>0</v>
      </c>
      <c r="V10" s="30">
        <f>Dochód!U124</f>
        <v>0</v>
      </c>
      <c r="W10" s="30">
        <f>Dochód!V124</f>
        <v>0</v>
      </c>
      <c r="X10" s="30">
        <f>Dochód!W124</f>
        <v>0</v>
      </c>
      <c r="Y10" s="30">
        <f>Dochód!X124</f>
        <v>0</v>
      </c>
      <c r="Z10" s="30">
        <f>Dochód!Y124</f>
        <v>0</v>
      </c>
      <c r="AA10" s="30">
        <f>Dochód!Z124</f>
        <v>0</v>
      </c>
      <c r="AB10" s="30">
        <f>Dochód!AA124</f>
        <v>0</v>
      </c>
      <c r="AC10" s="30">
        <f>Dochód!AB124</f>
        <v>0</v>
      </c>
      <c r="AD10" s="30">
        <f>Dochód!AC124</f>
        <v>0</v>
      </c>
      <c r="AE10" s="30">
        <f>Dochód!AD124</f>
        <v>0</v>
      </c>
      <c r="AF10" s="30">
        <f>Dochód!AE124</f>
        <v>0</v>
      </c>
      <c r="AG10" s="30">
        <f>Dochód!AF124</f>
        <v>0</v>
      </c>
      <c r="AH10" s="30">
        <f>Dochód!AG124</f>
        <v>0</v>
      </c>
      <c r="AI10" s="30">
        <f>Dochód!AH124</f>
        <v>0</v>
      </c>
      <c r="AJ10" s="30">
        <f>Dochód!AI124</f>
        <v>0</v>
      </c>
      <c r="AK10" s="30">
        <f>Dochód!AJ124</f>
        <v>0</v>
      </c>
      <c r="AL10" s="30">
        <f>Dochód!AK124</f>
        <v>0</v>
      </c>
      <c r="AM10" s="30">
        <f>Dochód!AL124</f>
        <v>0</v>
      </c>
      <c r="AN10" s="30">
        <f>Dochód!AM124</f>
        <v>0</v>
      </c>
      <c r="AO10" s="30">
        <f>Dochód!AN124</f>
        <v>0</v>
      </c>
    </row>
    <row r="11" spans="2:41" s="62" customFormat="1" ht="12.75">
      <c r="B11" s="40" t="s">
        <v>64</v>
      </c>
      <c r="C11" s="31">
        <f>C8+C9+C10</f>
        <v>0</v>
      </c>
      <c r="D11" s="31">
        <f t="shared" ref="D11:AF11" si="2">D8+D9+D10</f>
        <v>0</v>
      </c>
      <c r="E11" s="31">
        <f t="shared" si="2"/>
        <v>0</v>
      </c>
      <c r="F11" s="31">
        <f t="shared" si="2"/>
        <v>0</v>
      </c>
      <c r="G11" s="31">
        <f t="shared" si="2"/>
        <v>0</v>
      </c>
      <c r="H11" s="31">
        <f t="shared" si="2"/>
        <v>0</v>
      </c>
      <c r="I11" s="31">
        <f t="shared" si="2"/>
        <v>0</v>
      </c>
      <c r="J11" s="31">
        <f t="shared" si="2"/>
        <v>0</v>
      </c>
      <c r="K11" s="31">
        <f t="shared" si="2"/>
        <v>0</v>
      </c>
      <c r="L11" s="31">
        <f t="shared" si="2"/>
        <v>0</v>
      </c>
      <c r="M11" s="31">
        <f t="shared" si="2"/>
        <v>0</v>
      </c>
      <c r="N11" s="31">
        <f t="shared" si="2"/>
        <v>0</v>
      </c>
      <c r="O11" s="31">
        <f t="shared" si="2"/>
        <v>0</v>
      </c>
      <c r="P11" s="31">
        <f t="shared" si="2"/>
        <v>0</v>
      </c>
      <c r="Q11" s="31">
        <f t="shared" si="2"/>
        <v>0</v>
      </c>
      <c r="R11" s="31">
        <f t="shared" si="2"/>
        <v>0</v>
      </c>
      <c r="S11" s="31">
        <f t="shared" si="2"/>
        <v>0</v>
      </c>
      <c r="T11" s="31">
        <f t="shared" si="2"/>
        <v>0</v>
      </c>
      <c r="U11" s="31">
        <f t="shared" si="2"/>
        <v>0</v>
      </c>
      <c r="V11" s="31">
        <f t="shared" si="2"/>
        <v>0</v>
      </c>
      <c r="W11" s="31">
        <f t="shared" si="2"/>
        <v>0</v>
      </c>
      <c r="X11" s="31">
        <f t="shared" si="2"/>
        <v>0</v>
      </c>
      <c r="Y11" s="31">
        <f t="shared" si="2"/>
        <v>0</v>
      </c>
      <c r="Z11" s="31">
        <f t="shared" si="2"/>
        <v>0</v>
      </c>
      <c r="AA11" s="31">
        <f t="shared" si="2"/>
        <v>0</v>
      </c>
      <c r="AB11" s="31">
        <f t="shared" si="2"/>
        <v>0</v>
      </c>
      <c r="AC11" s="31">
        <f t="shared" si="2"/>
        <v>0</v>
      </c>
      <c r="AD11" s="31">
        <f t="shared" si="2"/>
        <v>0</v>
      </c>
      <c r="AE11" s="31">
        <f t="shared" si="2"/>
        <v>0</v>
      </c>
      <c r="AF11" s="31">
        <f t="shared" si="2"/>
        <v>0</v>
      </c>
      <c r="AG11" s="31">
        <f t="shared" ref="AG11:AO11" si="3">AG8+AG9+AG10</f>
        <v>0</v>
      </c>
      <c r="AH11" s="31">
        <f t="shared" si="3"/>
        <v>0</v>
      </c>
      <c r="AI11" s="31">
        <f t="shared" si="3"/>
        <v>0</v>
      </c>
      <c r="AJ11" s="31">
        <f t="shared" si="3"/>
        <v>0</v>
      </c>
      <c r="AK11" s="31">
        <f t="shared" si="3"/>
        <v>0</v>
      </c>
      <c r="AL11" s="31">
        <f t="shared" si="3"/>
        <v>0</v>
      </c>
      <c r="AM11" s="31">
        <f t="shared" si="3"/>
        <v>0</v>
      </c>
      <c r="AN11" s="31">
        <f t="shared" si="3"/>
        <v>0</v>
      </c>
      <c r="AO11" s="31">
        <f t="shared" si="3"/>
        <v>0</v>
      </c>
    </row>
    <row r="12" spans="2:41" s="62" customFormat="1" ht="12.75">
      <c r="B12" s="40" t="s">
        <v>65</v>
      </c>
      <c r="C12" s="31">
        <f>C7-C11</f>
        <v>0</v>
      </c>
      <c r="D12" s="31">
        <f t="shared" ref="D12:AF12" si="4">D7-D11</f>
        <v>0</v>
      </c>
      <c r="E12" s="31">
        <f t="shared" si="4"/>
        <v>0</v>
      </c>
      <c r="F12" s="31">
        <f t="shared" si="4"/>
        <v>0</v>
      </c>
      <c r="G12" s="31">
        <f t="shared" si="4"/>
        <v>0</v>
      </c>
      <c r="H12" s="31">
        <f t="shared" si="4"/>
        <v>0</v>
      </c>
      <c r="I12" s="31">
        <f t="shared" si="4"/>
        <v>0</v>
      </c>
      <c r="J12" s="31">
        <f t="shared" si="4"/>
        <v>0</v>
      </c>
      <c r="K12" s="31">
        <f t="shared" si="4"/>
        <v>0</v>
      </c>
      <c r="L12" s="31">
        <f t="shared" si="4"/>
        <v>0</v>
      </c>
      <c r="M12" s="31">
        <f t="shared" si="4"/>
        <v>0</v>
      </c>
      <c r="N12" s="31">
        <f t="shared" si="4"/>
        <v>0</v>
      </c>
      <c r="O12" s="31">
        <f t="shared" si="4"/>
        <v>0</v>
      </c>
      <c r="P12" s="31">
        <f t="shared" si="4"/>
        <v>0</v>
      </c>
      <c r="Q12" s="31">
        <f t="shared" si="4"/>
        <v>0</v>
      </c>
      <c r="R12" s="31">
        <f t="shared" si="4"/>
        <v>0</v>
      </c>
      <c r="S12" s="31">
        <f t="shared" si="4"/>
        <v>0</v>
      </c>
      <c r="T12" s="31">
        <f t="shared" si="4"/>
        <v>0</v>
      </c>
      <c r="U12" s="31">
        <f t="shared" si="4"/>
        <v>0</v>
      </c>
      <c r="V12" s="31">
        <f t="shared" si="4"/>
        <v>0</v>
      </c>
      <c r="W12" s="31">
        <f t="shared" si="4"/>
        <v>0</v>
      </c>
      <c r="X12" s="31">
        <f t="shared" si="4"/>
        <v>0</v>
      </c>
      <c r="Y12" s="31">
        <f t="shared" si="4"/>
        <v>0</v>
      </c>
      <c r="Z12" s="31">
        <f t="shared" si="4"/>
        <v>0</v>
      </c>
      <c r="AA12" s="31">
        <f t="shared" si="4"/>
        <v>0</v>
      </c>
      <c r="AB12" s="31">
        <f t="shared" si="4"/>
        <v>0</v>
      </c>
      <c r="AC12" s="31">
        <f t="shared" si="4"/>
        <v>0</v>
      </c>
      <c r="AD12" s="31">
        <f t="shared" si="4"/>
        <v>0</v>
      </c>
      <c r="AE12" s="31">
        <f t="shared" si="4"/>
        <v>0</v>
      </c>
      <c r="AF12" s="31">
        <f t="shared" si="4"/>
        <v>0</v>
      </c>
      <c r="AG12" s="31">
        <f t="shared" ref="AG12:AO12" si="5">AG7-AG11</f>
        <v>0</v>
      </c>
      <c r="AH12" s="31">
        <f t="shared" si="5"/>
        <v>0</v>
      </c>
      <c r="AI12" s="31">
        <f t="shared" si="5"/>
        <v>0</v>
      </c>
      <c r="AJ12" s="31">
        <f t="shared" si="5"/>
        <v>0</v>
      </c>
      <c r="AK12" s="31">
        <f t="shared" si="5"/>
        <v>0</v>
      </c>
      <c r="AL12" s="31">
        <f t="shared" si="5"/>
        <v>0</v>
      </c>
      <c r="AM12" s="31">
        <f t="shared" si="5"/>
        <v>0</v>
      </c>
      <c r="AN12" s="31">
        <f t="shared" si="5"/>
        <v>0</v>
      </c>
      <c r="AO12" s="31">
        <f t="shared" si="5"/>
        <v>0</v>
      </c>
    </row>
    <row r="13" spans="2:41" s="62" customFormat="1" ht="12.75">
      <c r="B13" s="39" t="s">
        <v>53</v>
      </c>
      <c r="C13" s="95">
        <f>Założenia!C26</f>
        <v>1</v>
      </c>
      <c r="D13" s="95">
        <f>Założenia!D26</f>
        <v>1</v>
      </c>
      <c r="E13" s="95">
        <f>Założenia!E26</f>
        <v>1</v>
      </c>
      <c r="F13" s="95">
        <f>Założenia!F26</f>
        <v>1</v>
      </c>
      <c r="G13" s="95">
        <f>Założenia!G26</f>
        <v>1</v>
      </c>
      <c r="H13" s="95">
        <f>Założenia!H26</f>
        <v>1</v>
      </c>
      <c r="I13" s="95">
        <f>Założenia!I26</f>
        <v>1</v>
      </c>
      <c r="J13" s="95">
        <f>Założenia!J26</f>
        <v>1</v>
      </c>
      <c r="K13" s="95">
        <f>Założenia!K26</f>
        <v>1</v>
      </c>
      <c r="L13" s="95">
        <f>Założenia!L26</f>
        <v>1</v>
      </c>
      <c r="M13" s="95">
        <f>Założenia!M26</f>
        <v>1</v>
      </c>
      <c r="N13" s="95">
        <f>Założenia!N26</f>
        <v>1</v>
      </c>
      <c r="O13" s="95">
        <f>Założenia!O26</f>
        <v>1</v>
      </c>
      <c r="P13" s="95">
        <f>Założenia!P26</f>
        <v>1</v>
      </c>
      <c r="Q13" s="95">
        <f>Założenia!Q26</f>
        <v>1</v>
      </c>
      <c r="R13" s="95">
        <f>Założenia!R26</f>
        <v>1</v>
      </c>
      <c r="S13" s="95">
        <f>Założenia!S26</f>
        <v>1</v>
      </c>
      <c r="T13" s="95">
        <f>Założenia!T26</f>
        <v>1</v>
      </c>
      <c r="U13" s="95">
        <f>Założenia!U26</f>
        <v>1</v>
      </c>
      <c r="V13" s="95">
        <f>Założenia!V26</f>
        <v>1</v>
      </c>
      <c r="W13" s="95">
        <f>Założenia!W26</f>
        <v>1</v>
      </c>
      <c r="X13" s="95">
        <f>Założenia!X26</f>
        <v>1</v>
      </c>
      <c r="Y13" s="95">
        <f>Założenia!Y26</f>
        <v>1</v>
      </c>
      <c r="Z13" s="95">
        <f>Założenia!Z26</f>
        <v>1</v>
      </c>
      <c r="AA13" s="95">
        <f>Założenia!AA26</f>
        <v>1</v>
      </c>
      <c r="AB13" s="95">
        <f>Założenia!AB26</f>
        <v>1</v>
      </c>
      <c r="AC13" s="95">
        <f>Założenia!AC26</f>
        <v>1</v>
      </c>
      <c r="AD13" s="95">
        <f>Założenia!AD26</f>
        <v>1</v>
      </c>
      <c r="AE13" s="95">
        <f>Założenia!AE26</f>
        <v>1</v>
      </c>
      <c r="AF13" s="95">
        <f>Założenia!AF26</f>
        <v>1</v>
      </c>
      <c r="AG13" s="95">
        <f>Założenia!AG26</f>
        <v>1</v>
      </c>
      <c r="AH13" s="95">
        <f>Założenia!AH26</f>
        <v>1</v>
      </c>
      <c r="AI13" s="95">
        <f>Założenia!AI26</f>
        <v>1</v>
      </c>
      <c r="AJ13" s="95">
        <f>Założenia!AJ26</f>
        <v>1</v>
      </c>
      <c r="AK13" s="95">
        <f>Założenia!AK26</f>
        <v>1</v>
      </c>
      <c r="AL13" s="95">
        <f>Założenia!AL26</f>
        <v>1</v>
      </c>
      <c r="AM13" s="95">
        <f>Założenia!AM26</f>
        <v>1</v>
      </c>
      <c r="AN13" s="95">
        <f>Założenia!AN26</f>
        <v>1</v>
      </c>
      <c r="AO13" s="95">
        <f>Założenia!AO26</f>
        <v>1</v>
      </c>
    </row>
    <row r="14" spans="2:41" s="62" customFormat="1" ht="12.75">
      <c r="B14" s="40" t="s">
        <v>66</v>
      </c>
      <c r="C14" s="31">
        <f>C13*C12</f>
        <v>0</v>
      </c>
      <c r="D14" s="31">
        <f t="shared" ref="D14:AF14" si="6">D13*D12</f>
        <v>0</v>
      </c>
      <c r="E14" s="31">
        <f t="shared" si="6"/>
        <v>0</v>
      </c>
      <c r="F14" s="31">
        <f t="shared" si="6"/>
        <v>0</v>
      </c>
      <c r="G14" s="31">
        <f t="shared" si="6"/>
        <v>0</v>
      </c>
      <c r="H14" s="31">
        <f t="shared" si="6"/>
        <v>0</v>
      </c>
      <c r="I14" s="31">
        <f t="shared" si="6"/>
        <v>0</v>
      </c>
      <c r="J14" s="31">
        <f t="shared" si="6"/>
        <v>0</v>
      </c>
      <c r="K14" s="31">
        <f t="shared" si="6"/>
        <v>0</v>
      </c>
      <c r="L14" s="31">
        <f t="shared" si="6"/>
        <v>0</v>
      </c>
      <c r="M14" s="31">
        <f t="shared" si="6"/>
        <v>0</v>
      </c>
      <c r="N14" s="31">
        <f t="shared" si="6"/>
        <v>0</v>
      </c>
      <c r="O14" s="31">
        <f t="shared" si="6"/>
        <v>0</v>
      </c>
      <c r="P14" s="31">
        <f t="shared" si="6"/>
        <v>0</v>
      </c>
      <c r="Q14" s="31">
        <f t="shared" si="6"/>
        <v>0</v>
      </c>
      <c r="R14" s="31">
        <f t="shared" si="6"/>
        <v>0</v>
      </c>
      <c r="S14" s="31">
        <f t="shared" si="6"/>
        <v>0</v>
      </c>
      <c r="T14" s="31">
        <f t="shared" si="6"/>
        <v>0</v>
      </c>
      <c r="U14" s="31">
        <f t="shared" si="6"/>
        <v>0</v>
      </c>
      <c r="V14" s="31">
        <f t="shared" si="6"/>
        <v>0</v>
      </c>
      <c r="W14" s="31">
        <f t="shared" si="6"/>
        <v>0</v>
      </c>
      <c r="X14" s="31">
        <f t="shared" si="6"/>
        <v>0</v>
      </c>
      <c r="Y14" s="31">
        <f t="shared" si="6"/>
        <v>0</v>
      </c>
      <c r="Z14" s="31">
        <f t="shared" si="6"/>
        <v>0</v>
      </c>
      <c r="AA14" s="31">
        <f t="shared" si="6"/>
        <v>0</v>
      </c>
      <c r="AB14" s="31">
        <f t="shared" si="6"/>
        <v>0</v>
      </c>
      <c r="AC14" s="31">
        <f t="shared" si="6"/>
        <v>0</v>
      </c>
      <c r="AD14" s="31">
        <f t="shared" si="6"/>
        <v>0</v>
      </c>
      <c r="AE14" s="31">
        <f t="shared" si="6"/>
        <v>0</v>
      </c>
      <c r="AF14" s="31">
        <f t="shared" si="6"/>
        <v>0</v>
      </c>
      <c r="AG14" s="31">
        <f t="shared" ref="AG14:AO14" si="7">AG13*AG12</f>
        <v>0</v>
      </c>
      <c r="AH14" s="31">
        <f t="shared" si="7"/>
        <v>0</v>
      </c>
      <c r="AI14" s="31">
        <f t="shared" si="7"/>
        <v>0</v>
      </c>
      <c r="AJ14" s="31">
        <f t="shared" si="7"/>
        <v>0</v>
      </c>
      <c r="AK14" s="31">
        <f t="shared" si="7"/>
        <v>0</v>
      </c>
      <c r="AL14" s="31">
        <f t="shared" si="7"/>
        <v>0</v>
      </c>
      <c r="AM14" s="31">
        <f t="shared" si="7"/>
        <v>0</v>
      </c>
      <c r="AN14" s="31">
        <f t="shared" si="7"/>
        <v>0</v>
      </c>
      <c r="AO14" s="31">
        <f t="shared" si="7"/>
        <v>0</v>
      </c>
    </row>
    <row r="15" spans="2:41" s="62" customFormat="1" ht="12.75">
      <c r="B15" s="55" t="s">
        <v>67</v>
      </c>
      <c r="C15" s="57">
        <f>SUM(C14:AF14)</f>
        <v>0</v>
      </c>
    </row>
    <row r="16" spans="2:41" s="62" customFormat="1" ht="12.75">
      <c r="B16" s="55" t="s">
        <v>68</v>
      </c>
      <c r="C16" s="63" t="e">
        <f>IRR(C12:AF12)</f>
        <v>#NUM!</v>
      </c>
    </row>
    <row r="17" spans="2:41" s="1" customFormat="1">
      <c r="B17" s="60"/>
      <c r="C17" s="61"/>
      <c r="D17" s="54"/>
      <c r="E17" s="54"/>
      <c r="F17" s="54"/>
      <c r="G17" s="54"/>
      <c r="H17" s="54"/>
      <c r="I17" s="54"/>
      <c r="J17" s="54"/>
      <c r="K17" s="54"/>
      <c r="L17" s="54"/>
      <c r="M17" s="54"/>
      <c r="N17" s="54"/>
      <c r="O17" s="54"/>
      <c r="P17" s="54"/>
      <c r="Q17" s="54"/>
      <c r="R17" s="54"/>
      <c r="S17" s="54"/>
      <c r="T17" s="54"/>
      <c r="U17" s="54"/>
      <c r="V17" s="54"/>
      <c r="W17" s="54"/>
      <c r="X17" s="54"/>
      <c r="Y17" s="54"/>
      <c r="Z17" s="54"/>
      <c r="AA17" s="54"/>
      <c r="AB17" s="54"/>
      <c r="AC17" s="54"/>
      <c r="AD17" s="54"/>
      <c r="AE17" s="54"/>
      <c r="AF17" s="54"/>
    </row>
    <row r="18" spans="2:41" s="1" customFormat="1" ht="14.25" customHeight="1">
      <c r="B18" s="266" t="s">
        <v>207</v>
      </c>
      <c r="C18" s="266" t="str">
        <f>IF(C15&lt;0,"TAK","NIE")</f>
        <v>NIE</v>
      </c>
      <c r="D18" s="54"/>
      <c r="E18" s="267" t="s">
        <v>208</v>
      </c>
      <c r="F18" s="268"/>
      <c r="G18" s="268"/>
      <c r="H18" s="268"/>
      <c r="I18" s="268"/>
      <c r="J18" s="268"/>
      <c r="K18" s="268"/>
      <c r="L18" s="268"/>
      <c r="M18" s="268"/>
      <c r="N18" s="268"/>
      <c r="O18" s="268"/>
      <c r="P18" s="268"/>
      <c r="Q18" s="268"/>
      <c r="R18" s="268"/>
      <c r="S18" s="268"/>
      <c r="T18" s="54"/>
      <c r="U18" s="54"/>
      <c r="V18" s="54"/>
      <c r="W18" s="54"/>
      <c r="X18" s="54"/>
      <c r="Y18" s="54"/>
      <c r="Z18" s="54"/>
      <c r="AA18" s="54"/>
      <c r="AB18" s="54"/>
      <c r="AC18" s="54"/>
      <c r="AD18" s="54"/>
      <c r="AE18" s="54"/>
      <c r="AF18" s="54"/>
    </row>
    <row r="19" spans="2:41" s="1" customFormat="1" ht="14.25" customHeight="1">
      <c r="B19" s="266"/>
      <c r="C19" s="266"/>
      <c r="D19" s="54"/>
      <c r="E19" s="268"/>
      <c r="F19" s="268"/>
      <c r="G19" s="268"/>
      <c r="H19" s="268"/>
      <c r="I19" s="268"/>
      <c r="J19" s="268"/>
      <c r="K19" s="268"/>
      <c r="L19" s="268"/>
      <c r="M19" s="268"/>
      <c r="N19" s="268"/>
      <c r="O19" s="268"/>
      <c r="P19" s="268"/>
      <c r="Q19" s="268"/>
      <c r="R19" s="268"/>
      <c r="S19" s="268"/>
      <c r="T19" s="54"/>
      <c r="U19" s="54"/>
      <c r="V19" s="54"/>
      <c r="W19" s="54"/>
      <c r="X19" s="54"/>
      <c r="Y19" s="54"/>
      <c r="Z19" s="54"/>
      <c r="AA19" s="54"/>
      <c r="AB19" s="54"/>
      <c r="AC19" s="54"/>
      <c r="AD19" s="54"/>
      <c r="AE19" s="54"/>
      <c r="AF19" s="54"/>
    </row>
    <row r="21" spans="2:41" s="1" customFormat="1" ht="15">
      <c r="B21" s="2" t="s">
        <v>275</v>
      </c>
      <c r="J21" s="123" t="s">
        <v>209</v>
      </c>
    </row>
    <row r="22" spans="2:41" s="1" customFormat="1"/>
    <row r="23" spans="2:41" s="62" customFormat="1" ht="12.75">
      <c r="B23" s="55"/>
      <c r="C23" s="35">
        <f>C4</f>
        <v>0</v>
      </c>
      <c r="D23" s="35">
        <f t="shared" ref="D23:AO25" si="8">D4</f>
        <v>1</v>
      </c>
      <c r="E23" s="35">
        <f t="shared" si="8"/>
        <v>2</v>
      </c>
      <c r="F23" s="35">
        <f t="shared" si="8"/>
        <v>3</v>
      </c>
      <c r="G23" s="35">
        <f t="shared" si="8"/>
        <v>4</v>
      </c>
      <c r="H23" s="35">
        <f t="shared" si="8"/>
        <v>5</v>
      </c>
      <c r="I23" s="35">
        <f t="shared" si="8"/>
        <v>6</v>
      </c>
      <c r="J23" s="35">
        <f t="shared" si="8"/>
        <v>7</v>
      </c>
      <c r="K23" s="35">
        <f t="shared" si="8"/>
        <v>8</v>
      </c>
      <c r="L23" s="35">
        <f t="shared" si="8"/>
        <v>9</v>
      </c>
      <c r="M23" s="35">
        <f t="shared" si="8"/>
        <v>10</v>
      </c>
      <c r="N23" s="35">
        <f t="shared" si="8"/>
        <v>11</v>
      </c>
      <c r="O23" s="35">
        <f t="shared" si="8"/>
        <v>12</v>
      </c>
      <c r="P23" s="35">
        <f t="shared" si="8"/>
        <v>13</v>
      </c>
      <c r="Q23" s="35">
        <f t="shared" si="8"/>
        <v>14</v>
      </c>
      <c r="R23" s="35">
        <f t="shared" si="8"/>
        <v>15</v>
      </c>
      <c r="S23" s="35">
        <f t="shared" si="8"/>
        <v>16</v>
      </c>
      <c r="T23" s="35">
        <f t="shared" si="8"/>
        <v>17</v>
      </c>
      <c r="U23" s="35">
        <f t="shared" si="8"/>
        <v>18</v>
      </c>
      <c r="V23" s="35">
        <f t="shared" si="8"/>
        <v>19</v>
      </c>
      <c r="W23" s="35">
        <f t="shared" si="8"/>
        <v>20</v>
      </c>
      <c r="X23" s="35">
        <f t="shared" si="8"/>
        <v>21</v>
      </c>
      <c r="Y23" s="35">
        <f t="shared" si="8"/>
        <v>22</v>
      </c>
      <c r="Z23" s="35">
        <f t="shared" si="8"/>
        <v>23</v>
      </c>
      <c r="AA23" s="35">
        <f t="shared" si="8"/>
        <v>24</v>
      </c>
      <c r="AB23" s="35">
        <f t="shared" si="8"/>
        <v>25</v>
      </c>
      <c r="AC23" s="35">
        <f t="shared" si="8"/>
        <v>26</v>
      </c>
      <c r="AD23" s="35">
        <f t="shared" si="8"/>
        <v>27</v>
      </c>
      <c r="AE23" s="35">
        <f t="shared" si="8"/>
        <v>28</v>
      </c>
      <c r="AF23" s="35">
        <f t="shared" si="8"/>
        <v>29</v>
      </c>
      <c r="AG23" s="35">
        <f t="shared" si="8"/>
        <v>30</v>
      </c>
      <c r="AH23" s="35">
        <f t="shared" si="8"/>
        <v>31</v>
      </c>
      <c r="AI23" s="35">
        <f t="shared" si="8"/>
        <v>32</v>
      </c>
      <c r="AJ23" s="35">
        <f t="shared" si="8"/>
        <v>33</v>
      </c>
      <c r="AK23" s="35">
        <f t="shared" si="8"/>
        <v>34</v>
      </c>
      <c r="AL23" s="35">
        <f t="shared" si="8"/>
        <v>35</v>
      </c>
      <c r="AM23" s="35">
        <f t="shared" si="8"/>
        <v>36</v>
      </c>
      <c r="AN23" s="35">
        <f t="shared" si="8"/>
        <v>37</v>
      </c>
      <c r="AO23" s="35">
        <f t="shared" si="8"/>
        <v>38</v>
      </c>
    </row>
    <row r="24" spans="2:41" s="62" customFormat="1" ht="12.75">
      <c r="B24" s="39" t="s">
        <v>61</v>
      </c>
      <c r="C24" s="30">
        <f>C5</f>
        <v>0</v>
      </c>
      <c r="D24" s="30">
        <f t="shared" si="8"/>
        <v>0</v>
      </c>
      <c r="E24" s="30">
        <f t="shared" si="8"/>
        <v>0</v>
      </c>
      <c r="F24" s="30">
        <f t="shared" si="8"/>
        <v>0</v>
      </c>
      <c r="G24" s="30">
        <f t="shared" si="8"/>
        <v>0</v>
      </c>
      <c r="H24" s="30">
        <f t="shared" si="8"/>
        <v>0</v>
      </c>
      <c r="I24" s="30">
        <f t="shared" si="8"/>
        <v>0</v>
      </c>
      <c r="J24" s="30">
        <f t="shared" si="8"/>
        <v>0</v>
      </c>
      <c r="K24" s="30">
        <f t="shared" si="8"/>
        <v>0</v>
      </c>
      <c r="L24" s="30">
        <f t="shared" si="8"/>
        <v>0</v>
      </c>
      <c r="M24" s="30">
        <f t="shared" si="8"/>
        <v>0</v>
      </c>
      <c r="N24" s="30">
        <f t="shared" si="8"/>
        <v>0</v>
      </c>
      <c r="O24" s="30">
        <f t="shared" si="8"/>
        <v>0</v>
      </c>
      <c r="P24" s="30">
        <f t="shared" si="8"/>
        <v>0</v>
      </c>
      <c r="Q24" s="30">
        <f t="shared" si="8"/>
        <v>0</v>
      </c>
      <c r="R24" s="30">
        <f t="shared" si="8"/>
        <v>0</v>
      </c>
      <c r="S24" s="30">
        <f t="shared" si="8"/>
        <v>0</v>
      </c>
      <c r="T24" s="30">
        <f t="shared" si="8"/>
        <v>0</v>
      </c>
      <c r="U24" s="30">
        <f t="shared" si="8"/>
        <v>0</v>
      </c>
      <c r="V24" s="30">
        <f t="shared" si="8"/>
        <v>0</v>
      </c>
      <c r="W24" s="30">
        <f t="shared" si="8"/>
        <v>0</v>
      </c>
      <c r="X24" s="30">
        <f t="shared" si="8"/>
        <v>0</v>
      </c>
      <c r="Y24" s="30">
        <f t="shared" si="8"/>
        <v>0</v>
      </c>
      <c r="Z24" s="30">
        <f t="shared" si="8"/>
        <v>0</v>
      </c>
      <c r="AA24" s="30">
        <f t="shared" si="8"/>
        <v>0</v>
      </c>
      <c r="AB24" s="30">
        <f t="shared" si="8"/>
        <v>0</v>
      </c>
      <c r="AC24" s="30">
        <f t="shared" si="8"/>
        <v>0</v>
      </c>
      <c r="AD24" s="30">
        <f t="shared" si="8"/>
        <v>0</v>
      </c>
      <c r="AE24" s="30">
        <f t="shared" si="8"/>
        <v>0</v>
      </c>
      <c r="AF24" s="30">
        <f t="shared" si="8"/>
        <v>0</v>
      </c>
      <c r="AG24" s="30">
        <f t="shared" si="8"/>
        <v>0</v>
      </c>
      <c r="AH24" s="30">
        <f t="shared" si="8"/>
        <v>0</v>
      </c>
      <c r="AI24" s="30">
        <f t="shared" si="8"/>
        <v>0</v>
      </c>
      <c r="AJ24" s="30">
        <f t="shared" si="8"/>
        <v>0</v>
      </c>
      <c r="AK24" s="30">
        <f t="shared" si="8"/>
        <v>0</v>
      </c>
      <c r="AL24" s="30">
        <f t="shared" si="8"/>
        <v>0</v>
      </c>
      <c r="AM24" s="30">
        <f t="shared" si="8"/>
        <v>0</v>
      </c>
      <c r="AN24" s="30">
        <f t="shared" si="8"/>
        <v>0</v>
      </c>
      <c r="AO24" s="30">
        <f t="shared" si="8"/>
        <v>0</v>
      </c>
    </row>
    <row r="25" spans="2:41" s="62" customFormat="1" ht="12.75">
      <c r="B25" s="39" t="s">
        <v>43</v>
      </c>
      <c r="C25" s="30">
        <f>C6</f>
        <v>0</v>
      </c>
      <c r="D25" s="30">
        <f t="shared" si="8"/>
        <v>0</v>
      </c>
      <c r="E25" s="30">
        <f t="shared" si="8"/>
        <v>0</v>
      </c>
      <c r="F25" s="30">
        <f t="shared" si="8"/>
        <v>0</v>
      </c>
      <c r="G25" s="30">
        <f t="shared" si="8"/>
        <v>0</v>
      </c>
      <c r="H25" s="30">
        <f t="shared" si="8"/>
        <v>0</v>
      </c>
      <c r="I25" s="30">
        <f t="shared" si="8"/>
        <v>0</v>
      </c>
      <c r="J25" s="30">
        <f t="shared" si="8"/>
        <v>0</v>
      </c>
      <c r="K25" s="30">
        <f t="shared" si="8"/>
        <v>0</v>
      </c>
      <c r="L25" s="30">
        <f t="shared" si="8"/>
        <v>0</v>
      </c>
      <c r="M25" s="30">
        <f t="shared" si="8"/>
        <v>0</v>
      </c>
      <c r="N25" s="30">
        <f t="shared" si="8"/>
        <v>0</v>
      </c>
      <c r="O25" s="30">
        <f t="shared" si="8"/>
        <v>0</v>
      </c>
      <c r="P25" s="30">
        <f t="shared" si="8"/>
        <v>0</v>
      </c>
      <c r="Q25" s="30">
        <f t="shared" si="8"/>
        <v>0</v>
      </c>
      <c r="R25" s="30">
        <f t="shared" si="8"/>
        <v>0</v>
      </c>
      <c r="S25" s="30">
        <f t="shared" si="8"/>
        <v>0</v>
      </c>
      <c r="T25" s="30">
        <f t="shared" si="8"/>
        <v>0</v>
      </c>
      <c r="U25" s="30">
        <f t="shared" si="8"/>
        <v>0</v>
      </c>
      <c r="V25" s="30">
        <f t="shared" si="8"/>
        <v>0</v>
      </c>
      <c r="W25" s="30">
        <f t="shared" si="8"/>
        <v>0</v>
      </c>
      <c r="X25" s="30">
        <f t="shared" si="8"/>
        <v>0</v>
      </c>
      <c r="Y25" s="30">
        <f t="shared" si="8"/>
        <v>0</v>
      </c>
      <c r="Z25" s="30">
        <f t="shared" si="8"/>
        <v>0</v>
      </c>
      <c r="AA25" s="30">
        <f t="shared" si="8"/>
        <v>0</v>
      </c>
      <c r="AB25" s="30">
        <f t="shared" si="8"/>
        <v>0</v>
      </c>
      <c r="AC25" s="30">
        <f t="shared" si="8"/>
        <v>0</v>
      </c>
      <c r="AD25" s="30">
        <f t="shared" si="8"/>
        <v>0</v>
      </c>
      <c r="AE25" s="30">
        <f t="shared" si="8"/>
        <v>0</v>
      </c>
      <c r="AF25" s="30">
        <f t="shared" si="8"/>
        <v>0</v>
      </c>
      <c r="AG25" s="30">
        <f t="shared" si="8"/>
        <v>0</v>
      </c>
      <c r="AH25" s="30">
        <f t="shared" si="8"/>
        <v>0</v>
      </c>
      <c r="AI25" s="30">
        <f t="shared" si="8"/>
        <v>0</v>
      </c>
      <c r="AJ25" s="30">
        <f t="shared" si="8"/>
        <v>0</v>
      </c>
      <c r="AK25" s="30">
        <f t="shared" si="8"/>
        <v>0</v>
      </c>
      <c r="AL25" s="30">
        <f t="shared" si="8"/>
        <v>0</v>
      </c>
      <c r="AM25" s="30">
        <f t="shared" si="8"/>
        <v>0</v>
      </c>
      <c r="AN25" s="30">
        <f t="shared" si="8"/>
        <v>0</v>
      </c>
      <c r="AO25" s="30">
        <f t="shared" si="8"/>
        <v>0</v>
      </c>
    </row>
    <row r="26" spans="2:41" s="62" customFormat="1" ht="12.75">
      <c r="B26" s="40" t="s">
        <v>62</v>
      </c>
      <c r="C26" s="31">
        <f>C24+C25</f>
        <v>0</v>
      </c>
      <c r="D26" s="31">
        <f t="shared" ref="D26:AO26" si="9">D24+D25</f>
        <v>0</v>
      </c>
      <c r="E26" s="31">
        <f t="shared" si="9"/>
        <v>0</v>
      </c>
      <c r="F26" s="31">
        <f t="shared" si="9"/>
        <v>0</v>
      </c>
      <c r="G26" s="31">
        <f t="shared" si="9"/>
        <v>0</v>
      </c>
      <c r="H26" s="31">
        <f t="shared" si="9"/>
        <v>0</v>
      </c>
      <c r="I26" s="31">
        <f t="shared" si="9"/>
        <v>0</v>
      </c>
      <c r="J26" s="31">
        <f t="shared" si="9"/>
        <v>0</v>
      </c>
      <c r="K26" s="31">
        <f t="shared" si="9"/>
        <v>0</v>
      </c>
      <c r="L26" s="31">
        <f t="shared" si="9"/>
        <v>0</v>
      </c>
      <c r="M26" s="31">
        <f t="shared" si="9"/>
        <v>0</v>
      </c>
      <c r="N26" s="31">
        <f t="shared" si="9"/>
        <v>0</v>
      </c>
      <c r="O26" s="31">
        <f t="shared" si="9"/>
        <v>0</v>
      </c>
      <c r="P26" s="31">
        <f t="shared" si="9"/>
        <v>0</v>
      </c>
      <c r="Q26" s="31">
        <f t="shared" si="9"/>
        <v>0</v>
      </c>
      <c r="R26" s="31">
        <f t="shared" si="9"/>
        <v>0</v>
      </c>
      <c r="S26" s="31">
        <f t="shared" si="9"/>
        <v>0</v>
      </c>
      <c r="T26" s="31">
        <f t="shared" si="9"/>
        <v>0</v>
      </c>
      <c r="U26" s="31">
        <f t="shared" si="9"/>
        <v>0</v>
      </c>
      <c r="V26" s="31">
        <f t="shared" si="9"/>
        <v>0</v>
      </c>
      <c r="W26" s="31">
        <f t="shared" si="9"/>
        <v>0</v>
      </c>
      <c r="X26" s="31">
        <f t="shared" si="9"/>
        <v>0</v>
      </c>
      <c r="Y26" s="31">
        <f t="shared" si="9"/>
        <v>0</v>
      </c>
      <c r="Z26" s="31">
        <f t="shared" si="9"/>
        <v>0</v>
      </c>
      <c r="AA26" s="31">
        <f t="shared" si="9"/>
        <v>0</v>
      </c>
      <c r="AB26" s="31">
        <f t="shared" si="9"/>
        <v>0</v>
      </c>
      <c r="AC26" s="31">
        <f t="shared" si="9"/>
        <v>0</v>
      </c>
      <c r="AD26" s="31">
        <f t="shared" si="9"/>
        <v>0</v>
      </c>
      <c r="AE26" s="31">
        <f t="shared" si="9"/>
        <v>0</v>
      </c>
      <c r="AF26" s="31">
        <f t="shared" si="9"/>
        <v>0</v>
      </c>
      <c r="AG26" s="31">
        <f t="shared" si="9"/>
        <v>0</v>
      </c>
      <c r="AH26" s="31">
        <f t="shared" si="9"/>
        <v>0</v>
      </c>
      <c r="AI26" s="31">
        <f t="shared" si="9"/>
        <v>0</v>
      </c>
      <c r="AJ26" s="31">
        <f t="shared" si="9"/>
        <v>0</v>
      </c>
      <c r="AK26" s="31">
        <f t="shared" si="9"/>
        <v>0</v>
      </c>
      <c r="AL26" s="31">
        <f t="shared" si="9"/>
        <v>0</v>
      </c>
      <c r="AM26" s="31">
        <f t="shared" si="9"/>
        <v>0</v>
      </c>
      <c r="AN26" s="31">
        <f t="shared" si="9"/>
        <v>0</v>
      </c>
      <c r="AO26" s="31">
        <f t="shared" si="9"/>
        <v>0</v>
      </c>
    </row>
    <row r="27" spans="2:41" s="62" customFormat="1" ht="12.75">
      <c r="B27" s="39" t="s">
        <v>63</v>
      </c>
      <c r="C27" s="30">
        <f>C8</f>
        <v>0</v>
      </c>
      <c r="D27" s="30">
        <f t="shared" ref="D27:AO27" si="10">D8</f>
        <v>0</v>
      </c>
      <c r="E27" s="30">
        <f t="shared" si="10"/>
        <v>0</v>
      </c>
      <c r="F27" s="30">
        <f t="shared" si="10"/>
        <v>0</v>
      </c>
      <c r="G27" s="30">
        <f t="shared" si="10"/>
        <v>0</v>
      </c>
      <c r="H27" s="30">
        <f t="shared" si="10"/>
        <v>0</v>
      </c>
      <c r="I27" s="30">
        <f t="shared" si="10"/>
        <v>0</v>
      </c>
      <c r="J27" s="30">
        <f t="shared" si="10"/>
        <v>0</v>
      </c>
      <c r="K27" s="30">
        <f t="shared" si="10"/>
        <v>0</v>
      </c>
      <c r="L27" s="30">
        <f t="shared" si="10"/>
        <v>0</v>
      </c>
      <c r="M27" s="30">
        <f t="shared" si="10"/>
        <v>0</v>
      </c>
      <c r="N27" s="30">
        <f t="shared" si="10"/>
        <v>0</v>
      </c>
      <c r="O27" s="30">
        <f t="shared" si="10"/>
        <v>0</v>
      </c>
      <c r="P27" s="30">
        <f t="shared" si="10"/>
        <v>0</v>
      </c>
      <c r="Q27" s="30">
        <f t="shared" si="10"/>
        <v>0</v>
      </c>
      <c r="R27" s="30">
        <f t="shared" si="10"/>
        <v>0</v>
      </c>
      <c r="S27" s="30">
        <f t="shared" si="10"/>
        <v>0</v>
      </c>
      <c r="T27" s="30">
        <f t="shared" si="10"/>
        <v>0</v>
      </c>
      <c r="U27" s="30">
        <f t="shared" si="10"/>
        <v>0</v>
      </c>
      <c r="V27" s="30">
        <f t="shared" si="10"/>
        <v>0</v>
      </c>
      <c r="W27" s="30">
        <f t="shared" si="10"/>
        <v>0</v>
      </c>
      <c r="X27" s="30">
        <f t="shared" si="10"/>
        <v>0</v>
      </c>
      <c r="Y27" s="30">
        <f t="shared" si="10"/>
        <v>0</v>
      </c>
      <c r="Z27" s="30">
        <f t="shared" si="10"/>
        <v>0</v>
      </c>
      <c r="AA27" s="30">
        <f t="shared" si="10"/>
        <v>0</v>
      </c>
      <c r="AB27" s="30">
        <f t="shared" si="10"/>
        <v>0</v>
      </c>
      <c r="AC27" s="30">
        <f t="shared" si="10"/>
        <v>0</v>
      </c>
      <c r="AD27" s="30">
        <f t="shared" si="10"/>
        <v>0</v>
      </c>
      <c r="AE27" s="30">
        <f t="shared" si="10"/>
        <v>0</v>
      </c>
      <c r="AF27" s="30">
        <f t="shared" si="10"/>
        <v>0</v>
      </c>
      <c r="AG27" s="30">
        <f t="shared" si="10"/>
        <v>0</v>
      </c>
      <c r="AH27" s="30">
        <f t="shared" si="10"/>
        <v>0</v>
      </c>
      <c r="AI27" s="30">
        <f t="shared" si="10"/>
        <v>0</v>
      </c>
      <c r="AJ27" s="30">
        <f t="shared" si="10"/>
        <v>0</v>
      </c>
      <c r="AK27" s="30">
        <f t="shared" si="10"/>
        <v>0</v>
      </c>
      <c r="AL27" s="30">
        <f t="shared" si="10"/>
        <v>0</v>
      </c>
      <c r="AM27" s="30">
        <f t="shared" si="10"/>
        <v>0</v>
      </c>
      <c r="AN27" s="30">
        <f t="shared" si="10"/>
        <v>0</v>
      </c>
      <c r="AO27" s="30">
        <f t="shared" si="10"/>
        <v>0</v>
      </c>
    </row>
    <row r="28" spans="2:41" s="62" customFormat="1" ht="12.75">
      <c r="B28" s="39" t="s">
        <v>210</v>
      </c>
      <c r="C28" s="80"/>
      <c r="D28" s="80"/>
      <c r="E28" s="80"/>
      <c r="F28" s="80"/>
      <c r="G28" s="80"/>
      <c r="H28" s="80"/>
      <c r="I28" s="80"/>
      <c r="J28" s="80"/>
      <c r="K28" s="80"/>
      <c r="L28" s="80"/>
      <c r="M28" s="80"/>
      <c r="N28" s="80"/>
      <c r="O28" s="80"/>
      <c r="P28" s="80"/>
      <c r="Q28" s="80"/>
      <c r="R28" s="80"/>
      <c r="S28" s="80"/>
      <c r="T28" s="80"/>
      <c r="U28" s="80"/>
      <c r="V28" s="80"/>
      <c r="W28" s="80"/>
      <c r="X28" s="80"/>
      <c r="Y28" s="80"/>
      <c r="Z28" s="80"/>
      <c r="AA28" s="80"/>
      <c r="AB28" s="80"/>
      <c r="AC28" s="80"/>
      <c r="AD28" s="80"/>
      <c r="AE28" s="80"/>
      <c r="AF28" s="80"/>
      <c r="AG28" s="80"/>
      <c r="AH28" s="80"/>
      <c r="AI28" s="80"/>
      <c r="AJ28" s="80"/>
      <c r="AK28" s="80"/>
      <c r="AL28" s="80"/>
      <c r="AM28" s="80"/>
      <c r="AN28" s="80"/>
      <c r="AO28" s="80"/>
    </row>
    <row r="29" spans="2:41" s="62" customFormat="1" ht="12.75">
      <c r="B29" s="39" t="s">
        <v>98</v>
      </c>
      <c r="C29" s="80"/>
      <c r="D29" s="80"/>
      <c r="E29" s="80"/>
      <c r="F29" s="80"/>
      <c r="G29" s="80"/>
      <c r="H29" s="80"/>
      <c r="I29" s="80"/>
      <c r="J29" s="80"/>
      <c r="K29" s="80"/>
      <c r="L29" s="80"/>
      <c r="M29" s="80"/>
      <c r="N29" s="80"/>
      <c r="O29" s="80"/>
      <c r="P29" s="80"/>
      <c r="Q29" s="80"/>
      <c r="R29" s="80"/>
      <c r="S29" s="80"/>
      <c r="T29" s="80"/>
      <c r="U29" s="80"/>
      <c r="V29" s="80"/>
      <c r="W29" s="80"/>
      <c r="X29" s="80"/>
      <c r="Y29" s="80"/>
      <c r="Z29" s="80"/>
      <c r="AA29" s="80"/>
      <c r="AB29" s="80"/>
      <c r="AC29" s="80"/>
      <c r="AD29" s="80"/>
      <c r="AE29" s="80"/>
      <c r="AF29" s="80"/>
      <c r="AG29" s="80"/>
      <c r="AH29" s="80"/>
      <c r="AI29" s="80"/>
      <c r="AJ29" s="80"/>
      <c r="AK29" s="80"/>
      <c r="AL29" s="80"/>
      <c r="AM29" s="80"/>
      <c r="AN29" s="80"/>
      <c r="AO29" s="80"/>
    </row>
    <row r="30" spans="2:41" s="62" customFormat="1" ht="12.75">
      <c r="B30" s="39" t="s">
        <v>99</v>
      </c>
      <c r="C30" s="80"/>
      <c r="D30" s="80"/>
      <c r="E30" s="80"/>
      <c r="F30" s="80"/>
      <c r="G30" s="80"/>
      <c r="H30" s="80"/>
      <c r="I30" s="80"/>
      <c r="J30" s="80"/>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c r="AN30" s="80"/>
      <c r="AO30" s="80"/>
    </row>
    <row r="31" spans="2:41" s="62" customFormat="1" ht="12.75">
      <c r="B31" s="39" t="s">
        <v>39</v>
      </c>
      <c r="C31" s="30">
        <f>Dochód!B124</f>
        <v>0</v>
      </c>
      <c r="D31" s="30">
        <f>Dochód!C124</f>
        <v>0</v>
      </c>
      <c r="E31" s="30">
        <f>Dochód!D124</f>
        <v>0</v>
      </c>
      <c r="F31" s="30">
        <f>Dochód!E124</f>
        <v>0</v>
      </c>
      <c r="G31" s="30">
        <f>Dochód!F124</f>
        <v>0</v>
      </c>
      <c r="H31" s="30">
        <f>Dochód!G124</f>
        <v>0</v>
      </c>
      <c r="I31" s="30">
        <f>Dochód!H124</f>
        <v>0</v>
      </c>
      <c r="J31" s="30">
        <f>Dochód!I124</f>
        <v>0</v>
      </c>
      <c r="K31" s="30">
        <f>Dochód!J124</f>
        <v>0</v>
      </c>
      <c r="L31" s="30">
        <f>Dochód!K124</f>
        <v>0</v>
      </c>
      <c r="M31" s="30">
        <f>Dochód!L124</f>
        <v>0</v>
      </c>
      <c r="N31" s="30">
        <f>Dochód!M124</f>
        <v>0</v>
      </c>
      <c r="O31" s="30">
        <f>Dochód!N124</f>
        <v>0</v>
      </c>
      <c r="P31" s="30">
        <f>Dochód!O124</f>
        <v>0</v>
      </c>
      <c r="Q31" s="30">
        <f>Dochód!P124</f>
        <v>0</v>
      </c>
      <c r="R31" s="30">
        <f>Dochód!Q124</f>
        <v>0</v>
      </c>
      <c r="S31" s="30">
        <f>Dochód!R124</f>
        <v>0</v>
      </c>
      <c r="T31" s="30">
        <f>Dochód!S124</f>
        <v>0</v>
      </c>
      <c r="U31" s="30">
        <f>Dochód!T124</f>
        <v>0</v>
      </c>
      <c r="V31" s="30">
        <f>Dochód!U124</f>
        <v>0</v>
      </c>
      <c r="W31" s="30">
        <f>Dochód!V124</f>
        <v>0</v>
      </c>
      <c r="X31" s="30">
        <f>Dochód!W124</f>
        <v>0</v>
      </c>
      <c r="Y31" s="30">
        <f>Dochód!X124</f>
        <v>0</v>
      </c>
      <c r="Z31" s="30">
        <f>Dochód!Y124</f>
        <v>0</v>
      </c>
      <c r="AA31" s="30">
        <f>Dochód!Z124</f>
        <v>0</v>
      </c>
      <c r="AB31" s="30">
        <f>Dochód!AA124</f>
        <v>0</v>
      </c>
      <c r="AC31" s="30">
        <f>Dochód!AB124</f>
        <v>0</v>
      </c>
      <c r="AD31" s="30">
        <f>Dochód!AC124</f>
        <v>0</v>
      </c>
      <c r="AE31" s="30">
        <f>Dochód!AD124</f>
        <v>0</v>
      </c>
      <c r="AF31" s="30">
        <f>Dochód!AE124</f>
        <v>0</v>
      </c>
      <c r="AG31" s="30">
        <f>Dochód!AF124</f>
        <v>0</v>
      </c>
      <c r="AH31" s="30">
        <f>Dochód!AG124</f>
        <v>0</v>
      </c>
      <c r="AI31" s="30">
        <f>Dochód!AH124</f>
        <v>0</v>
      </c>
      <c r="AJ31" s="30">
        <f>Dochód!AI124</f>
        <v>0</v>
      </c>
      <c r="AK31" s="30">
        <f>Dochód!AJ124</f>
        <v>0</v>
      </c>
      <c r="AL31" s="30">
        <f>Dochód!AK124</f>
        <v>0</v>
      </c>
      <c r="AM31" s="30">
        <f>Dochód!AL124</f>
        <v>0</v>
      </c>
      <c r="AN31" s="30">
        <f>Dochód!AM124</f>
        <v>0</v>
      </c>
      <c r="AO31" s="30">
        <f>Dochód!AN124</f>
        <v>0</v>
      </c>
    </row>
    <row r="32" spans="2:41" s="62" customFormat="1" ht="12.75">
      <c r="B32" s="40" t="s">
        <v>64</v>
      </c>
      <c r="C32" s="31">
        <f>C27+C30+C31</f>
        <v>0</v>
      </c>
      <c r="D32" s="31">
        <f t="shared" ref="D32:AO32" si="11">D27+D30+D31</f>
        <v>0</v>
      </c>
      <c r="E32" s="31">
        <f t="shared" si="11"/>
        <v>0</v>
      </c>
      <c r="F32" s="31">
        <f t="shared" si="11"/>
        <v>0</v>
      </c>
      <c r="G32" s="31">
        <f t="shared" si="11"/>
        <v>0</v>
      </c>
      <c r="H32" s="31">
        <f t="shared" si="11"/>
        <v>0</v>
      </c>
      <c r="I32" s="31">
        <f t="shared" si="11"/>
        <v>0</v>
      </c>
      <c r="J32" s="31">
        <f t="shared" si="11"/>
        <v>0</v>
      </c>
      <c r="K32" s="31">
        <f t="shared" si="11"/>
        <v>0</v>
      </c>
      <c r="L32" s="31">
        <f t="shared" si="11"/>
        <v>0</v>
      </c>
      <c r="M32" s="31">
        <f t="shared" si="11"/>
        <v>0</v>
      </c>
      <c r="N32" s="31">
        <f t="shared" si="11"/>
        <v>0</v>
      </c>
      <c r="O32" s="31">
        <f t="shared" si="11"/>
        <v>0</v>
      </c>
      <c r="P32" s="31">
        <f t="shared" si="11"/>
        <v>0</v>
      </c>
      <c r="Q32" s="31">
        <f t="shared" si="11"/>
        <v>0</v>
      </c>
      <c r="R32" s="31">
        <f t="shared" si="11"/>
        <v>0</v>
      </c>
      <c r="S32" s="31">
        <f t="shared" si="11"/>
        <v>0</v>
      </c>
      <c r="T32" s="31">
        <f t="shared" si="11"/>
        <v>0</v>
      </c>
      <c r="U32" s="31">
        <f t="shared" si="11"/>
        <v>0</v>
      </c>
      <c r="V32" s="31">
        <f t="shared" si="11"/>
        <v>0</v>
      </c>
      <c r="W32" s="31">
        <f t="shared" si="11"/>
        <v>0</v>
      </c>
      <c r="X32" s="31">
        <f t="shared" si="11"/>
        <v>0</v>
      </c>
      <c r="Y32" s="31">
        <f t="shared" si="11"/>
        <v>0</v>
      </c>
      <c r="Z32" s="31">
        <f t="shared" si="11"/>
        <v>0</v>
      </c>
      <c r="AA32" s="31">
        <f t="shared" si="11"/>
        <v>0</v>
      </c>
      <c r="AB32" s="31">
        <f t="shared" si="11"/>
        <v>0</v>
      </c>
      <c r="AC32" s="31">
        <f t="shared" si="11"/>
        <v>0</v>
      </c>
      <c r="AD32" s="31">
        <f t="shared" si="11"/>
        <v>0</v>
      </c>
      <c r="AE32" s="31">
        <f t="shared" si="11"/>
        <v>0</v>
      </c>
      <c r="AF32" s="31">
        <f t="shared" si="11"/>
        <v>0</v>
      </c>
      <c r="AG32" s="31">
        <f t="shared" si="11"/>
        <v>0</v>
      </c>
      <c r="AH32" s="31">
        <f t="shared" si="11"/>
        <v>0</v>
      </c>
      <c r="AI32" s="31">
        <f t="shared" si="11"/>
        <v>0</v>
      </c>
      <c r="AJ32" s="31">
        <f t="shared" si="11"/>
        <v>0</v>
      </c>
      <c r="AK32" s="31">
        <f t="shared" si="11"/>
        <v>0</v>
      </c>
      <c r="AL32" s="31">
        <f t="shared" si="11"/>
        <v>0</v>
      </c>
      <c r="AM32" s="31">
        <f t="shared" si="11"/>
        <v>0</v>
      </c>
      <c r="AN32" s="31">
        <f t="shared" si="11"/>
        <v>0</v>
      </c>
      <c r="AO32" s="31">
        <f t="shared" si="11"/>
        <v>0</v>
      </c>
    </row>
    <row r="33" spans="2:41" s="62" customFormat="1" ht="12.75">
      <c r="B33" s="40" t="s">
        <v>65</v>
      </c>
      <c r="C33" s="31">
        <f>C26-C32</f>
        <v>0</v>
      </c>
      <c r="D33" s="31">
        <f t="shared" ref="D33:AO33" si="12">D26-D32</f>
        <v>0</v>
      </c>
      <c r="E33" s="31">
        <f t="shared" si="12"/>
        <v>0</v>
      </c>
      <c r="F33" s="31">
        <f t="shared" si="12"/>
        <v>0</v>
      </c>
      <c r="G33" s="31">
        <f t="shared" si="12"/>
        <v>0</v>
      </c>
      <c r="H33" s="31">
        <f t="shared" si="12"/>
        <v>0</v>
      </c>
      <c r="I33" s="31">
        <f t="shared" si="12"/>
        <v>0</v>
      </c>
      <c r="J33" s="31">
        <f t="shared" si="12"/>
        <v>0</v>
      </c>
      <c r="K33" s="31">
        <f t="shared" si="12"/>
        <v>0</v>
      </c>
      <c r="L33" s="31">
        <f t="shared" si="12"/>
        <v>0</v>
      </c>
      <c r="M33" s="31">
        <f t="shared" si="12"/>
        <v>0</v>
      </c>
      <c r="N33" s="31">
        <f t="shared" si="12"/>
        <v>0</v>
      </c>
      <c r="O33" s="31">
        <f t="shared" si="12"/>
        <v>0</v>
      </c>
      <c r="P33" s="31">
        <f t="shared" si="12"/>
        <v>0</v>
      </c>
      <c r="Q33" s="31">
        <f t="shared" si="12"/>
        <v>0</v>
      </c>
      <c r="R33" s="31">
        <f t="shared" si="12"/>
        <v>0</v>
      </c>
      <c r="S33" s="31">
        <f t="shared" si="12"/>
        <v>0</v>
      </c>
      <c r="T33" s="31">
        <f t="shared" si="12"/>
        <v>0</v>
      </c>
      <c r="U33" s="31">
        <f t="shared" si="12"/>
        <v>0</v>
      </c>
      <c r="V33" s="31">
        <f t="shared" si="12"/>
        <v>0</v>
      </c>
      <c r="W33" s="31">
        <f t="shared" si="12"/>
        <v>0</v>
      </c>
      <c r="X33" s="31">
        <f t="shared" si="12"/>
        <v>0</v>
      </c>
      <c r="Y33" s="31">
        <f t="shared" si="12"/>
        <v>0</v>
      </c>
      <c r="Z33" s="31">
        <f t="shared" si="12"/>
        <v>0</v>
      </c>
      <c r="AA33" s="31">
        <f t="shared" si="12"/>
        <v>0</v>
      </c>
      <c r="AB33" s="31">
        <f t="shared" si="12"/>
        <v>0</v>
      </c>
      <c r="AC33" s="31">
        <f t="shared" si="12"/>
        <v>0</v>
      </c>
      <c r="AD33" s="31">
        <f t="shared" si="12"/>
        <v>0</v>
      </c>
      <c r="AE33" s="31">
        <f t="shared" si="12"/>
        <v>0</v>
      </c>
      <c r="AF33" s="31">
        <f t="shared" si="12"/>
        <v>0</v>
      </c>
      <c r="AG33" s="31">
        <f t="shared" si="12"/>
        <v>0</v>
      </c>
      <c r="AH33" s="31">
        <f t="shared" si="12"/>
        <v>0</v>
      </c>
      <c r="AI33" s="31">
        <f t="shared" si="12"/>
        <v>0</v>
      </c>
      <c r="AJ33" s="31">
        <f t="shared" si="12"/>
        <v>0</v>
      </c>
      <c r="AK33" s="31">
        <f t="shared" si="12"/>
        <v>0</v>
      </c>
      <c r="AL33" s="31">
        <f t="shared" si="12"/>
        <v>0</v>
      </c>
      <c r="AM33" s="31">
        <f t="shared" si="12"/>
        <v>0</v>
      </c>
      <c r="AN33" s="31">
        <f t="shared" si="12"/>
        <v>0</v>
      </c>
      <c r="AO33" s="31">
        <f t="shared" si="12"/>
        <v>0</v>
      </c>
    </row>
    <row r="34" spans="2:41" s="62" customFormat="1" ht="12.75">
      <c r="B34" s="39" t="s">
        <v>53</v>
      </c>
      <c r="C34" s="30">
        <f>Założenia!C26</f>
        <v>1</v>
      </c>
      <c r="D34" s="30">
        <f>Założenia!D26</f>
        <v>1</v>
      </c>
      <c r="E34" s="30">
        <f>Założenia!E26</f>
        <v>1</v>
      </c>
      <c r="F34" s="30">
        <f>Założenia!F26</f>
        <v>1</v>
      </c>
      <c r="G34" s="30">
        <f>Założenia!G26</f>
        <v>1</v>
      </c>
      <c r="H34" s="30">
        <f>Założenia!H26</f>
        <v>1</v>
      </c>
      <c r="I34" s="30">
        <f>Założenia!I26</f>
        <v>1</v>
      </c>
      <c r="J34" s="30">
        <f>Założenia!J26</f>
        <v>1</v>
      </c>
      <c r="K34" s="30">
        <f>Założenia!K26</f>
        <v>1</v>
      </c>
      <c r="L34" s="30">
        <f>Założenia!L26</f>
        <v>1</v>
      </c>
      <c r="M34" s="30">
        <f>Założenia!M26</f>
        <v>1</v>
      </c>
      <c r="N34" s="30">
        <f>Założenia!N26</f>
        <v>1</v>
      </c>
      <c r="O34" s="30">
        <f>Założenia!O26</f>
        <v>1</v>
      </c>
      <c r="P34" s="30">
        <f>Założenia!P26</f>
        <v>1</v>
      </c>
      <c r="Q34" s="30">
        <f>Założenia!Q26</f>
        <v>1</v>
      </c>
      <c r="R34" s="30">
        <f>Założenia!R26</f>
        <v>1</v>
      </c>
      <c r="S34" s="30">
        <f>Założenia!S26</f>
        <v>1</v>
      </c>
      <c r="T34" s="30">
        <f>Założenia!T26</f>
        <v>1</v>
      </c>
      <c r="U34" s="30">
        <f>Założenia!U26</f>
        <v>1</v>
      </c>
      <c r="V34" s="30">
        <f>Założenia!V26</f>
        <v>1</v>
      </c>
      <c r="W34" s="30">
        <f>Założenia!W26</f>
        <v>1</v>
      </c>
      <c r="X34" s="30">
        <f>Założenia!X26</f>
        <v>1</v>
      </c>
      <c r="Y34" s="30">
        <f>Założenia!Y26</f>
        <v>1</v>
      </c>
      <c r="Z34" s="30">
        <f>Założenia!Z26</f>
        <v>1</v>
      </c>
      <c r="AA34" s="30">
        <f>Założenia!AA26</f>
        <v>1</v>
      </c>
      <c r="AB34" s="30">
        <f>Założenia!AB26</f>
        <v>1</v>
      </c>
      <c r="AC34" s="30">
        <f>Założenia!AC26</f>
        <v>1</v>
      </c>
      <c r="AD34" s="30">
        <f>Założenia!AD26</f>
        <v>1</v>
      </c>
      <c r="AE34" s="30">
        <f>Założenia!AE26</f>
        <v>1</v>
      </c>
      <c r="AF34" s="30">
        <f>Założenia!AF26</f>
        <v>1</v>
      </c>
      <c r="AG34" s="30">
        <f>Założenia!AG26</f>
        <v>1</v>
      </c>
      <c r="AH34" s="30">
        <f>Założenia!AH26</f>
        <v>1</v>
      </c>
      <c r="AI34" s="30">
        <f>Założenia!AI26</f>
        <v>1</v>
      </c>
      <c r="AJ34" s="30">
        <f>Założenia!AJ26</f>
        <v>1</v>
      </c>
      <c r="AK34" s="30">
        <f>Założenia!AK26</f>
        <v>1</v>
      </c>
      <c r="AL34" s="30">
        <f>Założenia!AL26</f>
        <v>1</v>
      </c>
      <c r="AM34" s="30">
        <f>Założenia!AM26</f>
        <v>1</v>
      </c>
      <c r="AN34" s="30">
        <f>Założenia!AN26</f>
        <v>1</v>
      </c>
      <c r="AO34" s="30">
        <f>Założenia!AO26</f>
        <v>1</v>
      </c>
    </row>
    <row r="35" spans="2:41" s="62" customFormat="1" ht="12.75">
      <c r="B35" s="40" t="s">
        <v>66</v>
      </c>
      <c r="C35" s="31">
        <f>C34*C33</f>
        <v>0</v>
      </c>
      <c r="D35" s="31">
        <f t="shared" ref="D35:AF35" si="13">D34*D33</f>
        <v>0</v>
      </c>
      <c r="E35" s="31">
        <f t="shared" si="13"/>
        <v>0</v>
      </c>
      <c r="F35" s="31">
        <f t="shared" si="13"/>
        <v>0</v>
      </c>
      <c r="G35" s="31">
        <f t="shared" si="13"/>
        <v>0</v>
      </c>
      <c r="H35" s="31">
        <f t="shared" si="13"/>
        <v>0</v>
      </c>
      <c r="I35" s="31">
        <f t="shared" si="13"/>
        <v>0</v>
      </c>
      <c r="J35" s="31">
        <f t="shared" si="13"/>
        <v>0</v>
      </c>
      <c r="K35" s="31">
        <f t="shared" si="13"/>
        <v>0</v>
      </c>
      <c r="L35" s="31">
        <f t="shared" si="13"/>
        <v>0</v>
      </c>
      <c r="M35" s="31">
        <f t="shared" si="13"/>
        <v>0</v>
      </c>
      <c r="N35" s="31">
        <f t="shared" si="13"/>
        <v>0</v>
      </c>
      <c r="O35" s="31">
        <f t="shared" si="13"/>
        <v>0</v>
      </c>
      <c r="P35" s="31">
        <f t="shared" si="13"/>
        <v>0</v>
      </c>
      <c r="Q35" s="31">
        <f t="shared" si="13"/>
        <v>0</v>
      </c>
      <c r="R35" s="31">
        <f t="shared" si="13"/>
        <v>0</v>
      </c>
      <c r="S35" s="31">
        <f t="shared" si="13"/>
        <v>0</v>
      </c>
      <c r="T35" s="31">
        <f t="shared" si="13"/>
        <v>0</v>
      </c>
      <c r="U35" s="31">
        <f t="shared" si="13"/>
        <v>0</v>
      </c>
      <c r="V35" s="31">
        <f t="shared" si="13"/>
        <v>0</v>
      </c>
      <c r="W35" s="31">
        <f t="shared" si="13"/>
        <v>0</v>
      </c>
      <c r="X35" s="31">
        <f t="shared" si="13"/>
        <v>0</v>
      </c>
      <c r="Y35" s="31">
        <f t="shared" si="13"/>
        <v>0</v>
      </c>
      <c r="Z35" s="31">
        <f t="shared" si="13"/>
        <v>0</v>
      </c>
      <c r="AA35" s="31">
        <f t="shared" si="13"/>
        <v>0</v>
      </c>
      <c r="AB35" s="31">
        <f t="shared" si="13"/>
        <v>0</v>
      </c>
      <c r="AC35" s="31">
        <f t="shared" si="13"/>
        <v>0</v>
      </c>
      <c r="AD35" s="31">
        <f t="shared" si="13"/>
        <v>0</v>
      </c>
      <c r="AE35" s="31">
        <f t="shared" si="13"/>
        <v>0</v>
      </c>
      <c r="AF35" s="31">
        <f t="shared" si="13"/>
        <v>0</v>
      </c>
      <c r="AG35" s="31">
        <f t="shared" ref="AG35:AO35" si="14">AG34*AG33</f>
        <v>0</v>
      </c>
      <c r="AH35" s="31">
        <f t="shared" si="14"/>
        <v>0</v>
      </c>
      <c r="AI35" s="31">
        <f t="shared" si="14"/>
        <v>0</v>
      </c>
      <c r="AJ35" s="31">
        <f t="shared" si="14"/>
        <v>0</v>
      </c>
      <c r="AK35" s="31">
        <f t="shared" si="14"/>
        <v>0</v>
      </c>
      <c r="AL35" s="31">
        <f t="shared" si="14"/>
        <v>0</v>
      </c>
      <c r="AM35" s="31">
        <f t="shared" si="14"/>
        <v>0</v>
      </c>
      <c r="AN35" s="31">
        <f t="shared" si="14"/>
        <v>0</v>
      </c>
      <c r="AO35" s="31">
        <f t="shared" si="14"/>
        <v>0</v>
      </c>
    </row>
    <row r="36" spans="2:41" s="62" customFormat="1" ht="12.75">
      <c r="B36" s="55" t="s">
        <v>173</v>
      </c>
      <c r="C36" s="57">
        <f>SUM(C35:AF35)</f>
        <v>0</v>
      </c>
    </row>
    <row r="37" spans="2:41" s="62" customFormat="1" ht="12.75">
      <c r="B37" s="55" t="s">
        <v>174</v>
      </c>
      <c r="C37" s="63" t="e">
        <f>IRR(C33:AF33)</f>
        <v>#NUM!</v>
      </c>
    </row>
    <row r="39" spans="2:41" ht="14.25" customHeight="1">
      <c r="B39" s="266" t="s">
        <v>251</v>
      </c>
      <c r="C39" s="266" t="str">
        <f>IF(C36&gt;=0,"TAK","NIE")</f>
        <v>TAK</v>
      </c>
      <c r="D39" s="144"/>
    </row>
    <row r="40" spans="2:41" ht="19.149999999999999" customHeight="1">
      <c r="B40" s="266"/>
      <c r="C40" s="181"/>
      <c r="D40" s="144"/>
    </row>
    <row r="41" spans="2:41">
      <c r="B41" s="117"/>
      <c r="C41" s="144"/>
      <c r="D41" s="144"/>
    </row>
    <row r="42" spans="2:41">
      <c r="B42" s="117"/>
      <c r="C42" s="144"/>
      <c r="D42" s="144"/>
    </row>
    <row r="43" spans="2:41">
      <c r="B43" s="117"/>
      <c r="C43" s="144"/>
      <c r="D43" s="144"/>
    </row>
  </sheetData>
  <mergeCells count="5">
    <mergeCell ref="B18:B19"/>
    <mergeCell ref="C18:C19"/>
    <mergeCell ref="B39:B40"/>
    <mergeCell ref="E18:S19"/>
    <mergeCell ref="C39:C40"/>
  </mergeCells>
  <pageMargins left="0.7" right="0.7" top="0.75" bottom="0.75" header="0.3" footer="0.3"/>
  <ignoredErrors>
    <ignoredError sqref="C26" formula="1"/>
  </ignoredError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AO49"/>
  <sheetViews>
    <sheetView workbookViewId="0"/>
  </sheetViews>
  <sheetFormatPr defaultColWidth="8.75" defaultRowHeight="14.25"/>
  <cols>
    <col min="1" max="1" width="8.75" style="145"/>
    <col min="2" max="2" width="35.125" style="145" customWidth="1"/>
    <col min="3" max="3" width="11.875" style="145" customWidth="1"/>
    <col min="4" max="16384" width="8.75" style="145"/>
  </cols>
  <sheetData>
    <row r="2" spans="2:41" s="8" customFormat="1" ht="18.75">
      <c r="B2" s="2" t="s">
        <v>292</v>
      </c>
      <c r="C2" s="10"/>
      <c r="D2" s="10"/>
      <c r="E2" s="11"/>
      <c r="G2" s="158" t="s">
        <v>285</v>
      </c>
    </row>
    <row r="3" spans="2:41" s="8" customFormat="1" ht="12.75"/>
    <row r="4" spans="2:41" s="8" customFormat="1" ht="12.75">
      <c r="B4" s="64"/>
      <c r="C4" s="53">
        <f>Założenia!C24</f>
        <v>0</v>
      </c>
      <c r="D4" s="53">
        <f>Założenia!D24</f>
        <v>1</v>
      </c>
      <c r="E4" s="53">
        <f>Założenia!E24</f>
        <v>2</v>
      </c>
      <c r="F4" s="53">
        <f>Założenia!F24</f>
        <v>3</v>
      </c>
      <c r="G4" s="53">
        <f>Założenia!G24</f>
        <v>4</v>
      </c>
      <c r="H4" s="53">
        <f>Założenia!H24</f>
        <v>5</v>
      </c>
      <c r="I4" s="53">
        <f>Założenia!I24</f>
        <v>6</v>
      </c>
      <c r="J4" s="53">
        <f>Założenia!J24</f>
        <v>7</v>
      </c>
      <c r="K4" s="53">
        <f>Założenia!K24</f>
        <v>8</v>
      </c>
      <c r="L4" s="53">
        <f>Założenia!L24</f>
        <v>9</v>
      </c>
      <c r="M4" s="53">
        <f>Założenia!M24</f>
        <v>10</v>
      </c>
      <c r="N4" s="53">
        <f>Założenia!N24</f>
        <v>11</v>
      </c>
      <c r="O4" s="53">
        <f>Założenia!O24</f>
        <v>12</v>
      </c>
      <c r="P4" s="53">
        <f>Założenia!P24</f>
        <v>13</v>
      </c>
      <c r="Q4" s="53">
        <f>Założenia!Q24</f>
        <v>14</v>
      </c>
      <c r="R4" s="53">
        <f>Założenia!R24</f>
        <v>15</v>
      </c>
      <c r="S4" s="53">
        <f>Założenia!S24</f>
        <v>16</v>
      </c>
      <c r="T4" s="53">
        <f>Założenia!T24</f>
        <v>17</v>
      </c>
      <c r="U4" s="53">
        <f>Założenia!U24</f>
        <v>18</v>
      </c>
      <c r="V4" s="53">
        <f>Założenia!V24</f>
        <v>19</v>
      </c>
      <c r="W4" s="53">
        <f>Założenia!W24</f>
        <v>20</v>
      </c>
      <c r="X4" s="53">
        <f>Założenia!X24</f>
        <v>21</v>
      </c>
      <c r="Y4" s="53">
        <f>Założenia!Y24</f>
        <v>22</v>
      </c>
      <c r="Z4" s="53">
        <f>Założenia!Z24</f>
        <v>23</v>
      </c>
      <c r="AA4" s="53">
        <f>Założenia!AA24</f>
        <v>24</v>
      </c>
      <c r="AB4" s="53">
        <f>Założenia!AB24</f>
        <v>25</v>
      </c>
      <c r="AC4" s="53">
        <f>Założenia!AC24</f>
        <v>26</v>
      </c>
      <c r="AD4" s="53">
        <f>Założenia!AD24</f>
        <v>27</v>
      </c>
      <c r="AE4" s="53">
        <f>Założenia!AE24</f>
        <v>28</v>
      </c>
      <c r="AF4" s="53">
        <f>Założenia!AF24</f>
        <v>29</v>
      </c>
      <c r="AG4" s="53">
        <f>Założenia!AG24</f>
        <v>30</v>
      </c>
      <c r="AH4" s="53">
        <f>Założenia!AH24</f>
        <v>31</v>
      </c>
      <c r="AI4" s="53">
        <f>Założenia!AI24</f>
        <v>32</v>
      </c>
      <c r="AJ4" s="53">
        <f>Założenia!AJ24</f>
        <v>33</v>
      </c>
      <c r="AK4" s="53">
        <f>Założenia!AK24</f>
        <v>34</v>
      </c>
      <c r="AL4" s="53">
        <f>Założenia!AL24</f>
        <v>35</v>
      </c>
      <c r="AM4" s="53">
        <f>Założenia!AM24</f>
        <v>36</v>
      </c>
      <c r="AN4" s="53">
        <f>Założenia!AN24</f>
        <v>37</v>
      </c>
      <c r="AO4" s="53">
        <f>Założenia!AO24</f>
        <v>38</v>
      </c>
    </row>
    <row r="5" spans="2:41" s="8" customFormat="1" ht="12.75">
      <c r="B5" s="12" t="s">
        <v>53</v>
      </c>
      <c r="C5" s="96">
        <f>Założenia!C26</f>
        <v>1</v>
      </c>
      <c r="D5" s="96">
        <f>Założenia!D26</f>
        <v>1</v>
      </c>
      <c r="E5" s="96">
        <f>Założenia!E26</f>
        <v>1</v>
      </c>
      <c r="F5" s="96">
        <f>Założenia!F26</f>
        <v>1</v>
      </c>
      <c r="G5" s="96">
        <f>Założenia!G26</f>
        <v>1</v>
      </c>
      <c r="H5" s="96">
        <f>Założenia!H26</f>
        <v>1</v>
      </c>
      <c r="I5" s="96">
        <f>Założenia!I26</f>
        <v>1</v>
      </c>
      <c r="J5" s="96">
        <f>Założenia!J26</f>
        <v>1</v>
      </c>
      <c r="K5" s="96">
        <f>Założenia!K26</f>
        <v>1</v>
      </c>
      <c r="L5" s="96">
        <f>Założenia!L26</f>
        <v>1</v>
      </c>
      <c r="M5" s="96">
        <f>Założenia!M26</f>
        <v>1</v>
      </c>
      <c r="N5" s="96">
        <f>Założenia!N26</f>
        <v>1</v>
      </c>
      <c r="O5" s="96">
        <f>Założenia!O26</f>
        <v>1</v>
      </c>
      <c r="P5" s="96">
        <f>Założenia!P26</f>
        <v>1</v>
      </c>
      <c r="Q5" s="96">
        <f>Założenia!Q26</f>
        <v>1</v>
      </c>
      <c r="R5" s="96">
        <f>Założenia!R26</f>
        <v>1</v>
      </c>
      <c r="S5" s="96">
        <f>Założenia!S26</f>
        <v>1</v>
      </c>
      <c r="T5" s="96">
        <f>Założenia!T26</f>
        <v>1</v>
      </c>
      <c r="U5" s="96">
        <f>Założenia!U26</f>
        <v>1</v>
      </c>
      <c r="V5" s="96">
        <f>Założenia!V26</f>
        <v>1</v>
      </c>
      <c r="W5" s="96">
        <f>Założenia!W26</f>
        <v>1</v>
      </c>
      <c r="X5" s="96">
        <f>Założenia!X26</f>
        <v>1</v>
      </c>
      <c r="Y5" s="96">
        <f>Założenia!Y26</f>
        <v>1</v>
      </c>
      <c r="Z5" s="96">
        <f>Założenia!Z26</f>
        <v>1</v>
      </c>
      <c r="AA5" s="96">
        <f>Założenia!AA26</f>
        <v>1</v>
      </c>
      <c r="AB5" s="96">
        <f>Założenia!AB26</f>
        <v>1</v>
      </c>
      <c r="AC5" s="96">
        <f>Założenia!AC26</f>
        <v>1</v>
      </c>
      <c r="AD5" s="96">
        <f>Założenia!AD26</f>
        <v>1</v>
      </c>
      <c r="AE5" s="96">
        <f>Założenia!AE26</f>
        <v>1</v>
      </c>
      <c r="AF5" s="96">
        <f>Założenia!AF26</f>
        <v>1</v>
      </c>
      <c r="AG5" s="96">
        <f>Założenia!AG26</f>
        <v>1</v>
      </c>
      <c r="AH5" s="96">
        <f>Założenia!AH26</f>
        <v>1</v>
      </c>
      <c r="AI5" s="96">
        <f>Założenia!AI26</f>
        <v>1</v>
      </c>
      <c r="AJ5" s="96">
        <f>Założenia!AJ26</f>
        <v>1</v>
      </c>
      <c r="AK5" s="96">
        <f>Założenia!AK26</f>
        <v>1</v>
      </c>
      <c r="AL5" s="96">
        <f>Założenia!AL26</f>
        <v>1</v>
      </c>
      <c r="AM5" s="96">
        <f>Założenia!AM26</f>
        <v>1</v>
      </c>
      <c r="AN5" s="96">
        <f>Założenia!AN26</f>
        <v>1</v>
      </c>
      <c r="AO5" s="96">
        <f>Założenia!AO26</f>
        <v>1</v>
      </c>
    </row>
    <row r="6" spans="2:41" s="8" customFormat="1" ht="12.75">
      <c r="B6" s="12" t="s">
        <v>38</v>
      </c>
      <c r="C6" s="125"/>
      <c r="D6" s="125"/>
      <c r="E6" s="125"/>
      <c r="F6" s="125"/>
      <c r="G6" s="125"/>
      <c r="H6" s="125"/>
      <c r="I6" s="125"/>
      <c r="J6" s="125"/>
      <c r="K6" s="125"/>
      <c r="L6" s="125"/>
      <c r="M6" s="125"/>
      <c r="N6" s="125"/>
      <c r="O6" s="125"/>
      <c r="P6" s="125"/>
      <c r="Q6" s="125"/>
      <c r="R6" s="125"/>
      <c r="S6" s="125"/>
      <c r="T6" s="125"/>
      <c r="U6" s="125"/>
      <c r="V6" s="125"/>
      <c r="W6" s="125"/>
      <c r="X6" s="125"/>
      <c r="Y6" s="125"/>
      <c r="Z6" s="125"/>
      <c r="AA6" s="125"/>
      <c r="AB6" s="125"/>
      <c r="AC6" s="125"/>
      <c r="AD6" s="125"/>
      <c r="AE6" s="125"/>
      <c r="AF6" s="125"/>
      <c r="AG6" s="125"/>
      <c r="AH6" s="125"/>
      <c r="AI6" s="125"/>
      <c r="AJ6" s="125"/>
      <c r="AK6" s="125"/>
      <c r="AL6" s="125"/>
      <c r="AM6" s="125"/>
      <c r="AN6" s="125"/>
      <c r="AO6" s="125"/>
    </row>
    <row r="7" spans="2:41" s="98" customFormat="1" ht="12.75">
      <c r="B7" s="97" t="s">
        <v>54</v>
      </c>
      <c r="C7" s="31">
        <f>C6*C5</f>
        <v>0</v>
      </c>
      <c r="D7" s="31">
        <f t="shared" ref="D7:AO7" si="0">D6*D5</f>
        <v>0</v>
      </c>
      <c r="E7" s="31">
        <f t="shared" si="0"/>
        <v>0</v>
      </c>
      <c r="F7" s="31">
        <f t="shared" si="0"/>
        <v>0</v>
      </c>
      <c r="G7" s="31">
        <f t="shared" si="0"/>
        <v>0</v>
      </c>
      <c r="H7" s="31">
        <f t="shared" si="0"/>
        <v>0</v>
      </c>
      <c r="I7" s="31">
        <f t="shared" si="0"/>
        <v>0</v>
      </c>
      <c r="J7" s="31">
        <f t="shared" si="0"/>
        <v>0</v>
      </c>
      <c r="K7" s="31">
        <f t="shared" si="0"/>
        <v>0</v>
      </c>
      <c r="L7" s="31">
        <f t="shared" si="0"/>
        <v>0</v>
      </c>
      <c r="M7" s="31">
        <f t="shared" si="0"/>
        <v>0</v>
      </c>
      <c r="N7" s="31">
        <f t="shared" si="0"/>
        <v>0</v>
      </c>
      <c r="O7" s="31">
        <f t="shared" si="0"/>
        <v>0</v>
      </c>
      <c r="P7" s="31">
        <f t="shared" si="0"/>
        <v>0</v>
      </c>
      <c r="Q7" s="31">
        <f t="shared" si="0"/>
        <v>0</v>
      </c>
      <c r="R7" s="31">
        <f t="shared" si="0"/>
        <v>0</v>
      </c>
      <c r="S7" s="31">
        <f t="shared" si="0"/>
        <v>0</v>
      </c>
      <c r="T7" s="31">
        <f t="shared" si="0"/>
        <v>0</v>
      </c>
      <c r="U7" s="31">
        <f t="shared" si="0"/>
        <v>0</v>
      </c>
      <c r="V7" s="31">
        <f t="shared" si="0"/>
        <v>0</v>
      </c>
      <c r="W7" s="31">
        <f t="shared" si="0"/>
        <v>0</v>
      </c>
      <c r="X7" s="31">
        <f t="shared" si="0"/>
        <v>0</v>
      </c>
      <c r="Y7" s="31">
        <f t="shared" si="0"/>
        <v>0</v>
      </c>
      <c r="Z7" s="31">
        <f t="shared" si="0"/>
        <v>0</v>
      </c>
      <c r="AA7" s="31">
        <f t="shared" si="0"/>
        <v>0</v>
      </c>
      <c r="AB7" s="31">
        <f t="shared" si="0"/>
        <v>0</v>
      </c>
      <c r="AC7" s="31">
        <f t="shared" si="0"/>
        <v>0</v>
      </c>
      <c r="AD7" s="31">
        <f t="shared" si="0"/>
        <v>0</v>
      </c>
      <c r="AE7" s="31">
        <f t="shared" si="0"/>
        <v>0</v>
      </c>
      <c r="AF7" s="31">
        <f t="shared" si="0"/>
        <v>0</v>
      </c>
      <c r="AG7" s="31">
        <f t="shared" si="0"/>
        <v>0</v>
      </c>
      <c r="AH7" s="31">
        <f t="shared" si="0"/>
        <v>0</v>
      </c>
      <c r="AI7" s="31">
        <f t="shared" si="0"/>
        <v>0</v>
      </c>
      <c r="AJ7" s="31">
        <f t="shared" si="0"/>
        <v>0</v>
      </c>
      <c r="AK7" s="31">
        <f t="shared" si="0"/>
        <v>0</v>
      </c>
      <c r="AL7" s="31">
        <f t="shared" si="0"/>
        <v>0</v>
      </c>
      <c r="AM7" s="31">
        <f t="shared" si="0"/>
        <v>0</v>
      </c>
      <c r="AN7" s="31">
        <f t="shared" si="0"/>
        <v>0</v>
      </c>
      <c r="AO7" s="31">
        <f t="shared" si="0"/>
        <v>0</v>
      </c>
    </row>
    <row r="8" spans="2:41" s="8" customFormat="1" ht="12.75">
      <c r="B8" s="12" t="s">
        <v>286</v>
      </c>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row>
    <row r="9" spans="2:41" s="98" customFormat="1" ht="12.75">
      <c r="B9" s="37" t="s">
        <v>55</v>
      </c>
      <c r="C9" s="31">
        <f>C8*C5</f>
        <v>0</v>
      </c>
      <c r="D9" s="31">
        <f t="shared" ref="D9:AO9" si="1">D8*D5</f>
        <v>0</v>
      </c>
      <c r="E9" s="31">
        <f t="shared" si="1"/>
        <v>0</v>
      </c>
      <c r="F9" s="31">
        <f t="shared" si="1"/>
        <v>0</v>
      </c>
      <c r="G9" s="31">
        <f t="shared" si="1"/>
        <v>0</v>
      </c>
      <c r="H9" s="31">
        <f t="shared" si="1"/>
        <v>0</v>
      </c>
      <c r="I9" s="31">
        <f t="shared" si="1"/>
        <v>0</v>
      </c>
      <c r="J9" s="31">
        <f t="shared" si="1"/>
        <v>0</v>
      </c>
      <c r="K9" s="31">
        <f t="shared" si="1"/>
        <v>0</v>
      </c>
      <c r="L9" s="31">
        <f t="shared" si="1"/>
        <v>0</v>
      </c>
      <c r="M9" s="31">
        <f t="shared" si="1"/>
        <v>0</v>
      </c>
      <c r="N9" s="31">
        <f t="shared" si="1"/>
        <v>0</v>
      </c>
      <c r="O9" s="31">
        <f t="shared" si="1"/>
        <v>0</v>
      </c>
      <c r="P9" s="31">
        <f t="shared" si="1"/>
        <v>0</v>
      </c>
      <c r="Q9" s="31">
        <f t="shared" si="1"/>
        <v>0</v>
      </c>
      <c r="R9" s="31">
        <f t="shared" si="1"/>
        <v>0</v>
      </c>
      <c r="S9" s="31">
        <f t="shared" si="1"/>
        <v>0</v>
      </c>
      <c r="T9" s="31">
        <f t="shared" si="1"/>
        <v>0</v>
      </c>
      <c r="U9" s="31">
        <f t="shared" si="1"/>
        <v>0</v>
      </c>
      <c r="V9" s="31">
        <f t="shared" si="1"/>
        <v>0</v>
      </c>
      <c r="W9" s="31">
        <f t="shared" si="1"/>
        <v>0</v>
      </c>
      <c r="X9" s="31">
        <f t="shared" si="1"/>
        <v>0</v>
      </c>
      <c r="Y9" s="31">
        <f t="shared" si="1"/>
        <v>0</v>
      </c>
      <c r="Z9" s="31">
        <f t="shared" si="1"/>
        <v>0</v>
      </c>
      <c r="AA9" s="31">
        <f t="shared" si="1"/>
        <v>0</v>
      </c>
      <c r="AB9" s="31">
        <f t="shared" si="1"/>
        <v>0</v>
      </c>
      <c r="AC9" s="31">
        <f t="shared" si="1"/>
        <v>0</v>
      </c>
      <c r="AD9" s="31">
        <f t="shared" si="1"/>
        <v>0</v>
      </c>
      <c r="AE9" s="31">
        <f t="shared" si="1"/>
        <v>0</v>
      </c>
      <c r="AF9" s="31">
        <f t="shared" si="1"/>
        <v>0</v>
      </c>
      <c r="AG9" s="31">
        <f t="shared" si="1"/>
        <v>0</v>
      </c>
      <c r="AH9" s="31">
        <f t="shared" si="1"/>
        <v>0</v>
      </c>
      <c r="AI9" s="31">
        <f t="shared" si="1"/>
        <v>0</v>
      </c>
      <c r="AJ9" s="31">
        <f t="shared" si="1"/>
        <v>0</v>
      </c>
      <c r="AK9" s="31">
        <f t="shared" si="1"/>
        <v>0</v>
      </c>
      <c r="AL9" s="31">
        <f t="shared" si="1"/>
        <v>0</v>
      </c>
      <c r="AM9" s="31">
        <f t="shared" si="1"/>
        <v>0</v>
      </c>
      <c r="AN9" s="31">
        <f t="shared" si="1"/>
        <v>0</v>
      </c>
      <c r="AO9" s="31">
        <f t="shared" si="1"/>
        <v>0</v>
      </c>
    </row>
    <row r="10" spans="2:41" s="8" customFormat="1" ht="12.75">
      <c r="B10" s="12" t="s">
        <v>287</v>
      </c>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row>
    <row r="11" spans="2:41" s="98" customFormat="1" ht="12.75">
      <c r="B11" s="37" t="s">
        <v>56</v>
      </c>
      <c r="C11" s="31">
        <f>C10*C5</f>
        <v>0</v>
      </c>
      <c r="D11" s="31">
        <f t="shared" ref="D11:AO11" si="2">D10*D5</f>
        <v>0</v>
      </c>
      <c r="E11" s="31">
        <f t="shared" si="2"/>
        <v>0</v>
      </c>
      <c r="F11" s="31">
        <f t="shared" si="2"/>
        <v>0</v>
      </c>
      <c r="G11" s="31">
        <f t="shared" si="2"/>
        <v>0</v>
      </c>
      <c r="H11" s="31">
        <f t="shared" si="2"/>
        <v>0</v>
      </c>
      <c r="I11" s="31">
        <f t="shared" si="2"/>
        <v>0</v>
      </c>
      <c r="J11" s="31">
        <f t="shared" si="2"/>
        <v>0</v>
      </c>
      <c r="K11" s="31">
        <f t="shared" si="2"/>
        <v>0</v>
      </c>
      <c r="L11" s="31">
        <f t="shared" si="2"/>
        <v>0</v>
      </c>
      <c r="M11" s="31">
        <f t="shared" si="2"/>
        <v>0</v>
      </c>
      <c r="N11" s="31">
        <f t="shared" si="2"/>
        <v>0</v>
      </c>
      <c r="O11" s="31">
        <f t="shared" si="2"/>
        <v>0</v>
      </c>
      <c r="P11" s="31">
        <f t="shared" si="2"/>
        <v>0</v>
      </c>
      <c r="Q11" s="31">
        <f t="shared" si="2"/>
        <v>0</v>
      </c>
      <c r="R11" s="31">
        <f t="shared" si="2"/>
        <v>0</v>
      </c>
      <c r="S11" s="31">
        <f t="shared" si="2"/>
        <v>0</v>
      </c>
      <c r="T11" s="31">
        <f t="shared" si="2"/>
        <v>0</v>
      </c>
      <c r="U11" s="31">
        <f t="shared" si="2"/>
        <v>0</v>
      </c>
      <c r="V11" s="31">
        <f t="shared" si="2"/>
        <v>0</v>
      </c>
      <c r="W11" s="31">
        <f t="shared" si="2"/>
        <v>0</v>
      </c>
      <c r="X11" s="31">
        <f t="shared" si="2"/>
        <v>0</v>
      </c>
      <c r="Y11" s="31">
        <f t="shared" si="2"/>
        <v>0</v>
      </c>
      <c r="Z11" s="31">
        <f t="shared" si="2"/>
        <v>0</v>
      </c>
      <c r="AA11" s="31">
        <f t="shared" si="2"/>
        <v>0</v>
      </c>
      <c r="AB11" s="31">
        <f t="shared" si="2"/>
        <v>0</v>
      </c>
      <c r="AC11" s="31">
        <f t="shared" si="2"/>
        <v>0</v>
      </c>
      <c r="AD11" s="31">
        <f t="shared" si="2"/>
        <v>0</v>
      </c>
      <c r="AE11" s="31">
        <f t="shared" si="2"/>
        <v>0</v>
      </c>
      <c r="AF11" s="31">
        <f t="shared" si="2"/>
        <v>0</v>
      </c>
      <c r="AG11" s="31">
        <f t="shared" si="2"/>
        <v>0</v>
      </c>
      <c r="AH11" s="31">
        <f t="shared" si="2"/>
        <v>0</v>
      </c>
      <c r="AI11" s="31">
        <f t="shared" si="2"/>
        <v>0</v>
      </c>
      <c r="AJ11" s="31">
        <f t="shared" si="2"/>
        <v>0</v>
      </c>
      <c r="AK11" s="31">
        <f t="shared" si="2"/>
        <v>0</v>
      </c>
      <c r="AL11" s="31">
        <f t="shared" si="2"/>
        <v>0</v>
      </c>
      <c r="AM11" s="31">
        <f t="shared" si="2"/>
        <v>0</v>
      </c>
      <c r="AN11" s="31">
        <f t="shared" si="2"/>
        <v>0</v>
      </c>
      <c r="AO11" s="31">
        <f t="shared" si="2"/>
        <v>0</v>
      </c>
    </row>
    <row r="12" spans="2:41" s="98" customFormat="1" ht="12.75">
      <c r="B12" s="37" t="s">
        <v>288</v>
      </c>
      <c r="C12" s="31">
        <f>C9-C11</f>
        <v>0</v>
      </c>
      <c r="D12" s="31">
        <f t="shared" ref="D12:AO12" si="3">D9-D11</f>
        <v>0</v>
      </c>
      <c r="E12" s="31">
        <f t="shared" si="3"/>
        <v>0</v>
      </c>
      <c r="F12" s="31">
        <f t="shared" si="3"/>
        <v>0</v>
      </c>
      <c r="G12" s="31">
        <f t="shared" si="3"/>
        <v>0</v>
      </c>
      <c r="H12" s="31">
        <f t="shared" si="3"/>
        <v>0</v>
      </c>
      <c r="I12" s="31">
        <f t="shared" si="3"/>
        <v>0</v>
      </c>
      <c r="J12" s="31">
        <f t="shared" si="3"/>
        <v>0</v>
      </c>
      <c r="K12" s="31">
        <f t="shared" si="3"/>
        <v>0</v>
      </c>
      <c r="L12" s="31">
        <f t="shared" si="3"/>
        <v>0</v>
      </c>
      <c r="M12" s="31">
        <f t="shared" si="3"/>
        <v>0</v>
      </c>
      <c r="N12" s="31">
        <f t="shared" si="3"/>
        <v>0</v>
      </c>
      <c r="O12" s="31">
        <f t="shared" si="3"/>
        <v>0</v>
      </c>
      <c r="P12" s="31">
        <f t="shared" si="3"/>
        <v>0</v>
      </c>
      <c r="Q12" s="31">
        <f t="shared" si="3"/>
        <v>0</v>
      </c>
      <c r="R12" s="31">
        <f t="shared" si="3"/>
        <v>0</v>
      </c>
      <c r="S12" s="31">
        <f t="shared" si="3"/>
        <v>0</v>
      </c>
      <c r="T12" s="31">
        <f t="shared" si="3"/>
        <v>0</v>
      </c>
      <c r="U12" s="31">
        <f t="shared" si="3"/>
        <v>0</v>
      </c>
      <c r="V12" s="31">
        <f t="shared" si="3"/>
        <v>0</v>
      </c>
      <c r="W12" s="31">
        <f t="shared" si="3"/>
        <v>0</v>
      </c>
      <c r="X12" s="31">
        <f t="shared" si="3"/>
        <v>0</v>
      </c>
      <c r="Y12" s="31">
        <f t="shared" si="3"/>
        <v>0</v>
      </c>
      <c r="Z12" s="31">
        <f t="shared" si="3"/>
        <v>0</v>
      </c>
      <c r="AA12" s="31">
        <f t="shared" si="3"/>
        <v>0</v>
      </c>
      <c r="AB12" s="31">
        <f t="shared" si="3"/>
        <v>0</v>
      </c>
      <c r="AC12" s="31">
        <f t="shared" si="3"/>
        <v>0</v>
      </c>
      <c r="AD12" s="31">
        <f t="shared" si="3"/>
        <v>0</v>
      </c>
      <c r="AE12" s="31">
        <f t="shared" si="3"/>
        <v>0</v>
      </c>
      <c r="AF12" s="31">
        <f t="shared" si="3"/>
        <v>0</v>
      </c>
      <c r="AG12" s="31">
        <f t="shared" si="3"/>
        <v>0</v>
      </c>
      <c r="AH12" s="31">
        <f t="shared" si="3"/>
        <v>0</v>
      </c>
      <c r="AI12" s="31">
        <f t="shared" si="3"/>
        <v>0</v>
      </c>
      <c r="AJ12" s="31">
        <f t="shared" si="3"/>
        <v>0</v>
      </c>
      <c r="AK12" s="31">
        <f t="shared" si="3"/>
        <v>0</v>
      </c>
      <c r="AL12" s="31">
        <f t="shared" si="3"/>
        <v>0</v>
      </c>
      <c r="AM12" s="31">
        <f t="shared" si="3"/>
        <v>0</v>
      </c>
      <c r="AN12" s="31">
        <f t="shared" si="3"/>
        <v>0</v>
      </c>
      <c r="AO12" s="31">
        <f t="shared" si="3"/>
        <v>0</v>
      </c>
    </row>
    <row r="13" spans="2:41" s="8" customFormat="1" ht="12.75"/>
    <row r="14" spans="2:41" s="8" customFormat="1" ht="39.75" customHeight="1">
      <c r="B14" s="159" t="s">
        <v>43</v>
      </c>
      <c r="C14" s="124"/>
      <c r="K14" s="269" t="s">
        <v>218</v>
      </c>
      <c r="L14" s="270"/>
      <c r="M14" s="270"/>
      <c r="N14" s="270"/>
      <c r="O14" s="270"/>
      <c r="P14" s="270"/>
      <c r="Q14" s="270"/>
      <c r="R14" s="270"/>
      <c r="S14" s="270"/>
    </row>
    <row r="15" spans="2:41" s="8" customFormat="1" ht="30">
      <c r="B15" s="159" t="s">
        <v>191</v>
      </c>
      <c r="C15" s="119">
        <f>Założenia!H5</f>
        <v>0.85</v>
      </c>
      <c r="K15" s="271"/>
      <c r="L15" s="271"/>
      <c r="M15" s="271"/>
      <c r="N15" s="271"/>
      <c r="O15" s="271"/>
      <c r="P15" s="271"/>
      <c r="Q15" s="271"/>
      <c r="R15" s="271"/>
      <c r="S15" s="271"/>
    </row>
    <row r="16" spans="2:41" s="8" customFormat="1" ht="30">
      <c r="B16" s="159" t="s">
        <v>57</v>
      </c>
      <c r="C16" s="120">
        <f>SUM(C7:AF7)</f>
        <v>0</v>
      </c>
    </row>
    <row r="17" spans="2:7" s="8" customFormat="1" ht="30">
      <c r="B17" s="159" t="s">
        <v>58</v>
      </c>
      <c r="C17" s="120">
        <f>SUM(C12:AO12)</f>
        <v>0</v>
      </c>
    </row>
    <row r="18" spans="2:7" s="8" customFormat="1" ht="30">
      <c r="B18" s="159" t="s">
        <v>59</v>
      </c>
      <c r="C18" s="120">
        <f>C17+C14</f>
        <v>0</v>
      </c>
      <c r="F18" s="9"/>
    </row>
    <row r="19" spans="2:7" s="8" customFormat="1" ht="30">
      <c r="B19" s="159" t="s">
        <v>214</v>
      </c>
      <c r="C19" s="120">
        <f>C16-C18</f>
        <v>0</v>
      </c>
      <c r="F19" s="9"/>
    </row>
    <row r="20" spans="2:7" s="8" customFormat="1" ht="30">
      <c r="B20" s="159" t="s">
        <v>192</v>
      </c>
      <c r="C20" s="120">
        <f>Nakłady!$M$9</f>
        <v>0</v>
      </c>
      <c r="F20" s="9"/>
    </row>
    <row r="21" spans="2:7" s="8" customFormat="1" ht="30">
      <c r="B21" s="159" t="s">
        <v>215</v>
      </c>
      <c r="C21" s="119" t="e">
        <f>ROUNDDOWN(C19/C16,4)</f>
        <v>#DIV/0!</v>
      </c>
    </row>
    <row r="22" spans="2:7" s="8" customFormat="1" ht="45">
      <c r="B22" s="159" t="s">
        <v>216</v>
      </c>
      <c r="C22" s="120" t="e">
        <f>IF(C21&lt;100%,ROUNDDOWN(C20*C21,2),ROUND(Nakłady!$M$9,2))</f>
        <v>#DIV/0!</v>
      </c>
    </row>
    <row r="23" spans="2:7" s="8" customFormat="1" ht="15">
      <c r="B23" s="159" t="s">
        <v>217</v>
      </c>
      <c r="C23" s="120" t="e">
        <f>ROUNDDOWN(C22*C15,2)</f>
        <v>#DIV/0!</v>
      </c>
    </row>
    <row r="24" spans="2:7" s="8" customFormat="1" ht="15">
      <c r="B24" s="159" t="s">
        <v>60</v>
      </c>
      <c r="C24" s="119" t="e">
        <f>C23/C20</f>
        <v>#DIV/0!</v>
      </c>
    </row>
    <row r="27" spans="2:7" ht="15">
      <c r="B27" s="2" t="s">
        <v>293</v>
      </c>
      <c r="G27" s="158" t="s">
        <v>289</v>
      </c>
    </row>
    <row r="29" spans="2:7" ht="30">
      <c r="B29" s="159" t="s">
        <v>191</v>
      </c>
      <c r="C29" s="119">
        <f>Założenia!H5</f>
        <v>0.85</v>
      </c>
    </row>
    <row r="30" spans="2:7" ht="30">
      <c r="B30" s="159" t="s">
        <v>192</v>
      </c>
      <c r="C30" s="120">
        <f>Nakłady!M9</f>
        <v>0</v>
      </c>
    </row>
    <row r="31" spans="2:7" ht="15">
      <c r="B31" s="159" t="s">
        <v>193</v>
      </c>
      <c r="C31" s="120">
        <f>ROUNDDOWN(C29*C30,2)</f>
        <v>0</v>
      </c>
    </row>
    <row r="34" spans="1:3" ht="15">
      <c r="B34" s="2" t="s">
        <v>294</v>
      </c>
    </row>
    <row r="35" spans="1:3" ht="15">
      <c r="B35" s="137" t="s">
        <v>234</v>
      </c>
      <c r="C35" s="155"/>
    </row>
    <row r="36" spans="1:3" ht="15">
      <c r="B36" s="137" t="s">
        <v>233</v>
      </c>
      <c r="C36" s="160">
        <f>100%-C35</f>
        <v>1</v>
      </c>
    </row>
    <row r="37" spans="1:3" ht="15">
      <c r="B37" s="137" t="s">
        <v>235</v>
      </c>
      <c r="C37" s="161"/>
    </row>
    <row r="38" spans="1:3" ht="15">
      <c r="B38" s="137" t="s">
        <v>236</v>
      </c>
      <c r="C38" s="162">
        <f>C37*C36</f>
        <v>0</v>
      </c>
    </row>
    <row r="39" spans="1:3" ht="25.5">
      <c r="B39" s="137" t="s">
        <v>191</v>
      </c>
      <c r="C39" s="160">
        <f>Założenia!H5</f>
        <v>0.85</v>
      </c>
    </row>
    <row r="40" spans="1:3" ht="15">
      <c r="B40" s="138" t="s">
        <v>237</v>
      </c>
      <c r="C40" s="120">
        <f>ROUNDDOWN(C38*C39,2)</f>
        <v>0</v>
      </c>
    </row>
    <row r="42" spans="1:3" ht="15">
      <c r="B42" s="2" t="s">
        <v>243</v>
      </c>
    </row>
    <row r="43" spans="1:3">
      <c r="A43" s="141" t="s">
        <v>238</v>
      </c>
      <c r="B43" s="35" t="s">
        <v>144</v>
      </c>
      <c r="C43" s="141" t="s">
        <v>239</v>
      </c>
    </row>
    <row r="44" spans="1:3">
      <c r="A44" s="94">
        <v>1</v>
      </c>
      <c r="B44" s="139" t="s">
        <v>11</v>
      </c>
      <c r="C44" s="140">
        <v>0.3</v>
      </c>
    </row>
    <row r="45" spans="1:3">
      <c r="A45" s="94">
        <v>2</v>
      </c>
      <c r="B45" s="139" t="s">
        <v>12</v>
      </c>
      <c r="C45" s="140">
        <v>0.2</v>
      </c>
    </row>
    <row r="46" spans="1:3">
      <c r="A46" s="94">
        <v>3</v>
      </c>
      <c r="B46" s="139" t="s">
        <v>8</v>
      </c>
      <c r="C46" s="140">
        <v>0.2</v>
      </c>
    </row>
    <row r="47" spans="1:3">
      <c r="A47" s="94">
        <v>4</v>
      </c>
      <c r="B47" s="94" t="s">
        <v>240</v>
      </c>
      <c r="C47" s="140">
        <v>0.25</v>
      </c>
    </row>
    <row r="48" spans="1:3">
      <c r="A48" s="94">
        <v>5</v>
      </c>
      <c r="B48" s="94" t="s">
        <v>241</v>
      </c>
      <c r="C48" s="140">
        <v>0.2</v>
      </c>
    </row>
    <row r="49" spans="1:3">
      <c r="A49" s="94">
        <v>6</v>
      </c>
      <c r="B49" s="94" t="s">
        <v>242</v>
      </c>
      <c r="C49" s="140">
        <v>0.2</v>
      </c>
    </row>
  </sheetData>
  <mergeCells count="1">
    <mergeCell ref="K14:S15"/>
  </mergeCells>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P56"/>
  <sheetViews>
    <sheetView showGridLines="0" workbookViewId="0"/>
  </sheetViews>
  <sheetFormatPr defaultRowHeight="14.25"/>
  <cols>
    <col min="1" max="1" width="9" style="117"/>
    <col min="2" max="2" width="36.625" style="117" bestFit="1" customWidth="1"/>
    <col min="3" max="42" width="9" style="117"/>
  </cols>
  <sheetData>
    <row r="1" spans="1:42">
      <c r="B1" s="272" t="s">
        <v>211</v>
      </c>
      <c r="C1" s="270"/>
      <c r="D1" s="270"/>
      <c r="E1" s="270"/>
      <c r="F1" s="270"/>
      <c r="G1" s="270"/>
      <c r="H1" s="270"/>
      <c r="I1" s="270"/>
      <c r="J1" s="270"/>
      <c r="K1" s="270"/>
      <c r="L1" s="270"/>
      <c r="M1" s="270"/>
      <c r="N1" s="270"/>
      <c r="O1" s="270"/>
      <c r="P1" s="270"/>
      <c r="Q1" s="270"/>
      <c r="R1" s="270"/>
    </row>
    <row r="2" spans="1:42" s="1" customFormat="1">
      <c r="A2" s="117"/>
      <c r="B2" s="270"/>
      <c r="C2" s="270"/>
      <c r="D2" s="270"/>
      <c r="E2" s="270"/>
      <c r="F2" s="270"/>
      <c r="G2" s="270"/>
      <c r="H2" s="270"/>
      <c r="I2" s="270"/>
      <c r="J2" s="270"/>
      <c r="K2" s="270"/>
      <c r="L2" s="270"/>
      <c r="M2" s="270"/>
      <c r="N2" s="270"/>
      <c r="O2" s="270"/>
      <c r="P2" s="270"/>
      <c r="Q2" s="270"/>
      <c r="R2" s="270"/>
      <c r="S2" s="117"/>
      <c r="T2" s="117"/>
      <c r="U2" s="117"/>
      <c r="V2" s="117"/>
      <c r="W2" s="117"/>
      <c r="X2" s="117"/>
      <c r="Y2" s="117"/>
      <c r="Z2" s="117"/>
      <c r="AA2" s="117"/>
      <c r="AB2" s="117"/>
      <c r="AC2" s="117"/>
      <c r="AD2" s="117"/>
      <c r="AE2" s="117"/>
      <c r="AF2" s="117"/>
      <c r="AG2" s="117"/>
      <c r="AH2" s="117"/>
      <c r="AI2" s="117"/>
      <c r="AJ2" s="117"/>
      <c r="AK2" s="117"/>
      <c r="AL2" s="117"/>
      <c r="AM2" s="117"/>
      <c r="AN2" s="117"/>
      <c r="AO2" s="117"/>
      <c r="AP2" s="117"/>
    </row>
    <row r="3" spans="1:42" s="1" customFormat="1">
      <c r="A3" s="117"/>
      <c r="B3" s="270"/>
      <c r="C3" s="270"/>
      <c r="D3" s="270"/>
      <c r="E3" s="270"/>
      <c r="F3" s="270"/>
      <c r="G3" s="270"/>
      <c r="H3" s="270"/>
      <c r="I3" s="270"/>
      <c r="J3" s="270"/>
      <c r="K3" s="270"/>
      <c r="L3" s="270"/>
      <c r="M3" s="270"/>
      <c r="N3" s="270"/>
      <c r="O3" s="270"/>
      <c r="P3" s="270"/>
      <c r="Q3" s="270"/>
      <c r="R3" s="270"/>
      <c r="S3" s="117"/>
      <c r="T3" s="117"/>
      <c r="U3" s="117"/>
      <c r="V3" s="117"/>
      <c r="W3" s="117"/>
      <c r="X3" s="117"/>
      <c r="Y3" s="117"/>
      <c r="Z3" s="117"/>
      <c r="AA3" s="117"/>
      <c r="AB3" s="117"/>
      <c r="AC3" s="117"/>
      <c r="AD3" s="117"/>
      <c r="AE3" s="117"/>
      <c r="AF3" s="117"/>
      <c r="AG3" s="117"/>
      <c r="AH3" s="117"/>
      <c r="AI3" s="117"/>
      <c r="AJ3" s="117"/>
      <c r="AK3" s="117"/>
      <c r="AL3" s="117"/>
      <c r="AM3" s="117"/>
      <c r="AN3" s="117"/>
      <c r="AO3" s="117"/>
      <c r="AP3" s="117"/>
    </row>
    <row r="4" spans="1:42" s="62" customFormat="1">
      <c r="A4" s="117"/>
      <c r="B4" s="117"/>
      <c r="C4" s="117"/>
      <c r="D4" s="117"/>
      <c r="E4" s="117"/>
      <c r="F4" s="117"/>
      <c r="G4" s="117"/>
      <c r="H4" s="117"/>
      <c r="I4" s="117"/>
      <c r="J4" s="117"/>
      <c r="K4" s="117"/>
      <c r="L4" s="117"/>
      <c r="M4" s="117"/>
      <c r="N4" s="117"/>
      <c r="O4" s="117"/>
      <c r="P4" s="117"/>
      <c r="Q4" s="117"/>
      <c r="R4" s="117"/>
      <c r="S4" s="117"/>
      <c r="T4" s="117"/>
      <c r="U4" s="117"/>
      <c r="V4" s="117"/>
      <c r="W4" s="117"/>
      <c r="X4" s="117"/>
      <c r="Y4" s="117"/>
      <c r="Z4" s="117"/>
      <c r="AA4" s="117"/>
      <c r="AB4" s="117"/>
      <c r="AC4" s="117"/>
      <c r="AD4" s="117"/>
      <c r="AE4" s="117"/>
      <c r="AF4" s="117"/>
      <c r="AG4" s="117"/>
      <c r="AH4" s="117"/>
      <c r="AI4" s="117"/>
      <c r="AJ4" s="117"/>
      <c r="AK4" s="117"/>
      <c r="AL4" s="117"/>
      <c r="AM4" s="117"/>
      <c r="AN4" s="117"/>
      <c r="AO4" s="117"/>
      <c r="AP4" s="117"/>
    </row>
    <row r="5" spans="1:42" s="62" customFormat="1" ht="15">
      <c r="A5" s="1"/>
      <c r="B5" s="2" t="s">
        <v>276</v>
      </c>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row>
    <row r="6" spans="1:42" s="62" customFormat="1">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row>
    <row r="7" spans="1:42" s="62" customFormat="1" ht="12.75">
      <c r="B7" s="55"/>
      <c r="C7" s="35">
        <f>Założenia!C24</f>
        <v>0</v>
      </c>
      <c r="D7" s="35">
        <f>Założenia!D24</f>
        <v>1</v>
      </c>
      <c r="E7" s="35">
        <f>Założenia!E24</f>
        <v>2</v>
      </c>
      <c r="F7" s="35">
        <f>Założenia!F24</f>
        <v>3</v>
      </c>
      <c r="G7" s="35">
        <f>Założenia!G24</f>
        <v>4</v>
      </c>
      <c r="H7" s="35">
        <f>Założenia!H24</f>
        <v>5</v>
      </c>
      <c r="I7" s="35">
        <f>Założenia!I24</f>
        <v>6</v>
      </c>
      <c r="J7" s="35">
        <f>Założenia!J24</f>
        <v>7</v>
      </c>
      <c r="K7" s="35">
        <f>Założenia!K24</f>
        <v>8</v>
      </c>
      <c r="L7" s="35">
        <f>Założenia!L24</f>
        <v>9</v>
      </c>
      <c r="M7" s="35">
        <f>Założenia!M24</f>
        <v>10</v>
      </c>
      <c r="N7" s="35">
        <f>Założenia!N24</f>
        <v>11</v>
      </c>
      <c r="O7" s="35">
        <f>Założenia!O24</f>
        <v>12</v>
      </c>
      <c r="P7" s="35">
        <f>Założenia!P24</f>
        <v>13</v>
      </c>
      <c r="Q7" s="35">
        <f>Założenia!Q24</f>
        <v>14</v>
      </c>
      <c r="R7" s="35">
        <f>Założenia!R24</f>
        <v>15</v>
      </c>
      <c r="S7" s="35">
        <f>Założenia!S24</f>
        <v>16</v>
      </c>
      <c r="T7" s="35">
        <f>Założenia!T24</f>
        <v>17</v>
      </c>
      <c r="U7" s="35">
        <f>Założenia!U24</f>
        <v>18</v>
      </c>
      <c r="V7" s="35">
        <f>Założenia!V24</f>
        <v>19</v>
      </c>
      <c r="W7" s="35">
        <f>Założenia!W24</f>
        <v>20</v>
      </c>
      <c r="X7" s="35">
        <f>Założenia!X24</f>
        <v>21</v>
      </c>
      <c r="Y7" s="35">
        <f>Założenia!Y24</f>
        <v>22</v>
      </c>
      <c r="Z7" s="35">
        <f>Założenia!Z24</f>
        <v>23</v>
      </c>
      <c r="AA7" s="35">
        <f>Założenia!AA24</f>
        <v>24</v>
      </c>
      <c r="AB7" s="35">
        <f>Założenia!AB24</f>
        <v>25</v>
      </c>
      <c r="AC7" s="35">
        <f>Założenia!AC24</f>
        <v>26</v>
      </c>
      <c r="AD7" s="35">
        <f>Założenia!AD24</f>
        <v>27</v>
      </c>
      <c r="AE7" s="35">
        <f>Założenia!AE24</f>
        <v>28</v>
      </c>
      <c r="AF7" s="35">
        <f>Założenia!AF24</f>
        <v>29</v>
      </c>
      <c r="AG7" s="35">
        <f>Założenia!AG24</f>
        <v>30</v>
      </c>
      <c r="AH7" s="35">
        <f>Założenia!AH24</f>
        <v>31</v>
      </c>
      <c r="AI7" s="35">
        <f>Założenia!AI24</f>
        <v>32</v>
      </c>
      <c r="AJ7" s="35">
        <f>Założenia!AJ24</f>
        <v>33</v>
      </c>
      <c r="AK7" s="35">
        <f>Założenia!AK24</f>
        <v>34</v>
      </c>
      <c r="AL7" s="35">
        <f>Założenia!AL24</f>
        <v>35</v>
      </c>
      <c r="AM7" s="35">
        <f>Założenia!AM24</f>
        <v>36</v>
      </c>
      <c r="AN7" s="35">
        <f>Założenia!AN24</f>
        <v>37</v>
      </c>
      <c r="AO7" s="35">
        <f>Założenia!AO24</f>
        <v>38</v>
      </c>
    </row>
    <row r="8" spans="1:42" s="62" customFormat="1" ht="12.75">
      <c r="B8" s="39" t="s">
        <v>17</v>
      </c>
      <c r="C8" s="30" t="e">
        <f>HLOOKUP(C7,Nakłady!$C$4:$L$9,2)</f>
        <v>#N/A</v>
      </c>
      <c r="D8" s="30" t="e">
        <f>HLOOKUP(D7,Nakłady!$C$4:$L$9,2)</f>
        <v>#N/A</v>
      </c>
      <c r="E8" s="30" t="e">
        <f>HLOOKUP(E7,Nakłady!$C$4:$L$9,2)</f>
        <v>#N/A</v>
      </c>
      <c r="F8" s="30" t="e">
        <f>HLOOKUP(F7,Nakłady!$C$4:$L$9,2)</f>
        <v>#N/A</v>
      </c>
      <c r="G8" s="30" t="e">
        <f>HLOOKUP(G7,Nakłady!$C$4:$L$9,2)</f>
        <v>#N/A</v>
      </c>
      <c r="H8" s="30" t="e">
        <f>HLOOKUP(H7,Nakłady!$C$4:$L$9,2)</f>
        <v>#N/A</v>
      </c>
      <c r="I8" s="30" t="e">
        <f>HLOOKUP(I7,Nakłady!$C$4:$L$9,2)</f>
        <v>#N/A</v>
      </c>
      <c r="J8" s="30" t="e">
        <f>HLOOKUP(J7,Nakłady!$C$4:$L$9,2)</f>
        <v>#N/A</v>
      </c>
      <c r="K8" s="30" t="e">
        <f>HLOOKUP(K7,Nakłady!$C$4:$L$9,2)</f>
        <v>#N/A</v>
      </c>
      <c r="L8" s="30" t="e">
        <f>HLOOKUP(L7,Nakłady!$C$4:$L$9,2)</f>
        <v>#N/A</v>
      </c>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row>
    <row r="9" spans="1:42" s="62" customFormat="1" ht="12.75">
      <c r="B9" s="39" t="s">
        <v>260</v>
      </c>
      <c r="C9" s="80"/>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row>
    <row r="10" spans="1:42" s="62" customFormat="1" ht="25.5">
      <c r="B10" s="65" t="s">
        <v>261</v>
      </c>
      <c r="C10" s="80"/>
      <c r="D10" s="80"/>
      <c r="E10" s="80"/>
      <c r="F10" s="80"/>
      <c r="G10" s="80"/>
      <c r="H10" s="80"/>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c r="AM10" s="80"/>
      <c r="AN10" s="80"/>
      <c r="AO10" s="80"/>
    </row>
    <row r="11" spans="1:42" s="62" customFormat="1" ht="12.75">
      <c r="B11" s="39" t="s">
        <v>212</v>
      </c>
      <c r="C11" s="80"/>
      <c r="D11" s="80"/>
      <c r="E11" s="80"/>
      <c r="F11" s="80"/>
      <c r="G11" s="80"/>
      <c r="H11" s="80"/>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80"/>
      <c r="AH11" s="80"/>
      <c r="AI11" s="80"/>
      <c r="AJ11" s="80"/>
      <c r="AK11" s="80"/>
      <c r="AL11" s="80"/>
      <c r="AM11" s="80"/>
      <c r="AN11" s="80"/>
      <c r="AO11" s="80"/>
    </row>
    <row r="12" spans="1:42" s="62" customFormat="1" ht="12.75">
      <c r="B12" s="39" t="s">
        <v>213</v>
      </c>
      <c r="C12" s="80"/>
      <c r="D12" s="80"/>
      <c r="E12" s="80"/>
      <c r="F12" s="80"/>
      <c r="G12" s="80"/>
      <c r="H12" s="80"/>
      <c r="I12" s="80"/>
      <c r="J12" s="80"/>
      <c r="K12" s="80"/>
      <c r="L12" s="80"/>
      <c r="M12" s="80"/>
      <c r="N12" s="80"/>
      <c r="O12" s="80"/>
      <c r="P12" s="80"/>
      <c r="Q12" s="80"/>
      <c r="R12" s="80"/>
      <c r="S12" s="80"/>
      <c r="T12" s="80"/>
      <c r="U12" s="80"/>
      <c r="V12" s="80"/>
      <c r="W12" s="80"/>
      <c r="X12" s="80"/>
      <c r="Y12" s="80"/>
      <c r="Z12" s="80"/>
      <c r="AA12" s="80"/>
      <c r="AB12" s="80"/>
      <c r="AC12" s="80"/>
      <c r="AD12" s="80"/>
      <c r="AE12" s="80"/>
      <c r="AF12" s="80"/>
      <c r="AG12" s="80"/>
      <c r="AH12" s="80"/>
      <c r="AI12" s="80"/>
      <c r="AJ12" s="80"/>
      <c r="AK12" s="80"/>
      <c r="AL12" s="80"/>
      <c r="AM12" s="80"/>
      <c r="AN12" s="80"/>
      <c r="AO12" s="80"/>
    </row>
    <row r="13" spans="1:42" s="62" customFormat="1" ht="12.75">
      <c r="B13" s="39" t="s">
        <v>263</v>
      </c>
      <c r="C13" s="80"/>
      <c r="D13" s="80"/>
      <c r="E13" s="80"/>
      <c r="F13" s="80"/>
      <c r="G13" s="80"/>
      <c r="H13" s="80"/>
      <c r="I13" s="80"/>
      <c r="J13" s="80"/>
      <c r="K13" s="80"/>
      <c r="L13" s="80"/>
      <c r="M13" s="80"/>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0"/>
      <c r="AM13" s="80"/>
      <c r="AN13" s="80"/>
      <c r="AO13" s="80"/>
    </row>
    <row r="14" spans="1:42" s="62" customFormat="1" ht="12.75">
      <c r="B14" s="40" t="s">
        <v>62</v>
      </c>
      <c r="C14" s="31" t="e">
        <f>SUM(C8:C12)</f>
        <v>#N/A</v>
      </c>
      <c r="D14" s="31" t="e">
        <f t="shared" ref="D14:AO14" si="0">SUM(D8:D12)</f>
        <v>#N/A</v>
      </c>
      <c r="E14" s="31" t="e">
        <f t="shared" si="0"/>
        <v>#N/A</v>
      </c>
      <c r="F14" s="31" t="e">
        <f t="shared" si="0"/>
        <v>#N/A</v>
      </c>
      <c r="G14" s="31" t="e">
        <f t="shared" si="0"/>
        <v>#N/A</v>
      </c>
      <c r="H14" s="31" t="e">
        <f t="shared" si="0"/>
        <v>#N/A</v>
      </c>
      <c r="I14" s="31" t="e">
        <f t="shared" si="0"/>
        <v>#N/A</v>
      </c>
      <c r="J14" s="31" t="e">
        <f t="shared" si="0"/>
        <v>#N/A</v>
      </c>
      <c r="K14" s="31" t="e">
        <f t="shared" si="0"/>
        <v>#N/A</v>
      </c>
      <c r="L14" s="31" t="e">
        <f t="shared" si="0"/>
        <v>#N/A</v>
      </c>
      <c r="M14" s="31">
        <f t="shared" si="0"/>
        <v>0</v>
      </c>
      <c r="N14" s="31">
        <f t="shared" si="0"/>
        <v>0</v>
      </c>
      <c r="O14" s="31">
        <f t="shared" si="0"/>
        <v>0</v>
      </c>
      <c r="P14" s="31">
        <f t="shared" si="0"/>
        <v>0</v>
      </c>
      <c r="Q14" s="31">
        <f t="shared" si="0"/>
        <v>0</v>
      </c>
      <c r="R14" s="31">
        <f t="shared" si="0"/>
        <v>0</v>
      </c>
      <c r="S14" s="31">
        <f t="shared" si="0"/>
        <v>0</v>
      </c>
      <c r="T14" s="31">
        <f t="shared" si="0"/>
        <v>0</v>
      </c>
      <c r="U14" s="31">
        <f t="shared" si="0"/>
        <v>0</v>
      </c>
      <c r="V14" s="31">
        <f t="shared" si="0"/>
        <v>0</v>
      </c>
      <c r="W14" s="31">
        <f t="shared" si="0"/>
        <v>0</v>
      </c>
      <c r="X14" s="31">
        <f t="shared" si="0"/>
        <v>0</v>
      </c>
      <c r="Y14" s="31">
        <f t="shared" si="0"/>
        <v>0</v>
      </c>
      <c r="Z14" s="31">
        <f t="shared" si="0"/>
        <v>0</v>
      </c>
      <c r="AA14" s="31">
        <f t="shared" si="0"/>
        <v>0</v>
      </c>
      <c r="AB14" s="31">
        <f t="shared" si="0"/>
        <v>0</v>
      </c>
      <c r="AC14" s="31">
        <f t="shared" si="0"/>
        <v>0</v>
      </c>
      <c r="AD14" s="31">
        <f t="shared" si="0"/>
        <v>0</v>
      </c>
      <c r="AE14" s="31">
        <f t="shared" si="0"/>
        <v>0</v>
      </c>
      <c r="AF14" s="31">
        <f t="shared" si="0"/>
        <v>0</v>
      </c>
      <c r="AG14" s="31">
        <f t="shared" si="0"/>
        <v>0</v>
      </c>
      <c r="AH14" s="31">
        <f t="shared" si="0"/>
        <v>0</v>
      </c>
      <c r="AI14" s="31">
        <f t="shared" si="0"/>
        <v>0</v>
      </c>
      <c r="AJ14" s="31">
        <f t="shared" si="0"/>
        <v>0</v>
      </c>
      <c r="AK14" s="31">
        <f t="shared" si="0"/>
        <v>0</v>
      </c>
      <c r="AL14" s="31">
        <f t="shared" si="0"/>
        <v>0</v>
      </c>
      <c r="AM14" s="31">
        <f t="shared" si="0"/>
        <v>0</v>
      </c>
      <c r="AN14" s="31">
        <f t="shared" si="0"/>
        <v>0</v>
      </c>
      <c r="AO14" s="31">
        <f t="shared" si="0"/>
        <v>0</v>
      </c>
    </row>
    <row r="15" spans="1:42" s="62" customFormat="1" ht="12.75">
      <c r="B15" s="39" t="s">
        <v>38</v>
      </c>
      <c r="C15" s="30">
        <f>Efektywność!C9</f>
        <v>0</v>
      </c>
      <c r="D15" s="30">
        <f>Efektywność!D9</f>
        <v>0</v>
      </c>
      <c r="E15" s="30">
        <f>Efektywność!E9</f>
        <v>0</v>
      </c>
      <c r="F15" s="30">
        <f>Efektywność!F9</f>
        <v>0</v>
      </c>
      <c r="G15" s="30">
        <f>Efektywność!G9</f>
        <v>0</v>
      </c>
      <c r="H15" s="30">
        <f>Efektywność!H9</f>
        <v>0</v>
      </c>
      <c r="I15" s="30">
        <f>Efektywność!I9</f>
        <v>0</v>
      </c>
      <c r="J15" s="30">
        <f>Efektywność!J9</f>
        <v>0</v>
      </c>
      <c r="K15" s="30">
        <f>Efektywność!K9</f>
        <v>0</v>
      </c>
      <c r="L15" s="30">
        <f>Efektywność!L9</f>
        <v>0</v>
      </c>
      <c r="M15" s="30">
        <f>Efektywność!M9</f>
        <v>0</v>
      </c>
      <c r="N15" s="30">
        <f>Efektywność!N9</f>
        <v>0</v>
      </c>
      <c r="O15" s="30">
        <f>Efektywność!O9</f>
        <v>0</v>
      </c>
      <c r="P15" s="30">
        <f>Efektywność!P9</f>
        <v>0</v>
      </c>
      <c r="Q15" s="30">
        <f>Efektywność!Q9</f>
        <v>0</v>
      </c>
      <c r="R15" s="30">
        <f>Efektywność!R9</f>
        <v>0</v>
      </c>
      <c r="S15" s="30">
        <f>Efektywność!S9</f>
        <v>0</v>
      </c>
      <c r="T15" s="30">
        <f>Efektywność!T9</f>
        <v>0</v>
      </c>
      <c r="U15" s="30">
        <f>Efektywność!U9</f>
        <v>0</v>
      </c>
      <c r="V15" s="30">
        <f>Efektywność!V9</f>
        <v>0</v>
      </c>
      <c r="W15" s="30">
        <f>Efektywność!W9</f>
        <v>0</v>
      </c>
      <c r="X15" s="30">
        <f>Efektywność!X9</f>
        <v>0</v>
      </c>
      <c r="Y15" s="30">
        <f>Efektywność!Y9</f>
        <v>0</v>
      </c>
      <c r="Z15" s="30">
        <f>Efektywność!Z9</f>
        <v>0</v>
      </c>
      <c r="AA15" s="30">
        <f>Efektywność!AA9</f>
        <v>0</v>
      </c>
      <c r="AB15" s="30">
        <f>Efektywność!AB9</f>
        <v>0</v>
      </c>
      <c r="AC15" s="30">
        <f>Efektywność!AC9</f>
        <v>0</v>
      </c>
      <c r="AD15" s="30">
        <f>Efektywność!AD9</f>
        <v>0</v>
      </c>
      <c r="AE15" s="30">
        <f>Efektywność!AE9</f>
        <v>0</v>
      </c>
      <c r="AF15" s="30">
        <f>Efektywność!AF9</f>
        <v>0</v>
      </c>
      <c r="AG15" s="30">
        <f>Efektywność!AG9</f>
        <v>0</v>
      </c>
      <c r="AH15" s="30">
        <f>Efektywność!AH9</f>
        <v>0</v>
      </c>
      <c r="AI15" s="30">
        <f>Efektywność!AI9</f>
        <v>0</v>
      </c>
      <c r="AJ15" s="30">
        <f>Efektywność!AJ9</f>
        <v>0</v>
      </c>
      <c r="AK15" s="30">
        <f>Efektywność!AK9</f>
        <v>0</v>
      </c>
      <c r="AL15" s="30">
        <f>Efektywność!AL9</f>
        <v>0</v>
      </c>
      <c r="AM15" s="30">
        <f>Efektywność!AM9</f>
        <v>0</v>
      </c>
      <c r="AN15" s="30">
        <f>Efektywność!AN9</f>
        <v>0</v>
      </c>
      <c r="AO15" s="30">
        <f>Efektywność!AO9</f>
        <v>0</v>
      </c>
    </row>
    <row r="16" spans="1:42" s="62" customFormat="1" ht="12.75">
      <c r="B16" s="39" t="s">
        <v>39</v>
      </c>
      <c r="C16" s="30">
        <f>Dochód!B124</f>
        <v>0</v>
      </c>
      <c r="D16" s="30">
        <f>Dochód!C124</f>
        <v>0</v>
      </c>
      <c r="E16" s="30">
        <f>Dochód!D124</f>
        <v>0</v>
      </c>
      <c r="F16" s="30">
        <f>Dochód!E124</f>
        <v>0</v>
      </c>
      <c r="G16" s="30">
        <f>Dochód!F124</f>
        <v>0</v>
      </c>
      <c r="H16" s="30">
        <f>Dochód!G124</f>
        <v>0</v>
      </c>
      <c r="I16" s="30">
        <f>Dochód!H124</f>
        <v>0</v>
      </c>
      <c r="J16" s="30">
        <f>Dochód!I124</f>
        <v>0</v>
      </c>
      <c r="K16" s="30">
        <f>Dochód!J124</f>
        <v>0</v>
      </c>
      <c r="L16" s="30">
        <f>Dochód!K124</f>
        <v>0</v>
      </c>
      <c r="M16" s="30">
        <f>Dochód!L124</f>
        <v>0</v>
      </c>
      <c r="N16" s="30">
        <f>Dochód!M124</f>
        <v>0</v>
      </c>
      <c r="O16" s="30">
        <f>Dochód!N124</f>
        <v>0</v>
      </c>
      <c r="P16" s="30">
        <f>Dochód!O124</f>
        <v>0</v>
      </c>
      <c r="Q16" s="30">
        <f>Dochód!P124</f>
        <v>0</v>
      </c>
      <c r="R16" s="30">
        <f>Dochód!Q124</f>
        <v>0</v>
      </c>
      <c r="S16" s="30">
        <f>Dochód!R124</f>
        <v>0</v>
      </c>
      <c r="T16" s="30">
        <f>Dochód!S124</f>
        <v>0</v>
      </c>
      <c r="U16" s="30">
        <f>Dochód!T124</f>
        <v>0</v>
      </c>
      <c r="V16" s="30">
        <f>Dochód!U124</f>
        <v>0</v>
      </c>
      <c r="W16" s="30">
        <f>Dochód!V124</f>
        <v>0</v>
      </c>
      <c r="X16" s="30">
        <f>Dochód!W124</f>
        <v>0</v>
      </c>
      <c r="Y16" s="30">
        <f>Dochód!X124</f>
        <v>0</v>
      </c>
      <c r="Z16" s="30">
        <f>Dochód!Y124</f>
        <v>0</v>
      </c>
      <c r="AA16" s="30">
        <f>Dochód!Z124</f>
        <v>0</v>
      </c>
      <c r="AB16" s="30">
        <f>Dochód!AA124</f>
        <v>0</v>
      </c>
      <c r="AC16" s="30">
        <f>Dochód!AB124</f>
        <v>0</v>
      </c>
      <c r="AD16" s="30">
        <f>Dochód!AC124</f>
        <v>0</v>
      </c>
      <c r="AE16" s="30">
        <f>Dochód!AD124</f>
        <v>0</v>
      </c>
      <c r="AF16" s="30">
        <f>Dochód!AE124</f>
        <v>0</v>
      </c>
      <c r="AG16" s="30">
        <f>Dochód!AF124</f>
        <v>0</v>
      </c>
      <c r="AH16" s="30">
        <f>Dochód!AG124</f>
        <v>0</v>
      </c>
      <c r="AI16" s="30">
        <f>Dochód!AH124</f>
        <v>0</v>
      </c>
      <c r="AJ16" s="30">
        <f>Dochód!AI124</f>
        <v>0</v>
      </c>
      <c r="AK16" s="30">
        <f>Dochód!AJ124</f>
        <v>0</v>
      </c>
      <c r="AL16" s="30">
        <f>Dochód!AK124</f>
        <v>0</v>
      </c>
      <c r="AM16" s="30">
        <f>Dochód!AL124</f>
        <v>0</v>
      </c>
      <c r="AN16" s="30">
        <f>Dochód!AM124</f>
        <v>0</v>
      </c>
      <c r="AO16" s="30">
        <f>Dochód!AN124</f>
        <v>0</v>
      </c>
    </row>
    <row r="17" spans="1:42" s="62" customFormat="1" ht="25.5">
      <c r="B17" s="65" t="s">
        <v>256</v>
      </c>
      <c r="C17" s="80"/>
      <c r="D17" s="80"/>
      <c r="E17" s="80"/>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row>
    <row r="18" spans="1:42" s="62" customFormat="1" ht="25.5">
      <c r="B18" s="65" t="s">
        <v>257</v>
      </c>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row>
    <row r="19" spans="1:42" ht="25.5">
      <c r="A19" s="62"/>
      <c r="B19" s="65" t="s">
        <v>262</v>
      </c>
      <c r="C19" s="80"/>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62"/>
    </row>
    <row r="20" spans="1:42" s="1" customFormat="1" ht="25.5">
      <c r="A20" s="62"/>
      <c r="B20" s="65" t="s">
        <v>258</v>
      </c>
      <c r="C20" s="80"/>
      <c r="D20" s="80"/>
      <c r="E20" s="80"/>
      <c r="F20" s="80"/>
      <c r="G20" s="80"/>
      <c r="H20" s="80"/>
      <c r="I20" s="80"/>
      <c r="J20" s="80"/>
      <c r="K20" s="80"/>
      <c r="L20" s="80"/>
      <c r="M20" s="80"/>
      <c r="N20" s="80"/>
      <c r="O20" s="80"/>
      <c r="P20" s="80"/>
      <c r="Q20" s="80"/>
      <c r="R20" s="80"/>
      <c r="S20" s="80"/>
      <c r="T20" s="80"/>
      <c r="U20" s="80"/>
      <c r="V20" s="80"/>
      <c r="W20" s="80"/>
      <c r="X20" s="80"/>
      <c r="Y20" s="80"/>
      <c r="Z20" s="80"/>
      <c r="AA20" s="80"/>
      <c r="AB20" s="80"/>
      <c r="AC20" s="80"/>
      <c r="AD20" s="80"/>
      <c r="AE20" s="80"/>
      <c r="AF20" s="80"/>
      <c r="AG20" s="80"/>
      <c r="AH20" s="80"/>
      <c r="AI20" s="80"/>
      <c r="AJ20" s="80"/>
      <c r="AK20" s="80"/>
      <c r="AL20" s="80"/>
      <c r="AM20" s="80"/>
      <c r="AN20" s="80"/>
      <c r="AO20" s="80"/>
      <c r="AP20" s="62"/>
    </row>
    <row r="21" spans="1:42" s="1" customFormat="1">
      <c r="A21" s="62"/>
      <c r="B21" s="65" t="s">
        <v>259</v>
      </c>
      <c r="C21" s="80"/>
      <c r="D21" s="80"/>
      <c r="E21" s="80"/>
      <c r="F21" s="80"/>
      <c r="G21" s="80"/>
      <c r="H21" s="80"/>
      <c r="I21" s="80"/>
      <c r="J21" s="80"/>
      <c r="K21" s="80"/>
      <c r="L21" s="80"/>
      <c r="M21" s="80"/>
      <c r="N21" s="80"/>
      <c r="O21" s="80"/>
      <c r="P21" s="80"/>
      <c r="Q21" s="80"/>
      <c r="R21" s="80"/>
      <c r="S21" s="80"/>
      <c r="T21" s="80"/>
      <c r="U21" s="80"/>
      <c r="V21" s="80"/>
      <c r="W21" s="80"/>
      <c r="X21" s="80"/>
      <c r="Y21" s="80"/>
      <c r="Z21" s="80"/>
      <c r="AA21" s="80"/>
      <c r="AB21" s="80"/>
      <c r="AC21" s="80"/>
      <c r="AD21" s="80"/>
      <c r="AE21" s="80"/>
      <c r="AF21" s="80"/>
      <c r="AG21" s="80"/>
      <c r="AH21" s="80"/>
      <c r="AI21" s="80"/>
      <c r="AJ21" s="80"/>
      <c r="AK21" s="80"/>
      <c r="AL21" s="80"/>
      <c r="AM21" s="80"/>
      <c r="AN21" s="80"/>
      <c r="AO21" s="80"/>
      <c r="AP21" s="62"/>
    </row>
    <row r="22" spans="1:42" s="1" customFormat="1">
      <c r="A22" s="62"/>
      <c r="B22" s="40" t="s">
        <v>64</v>
      </c>
      <c r="C22" s="31">
        <f>SUM(C15:C20)</f>
        <v>0</v>
      </c>
      <c r="D22" s="31">
        <f t="shared" ref="D22:AO22" si="1">SUM(D15:D20)</f>
        <v>0</v>
      </c>
      <c r="E22" s="31">
        <f t="shared" si="1"/>
        <v>0</v>
      </c>
      <c r="F22" s="31">
        <f t="shared" si="1"/>
        <v>0</v>
      </c>
      <c r="G22" s="31">
        <f t="shared" si="1"/>
        <v>0</v>
      </c>
      <c r="H22" s="31">
        <f t="shared" si="1"/>
        <v>0</v>
      </c>
      <c r="I22" s="31">
        <f t="shared" si="1"/>
        <v>0</v>
      </c>
      <c r="J22" s="31">
        <f t="shared" si="1"/>
        <v>0</v>
      </c>
      <c r="K22" s="31">
        <f t="shared" si="1"/>
        <v>0</v>
      </c>
      <c r="L22" s="31">
        <f t="shared" si="1"/>
        <v>0</v>
      </c>
      <c r="M22" s="31">
        <f t="shared" si="1"/>
        <v>0</v>
      </c>
      <c r="N22" s="31">
        <f t="shared" si="1"/>
        <v>0</v>
      </c>
      <c r="O22" s="31">
        <f t="shared" si="1"/>
        <v>0</v>
      </c>
      <c r="P22" s="31">
        <f t="shared" si="1"/>
        <v>0</v>
      </c>
      <c r="Q22" s="31">
        <f t="shared" si="1"/>
        <v>0</v>
      </c>
      <c r="R22" s="31">
        <f t="shared" si="1"/>
        <v>0</v>
      </c>
      <c r="S22" s="31">
        <f t="shared" si="1"/>
        <v>0</v>
      </c>
      <c r="T22" s="31">
        <f t="shared" si="1"/>
        <v>0</v>
      </c>
      <c r="U22" s="31">
        <f t="shared" si="1"/>
        <v>0</v>
      </c>
      <c r="V22" s="31">
        <f t="shared" si="1"/>
        <v>0</v>
      </c>
      <c r="W22" s="31">
        <f t="shared" si="1"/>
        <v>0</v>
      </c>
      <c r="X22" s="31">
        <f t="shared" si="1"/>
        <v>0</v>
      </c>
      <c r="Y22" s="31">
        <f t="shared" si="1"/>
        <v>0</v>
      </c>
      <c r="Z22" s="31">
        <f t="shared" si="1"/>
        <v>0</v>
      </c>
      <c r="AA22" s="31">
        <f t="shared" si="1"/>
        <v>0</v>
      </c>
      <c r="AB22" s="31">
        <f t="shared" si="1"/>
        <v>0</v>
      </c>
      <c r="AC22" s="31">
        <f t="shared" si="1"/>
        <v>0</v>
      </c>
      <c r="AD22" s="31">
        <f t="shared" si="1"/>
        <v>0</v>
      </c>
      <c r="AE22" s="31">
        <f t="shared" si="1"/>
        <v>0</v>
      </c>
      <c r="AF22" s="31">
        <f t="shared" si="1"/>
        <v>0</v>
      </c>
      <c r="AG22" s="31">
        <f t="shared" si="1"/>
        <v>0</v>
      </c>
      <c r="AH22" s="31">
        <f t="shared" si="1"/>
        <v>0</v>
      </c>
      <c r="AI22" s="31">
        <f t="shared" si="1"/>
        <v>0</v>
      </c>
      <c r="AJ22" s="31">
        <f t="shared" si="1"/>
        <v>0</v>
      </c>
      <c r="AK22" s="31">
        <f t="shared" si="1"/>
        <v>0</v>
      </c>
      <c r="AL22" s="31">
        <f t="shared" si="1"/>
        <v>0</v>
      </c>
      <c r="AM22" s="31">
        <f t="shared" si="1"/>
        <v>0</v>
      </c>
      <c r="AN22" s="31">
        <f t="shared" si="1"/>
        <v>0</v>
      </c>
      <c r="AO22" s="31">
        <f t="shared" si="1"/>
        <v>0</v>
      </c>
      <c r="AP22" s="62"/>
    </row>
    <row r="23" spans="1:42" s="62" customFormat="1" ht="12.75">
      <c r="B23" s="40" t="s">
        <v>69</v>
      </c>
      <c r="C23" s="31" t="e">
        <f>C14-C22</f>
        <v>#N/A</v>
      </c>
      <c r="D23" s="31" t="e">
        <f t="shared" ref="D23:AO23" si="2">D14-D22</f>
        <v>#N/A</v>
      </c>
      <c r="E23" s="31" t="e">
        <f t="shared" si="2"/>
        <v>#N/A</v>
      </c>
      <c r="F23" s="31" t="e">
        <f t="shared" si="2"/>
        <v>#N/A</v>
      </c>
      <c r="G23" s="31" t="e">
        <f t="shared" si="2"/>
        <v>#N/A</v>
      </c>
      <c r="H23" s="31" t="e">
        <f t="shared" si="2"/>
        <v>#N/A</v>
      </c>
      <c r="I23" s="31" t="e">
        <f t="shared" si="2"/>
        <v>#N/A</v>
      </c>
      <c r="J23" s="31" t="e">
        <f t="shared" si="2"/>
        <v>#N/A</v>
      </c>
      <c r="K23" s="31" t="e">
        <f t="shared" si="2"/>
        <v>#N/A</v>
      </c>
      <c r="L23" s="31" t="e">
        <f t="shared" si="2"/>
        <v>#N/A</v>
      </c>
      <c r="M23" s="31">
        <f t="shared" si="2"/>
        <v>0</v>
      </c>
      <c r="N23" s="31">
        <f t="shared" si="2"/>
        <v>0</v>
      </c>
      <c r="O23" s="31">
        <f t="shared" si="2"/>
        <v>0</v>
      </c>
      <c r="P23" s="31">
        <f t="shared" si="2"/>
        <v>0</v>
      </c>
      <c r="Q23" s="31">
        <f t="shared" si="2"/>
        <v>0</v>
      </c>
      <c r="R23" s="31">
        <f t="shared" si="2"/>
        <v>0</v>
      </c>
      <c r="S23" s="31">
        <f t="shared" si="2"/>
        <v>0</v>
      </c>
      <c r="T23" s="31">
        <f t="shared" si="2"/>
        <v>0</v>
      </c>
      <c r="U23" s="31">
        <f t="shared" si="2"/>
        <v>0</v>
      </c>
      <c r="V23" s="31">
        <f t="shared" si="2"/>
        <v>0</v>
      </c>
      <c r="W23" s="31">
        <f t="shared" si="2"/>
        <v>0</v>
      </c>
      <c r="X23" s="31">
        <f t="shared" si="2"/>
        <v>0</v>
      </c>
      <c r="Y23" s="31">
        <f t="shared" si="2"/>
        <v>0</v>
      </c>
      <c r="Z23" s="31">
        <f t="shared" si="2"/>
        <v>0</v>
      </c>
      <c r="AA23" s="31">
        <f t="shared" si="2"/>
        <v>0</v>
      </c>
      <c r="AB23" s="31">
        <f t="shared" si="2"/>
        <v>0</v>
      </c>
      <c r="AC23" s="31">
        <f t="shared" si="2"/>
        <v>0</v>
      </c>
      <c r="AD23" s="31">
        <f t="shared" si="2"/>
        <v>0</v>
      </c>
      <c r="AE23" s="31">
        <f t="shared" si="2"/>
        <v>0</v>
      </c>
      <c r="AF23" s="31">
        <f t="shared" si="2"/>
        <v>0</v>
      </c>
      <c r="AG23" s="31">
        <f t="shared" si="2"/>
        <v>0</v>
      </c>
      <c r="AH23" s="31">
        <f t="shared" si="2"/>
        <v>0</v>
      </c>
      <c r="AI23" s="31">
        <f t="shared" si="2"/>
        <v>0</v>
      </c>
      <c r="AJ23" s="31">
        <f t="shared" si="2"/>
        <v>0</v>
      </c>
      <c r="AK23" s="31">
        <f t="shared" si="2"/>
        <v>0</v>
      </c>
      <c r="AL23" s="31">
        <f t="shared" si="2"/>
        <v>0</v>
      </c>
      <c r="AM23" s="31">
        <f t="shared" si="2"/>
        <v>0</v>
      </c>
      <c r="AN23" s="31">
        <f t="shared" si="2"/>
        <v>0</v>
      </c>
      <c r="AO23" s="31">
        <f t="shared" si="2"/>
        <v>0</v>
      </c>
    </row>
    <row r="24" spans="1:42" s="79" customFormat="1" ht="12.75">
      <c r="A24" s="62"/>
      <c r="B24" s="56" t="s">
        <v>70</v>
      </c>
      <c r="C24" s="57" t="e">
        <f>C23</f>
        <v>#N/A</v>
      </c>
      <c r="D24" s="57" t="e">
        <f>C24+D23</f>
        <v>#N/A</v>
      </c>
      <c r="E24" s="57" t="e">
        <f t="shared" ref="E24:AO24" si="3">D24+E23</f>
        <v>#N/A</v>
      </c>
      <c r="F24" s="57" t="e">
        <f t="shared" si="3"/>
        <v>#N/A</v>
      </c>
      <c r="G24" s="57" t="e">
        <f t="shared" si="3"/>
        <v>#N/A</v>
      </c>
      <c r="H24" s="57" t="e">
        <f t="shared" si="3"/>
        <v>#N/A</v>
      </c>
      <c r="I24" s="57" t="e">
        <f t="shared" si="3"/>
        <v>#N/A</v>
      </c>
      <c r="J24" s="57" t="e">
        <f t="shared" si="3"/>
        <v>#N/A</v>
      </c>
      <c r="K24" s="57" t="e">
        <f t="shared" si="3"/>
        <v>#N/A</v>
      </c>
      <c r="L24" s="57" t="e">
        <f t="shared" si="3"/>
        <v>#N/A</v>
      </c>
      <c r="M24" s="57" t="e">
        <f t="shared" si="3"/>
        <v>#N/A</v>
      </c>
      <c r="N24" s="57" t="e">
        <f t="shared" si="3"/>
        <v>#N/A</v>
      </c>
      <c r="O24" s="57" t="e">
        <f t="shared" si="3"/>
        <v>#N/A</v>
      </c>
      <c r="P24" s="57" t="e">
        <f t="shared" si="3"/>
        <v>#N/A</v>
      </c>
      <c r="Q24" s="57" t="e">
        <f t="shared" si="3"/>
        <v>#N/A</v>
      </c>
      <c r="R24" s="57" t="e">
        <f t="shared" si="3"/>
        <v>#N/A</v>
      </c>
      <c r="S24" s="57" t="e">
        <f t="shared" si="3"/>
        <v>#N/A</v>
      </c>
      <c r="T24" s="57" t="e">
        <f t="shared" si="3"/>
        <v>#N/A</v>
      </c>
      <c r="U24" s="57" t="e">
        <f t="shared" si="3"/>
        <v>#N/A</v>
      </c>
      <c r="V24" s="57" t="e">
        <f t="shared" si="3"/>
        <v>#N/A</v>
      </c>
      <c r="W24" s="57" t="e">
        <f t="shared" si="3"/>
        <v>#N/A</v>
      </c>
      <c r="X24" s="57" t="e">
        <f t="shared" si="3"/>
        <v>#N/A</v>
      </c>
      <c r="Y24" s="57" t="e">
        <f t="shared" si="3"/>
        <v>#N/A</v>
      </c>
      <c r="Z24" s="57" t="e">
        <f t="shared" si="3"/>
        <v>#N/A</v>
      </c>
      <c r="AA24" s="57" t="e">
        <f t="shared" si="3"/>
        <v>#N/A</v>
      </c>
      <c r="AB24" s="57" t="e">
        <f t="shared" si="3"/>
        <v>#N/A</v>
      </c>
      <c r="AC24" s="57" t="e">
        <f t="shared" si="3"/>
        <v>#N/A</v>
      </c>
      <c r="AD24" s="57" t="e">
        <f t="shared" si="3"/>
        <v>#N/A</v>
      </c>
      <c r="AE24" s="57" t="e">
        <f t="shared" si="3"/>
        <v>#N/A</v>
      </c>
      <c r="AF24" s="57" t="e">
        <f t="shared" si="3"/>
        <v>#N/A</v>
      </c>
      <c r="AG24" s="57" t="e">
        <f t="shared" si="3"/>
        <v>#N/A</v>
      </c>
      <c r="AH24" s="57" t="e">
        <f t="shared" si="3"/>
        <v>#N/A</v>
      </c>
      <c r="AI24" s="57" t="e">
        <f t="shared" si="3"/>
        <v>#N/A</v>
      </c>
      <c r="AJ24" s="57" t="e">
        <f t="shared" si="3"/>
        <v>#N/A</v>
      </c>
      <c r="AK24" s="57" t="e">
        <f t="shared" si="3"/>
        <v>#N/A</v>
      </c>
      <c r="AL24" s="57" t="e">
        <f t="shared" si="3"/>
        <v>#N/A</v>
      </c>
      <c r="AM24" s="57" t="e">
        <f t="shared" si="3"/>
        <v>#N/A</v>
      </c>
      <c r="AN24" s="57" t="e">
        <f t="shared" si="3"/>
        <v>#N/A</v>
      </c>
      <c r="AO24" s="57" t="e">
        <f t="shared" si="3"/>
        <v>#N/A</v>
      </c>
      <c r="AP24" s="62"/>
    </row>
    <row r="25" spans="1:42" s="62" customFormat="1">
      <c r="A25" s="117"/>
      <c r="B25" s="117"/>
      <c r="C25" s="117"/>
      <c r="D25" s="117"/>
      <c r="E25" s="117"/>
      <c r="F25" s="117"/>
      <c r="G25" s="117"/>
      <c r="H25" s="117"/>
      <c r="I25" s="117"/>
      <c r="J25" s="117"/>
      <c r="K25" s="117"/>
      <c r="L25" s="117"/>
      <c r="M25" s="117"/>
      <c r="N25" s="117"/>
      <c r="O25" s="117"/>
      <c r="P25" s="117"/>
      <c r="Q25" s="117"/>
      <c r="R25" s="117"/>
      <c r="S25" s="117"/>
      <c r="T25" s="117"/>
      <c r="U25" s="117"/>
      <c r="V25" s="117"/>
      <c r="W25" s="117"/>
      <c r="X25" s="117"/>
      <c r="Y25" s="117"/>
      <c r="Z25" s="117"/>
      <c r="AA25" s="117"/>
      <c r="AB25" s="117"/>
      <c r="AC25" s="117"/>
      <c r="AD25" s="117"/>
      <c r="AE25" s="117"/>
      <c r="AF25" s="117"/>
      <c r="AG25" s="117"/>
      <c r="AH25" s="117"/>
      <c r="AI25" s="117"/>
      <c r="AJ25" s="117"/>
      <c r="AK25" s="117"/>
      <c r="AL25" s="117"/>
      <c r="AM25" s="117"/>
      <c r="AN25" s="117"/>
      <c r="AO25" s="117"/>
      <c r="AP25" s="117"/>
    </row>
    <row r="26" spans="1:42" s="62" customFormat="1">
      <c r="A26" s="142"/>
      <c r="B26" s="266" t="s">
        <v>247</v>
      </c>
      <c r="C26" s="266" t="str">
        <f>IF(COUNTIF(C24:AO24,"&lt;0")&gt;0,"NIE","TAK")</f>
        <v>TAK</v>
      </c>
      <c r="D26" s="142"/>
      <c r="E26" s="142"/>
      <c r="F26" s="142"/>
      <c r="G26" s="142"/>
      <c r="H26" s="142"/>
      <c r="I26" s="142"/>
      <c r="J26" s="142"/>
      <c r="K26" s="142"/>
      <c r="L26" s="142"/>
      <c r="M26" s="142"/>
      <c r="N26" s="142"/>
      <c r="O26" s="142"/>
      <c r="P26" s="142"/>
      <c r="Q26" s="142"/>
      <c r="R26" s="142"/>
      <c r="S26" s="142"/>
      <c r="T26" s="142"/>
      <c r="U26" s="142"/>
      <c r="V26" s="142"/>
      <c r="W26" s="142"/>
      <c r="X26" s="142"/>
      <c r="Y26" s="142"/>
      <c r="Z26" s="142"/>
      <c r="AA26" s="142"/>
      <c r="AB26" s="142"/>
      <c r="AC26" s="142"/>
      <c r="AD26" s="142"/>
      <c r="AE26" s="142"/>
      <c r="AF26" s="142"/>
      <c r="AG26" s="142"/>
      <c r="AH26" s="142"/>
      <c r="AI26" s="142"/>
      <c r="AJ26" s="142"/>
      <c r="AK26" s="142"/>
      <c r="AL26" s="142"/>
      <c r="AM26" s="142"/>
      <c r="AN26" s="142"/>
      <c r="AO26" s="142"/>
      <c r="AP26" s="142"/>
    </row>
    <row r="27" spans="1:42" s="62" customFormat="1">
      <c r="A27" s="142"/>
      <c r="B27" s="266"/>
      <c r="C27" s="266"/>
      <c r="D27" s="142"/>
      <c r="E27" s="142"/>
      <c r="F27" s="142"/>
      <c r="G27" s="142"/>
      <c r="H27" s="142"/>
      <c r="I27" s="142"/>
      <c r="J27" s="142"/>
      <c r="K27" s="142"/>
      <c r="L27" s="142"/>
      <c r="M27" s="142"/>
      <c r="N27" s="142"/>
      <c r="O27" s="142"/>
      <c r="P27" s="142"/>
      <c r="Q27" s="142"/>
      <c r="R27" s="142"/>
      <c r="S27" s="142"/>
      <c r="T27" s="142"/>
      <c r="U27" s="142"/>
      <c r="V27" s="142"/>
      <c r="W27" s="142"/>
      <c r="X27" s="142"/>
      <c r="Y27" s="142"/>
      <c r="Z27" s="142"/>
      <c r="AA27" s="142"/>
      <c r="AB27" s="142"/>
      <c r="AC27" s="142"/>
      <c r="AD27" s="142"/>
      <c r="AE27" s="142"/>
      <c r="AF27" s="142"/>
      <c r="AG27" s="142"/>
      <c r="AH27" s="142"/>
      <c r="AI27" s="142"/>
      <c r="AJ27" s="142"/>
      <c r="AK27" s="142"/>
      <c r="AL27" s="142"/>
      <c r="AM27" s="142"/>
      <c r="AN27" s="142"/>
      <c r="AO27" s="142"/>
      <c r="AP27" s="142"/>
    </row>
    <row r="28" spans="1:42" s="62" customFormat="1">
      <c r="A28" s="142"/>
      <c r="B28" s="142"/>
      <c r="C28" s="142"/>
      <c r="D28" s="254" t="s">
        <v>278</v>
      </c>
      <c r="E28" s="254"/>
      <c r="F28" s="254"/>
      <c r="G28" s="254"/>
      <c r="H28" s="254"/>
      <c r="I28" s="254"/>
      <c r="J28" s="254"/>
      <c r="K28" s="254"/>
      <c r="L28" s="254"/>
      <c r="M28" s="254"/>
      <c r="N28" s="254"/>
      <c r="O28" s="142"/>
      <c r="P28" s="142"/>
      <c r="Q28" s="142"/>
      <c r="R28" s="142"/>
      <c r="S28" s="142"/>
      <c r="T28" s="142"/>
      <c r="U28" s="142"/>
      <c r="V28" s="142"/>
      <c r="W28" s="142"/>
      <c r="X28" s="142"/>
      <c r="Y28" s="142"/>
      <c r="Z28" s="142"/>
      <c r="AA28" s="142"/>
      <c r="AB28" s="142"/>
      <c r="AC28" s="142"/>
      <c r="AD28" s="142"/>
      <c r="AE28" s="142"/>
      <c r="AF28" s="142"/>
      <c r="AG28" s="142"/>
      <c r="AH28" s="142"/>
      <c r="AI28" s="142"/>
      <c r="AJ28" s="142"/>
      <c r="AK28" s="142"/>
      <c r="AL28" s="142"/>
      <c r="AM28" s="142"/>
      <c r="AN28" s="142"/>
      <c r="AO28" s="142"/>
      <c r="AP28" s="142"/>
    </row>
    <row r="29" spans="1:42" s="62" customFormat="1" ht="15">
      <c r="A29" s="1"/>
      <c r="B29" s="2" t="s">
        <v>277</v>
      </c>
      <c r="C29" s="1"/>
      <c r="D29" s="254"/>
      <c r="E29" s="254"/>
      <c r="F29" s="254"/>
      <c r="G29" s="254"/>
      <c r="H29" s="254"/>
      <c r="I29" s="254"/>
      <c r="J29" s="254"/>
      <c r="K29" s="254"/>
      <c r="L29" s="254"/>
      <c r="M29" s="254"/>
      <c r="N29" s="254"/>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row>
    <row r="30" spans="1:42" s="62" customFormat="1">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row>
    <row r="31" spans="1:42" s="62" customFormat="1" ht="12.75">
      <c r="B31" s="58" t="s">
        <v>253</v>
      </c>
      <c r="C31" s="59">
        <f>C7</f>
        <v>0</v>
      </c>
      <c r="D31" s="59">
        <f t="shared" ref="D31:AO31" si="4">D7</f>
        <v>1</v>
      </c>
      <c r="E31" s="59">
        <f t="shared" si="4"/>
        <v>2</v>
      </c>
      <c r="F31" s="59">
        <f t="shared" si="4"/>
        <v>3</v>
      </c>
      <c r="G31" s="59">
        <f t="shared" si="4"/>
        <v>4</v>
      </c>
      <c r="H31" s="59">
        <f t="shared" si="4"/>
        <v>5</v>
      </c>
      <c r="I31" s="59">
        <f t="shared" si="4"/>
        <v>6</v>
      </c>
      <c r="J31" s="59">
        <f t="shared" si="4"/>
        <v>7</v>
      </c>
      <c r="K31" s="59">
        <f t="shared" si="4"/>
        <v>8</v>
      </c>
      <c r="L31" s="59">
        <f t="shared" si="4"/>
        <v>9</v>
      </c>
      <c r="M31" s="59">
        <f t="shared" si="4"/>
        <v>10</v>
      </c>
      <c r="N31" s="59">
        <f t="shared" si="4"/>
        <v>11</v>
      </c>
      <c r="O31" s="59">
        <f t="shared" si="4"/>
        <v>12</v>
      </c>
      <c r="P31" s="59">
        <f t="shared" si="4"/>
        <v>13</v>
      </c>
      <c r="Q31" s="59">
        <f t="shared" si="4"/>
        <v>14</v>
      </c>
      <c r="R31" s="59">
        <f t="shared" si="4"/>
        <v>15</v>
      </c>
      <c r="S31" s="59">
        <f t="shared" si="4"/>
        <v>16</v>
      </c>
      <c r="T31" s="59">
        <f t="shared" si="4"/>
        <v>17</v>
      </c>
      <c r="U31" s="59">
        <f t="shared" si="4"/>
        <v>18</v>
      </c>
      <c r="V31" s="59">
        <f t="shared" si="4"/>
        <v>19</v>
      </c>
      <c r="W31" s="59">
        <f t="shared" si="4"/>
        <v>20</v>
      </c>
      <c r="X31" s="59">
        <f t="shared" si="4"/>
        <v>21</v>
      </c>
      <c r="Y31" s="59">
        <f t="shared" si="4"/>
        <v>22</v>
      </c>
      <c r="Z31" s="59">
        <f t="shared" si="4"/>
        <v>23</v>
      </c>
      <c r="AA31" s="59">
        <f t="shared" si="4"/>
        <v>24</v>
      </c>
      <c r="AB31" s="59">
        <f t="shared" si="4"/>
        <v>25</v>
      </c>
      <c r="AC31" s="59">
        <f t="shared" si="4"/>
        <v>26</v>
      </c>
      <c r="AD31" s="59">
        <f t="shared" si="4"/>
        <v>27</v>
      </c>
      <c r="AE31" s="59">
        <f t="shared" si="4"/>
        <v>28</v>
      </c>
      <c r="AF31" s="59">
        <f t="shared" si="4"/>
        <v>29</v>
      </c>
      <c r="AG31" s="59">
        <f t="shared" si="4"/>
        <v>30</v>
      </c>
      <c r="AH31" s="59">
        <f t="shared" si="4"/>
        <v>31</v>
      </c>
      <c r="AI31" s="59">
        <f t="shared" si="4"/>
        <v>32</v>
      </c>
      <c r="AJ31" s="59">
        <f t="shared" si="4"/>
        <v>33</v>
      </c>
      <c r="AK31" s="59">
        <f t="shared" si="4"/>
        <v>34</v>
      </c>
      <c r="AL31" s="59">
        <f t="shared" si="4"/>
        <v>35</v>
      </c>
      <c r="AM31" s="59">
        <f t="shared" si="4"/>
        <v>36</v>
      </c>
      <c r="AN31" s="59">
        <f t="shared" si="4"/>
        <v>37</v>
      </c>
      <c r="AO31" s="59">
        <f t="shared" si="4"/>
        <v>38</v>
      </c>
    </row>
    <row r="32" spans="1:42" s="62" customFormat="1" ht="12.75">
      <c r="A32" s="77">
        <v>1</v>
      </c>
      <c r="B32" s="147" t="s">
        <v>47</v>
      </c>
      <c r="C32" s="80"/>
      <c r="D32" s="80"/>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c r="AO32" s="80"/>
    </row>
    <row r="33" spans="1:42" s="62" customFormat="1" ht="25.5">
      <c r="A33" s="77">
        <v>2</v>
      </c>
      <c r="B33" s="147" t="s">
        <v>48</v>
      </c>
      <c r="C33" s="80"/>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c r="AM33" s="80"/>
      <c r="AN33" s="80"/>
      <c r="AO33" s="80"/>
    </row>
    <row r="34" spans="1:42" ht="25.5">
      <c r="A34" s="77">
        <v>3</v>
      </c>
      <c r="B34" s="147" t="s">
        <v>49</v>
      </c>
      <c r="C34" s="80"/>
      <c r="D34" s="80"/>
      <c r="E34" s="80"/>
      <c r="F34" s="80"/>
      <c r="G34" s="80"/>
      <c r="H34" s="80"/>
      <c r="I34" s="80"/>
      <c r="J34" s="80"/>
      <c r="K34" s="80"/>
      <c r="L34" s="80"/>
      <c r="M34" s="80"/>
      <c r="N34" s="80"/>
      <c r="O34" s="80"/>
      <c r="P34" s="80"/>
      <c r="Q34" s="80"/>
      <c r="R34" s="80"/>
      <c r="S34" s="80"/>
      <c r="T34" s="80"/>
      <c r="U34" s="80"/>
      <c r="V34" s="80"/>
      <c r="W34" s="80"/>
      <c r="X34" s="80"/>
      <c r="Y34" s="80"/>
      <c r="Z34" s="80"/>
      <c r="AA34" s="80"/>
      <c r="AB34" s="80"/>
      <c r="AC34" s="80"/>
      <c r="AD34" s="80"/>
      <c r="AE34" s="80"/>
      <c r="AF34" s="80"/>
      <c r="AG34" s="80"/>
      <c r="AH34" s="80"/>
      <c r="AI34" s="80"/>
      <c r="AJ34" s="80"/>
      <c r="AK34" s="80"/>
      <c r="AL34" s="80"/>
      <c r="AM34" s="80"/>
      <c r="AN34" s="80"/>
      <c r="AO34" s="80"/>
      <c r="AP34" s="62"/>
    </row>
    <row r="35" spans="1:42">
      <c r="A35" s="67">
        <v>4</v>
      </c>
      <c r="B35" s="66" t="s">
        <v>50</v>
      </c>
      <c r="C35" s="31">
        <f>SUM(C32:C34)</f>
        <v>0</v>
      </c>
      <c r="D35" s="31">
        <f t="shared" ref="D35:AO35" si="5">SUM(D32:D34)</f>
        <v>0</v>
      </c>
      <c r="E35" s="31">
        <f t="shared" si="5"/>
        <v>0</v>
      </c>
      <c r="F35" s="31">
        <f t="shared" si="5"/>
        <v>0</v>
      </c>
      <c r="G35" s="31">
        <f t="shared" si="5"/>
        <v>0</v>
      </c>
      <c r="H35" s="31">
        <f t="shared" si="5"/>
        <v>0</v>
      </c>
      <c r="I35" s="31">
        <f t="shared" si="5"/>
        <v>0</v>
      </c>
      <c r="J35" s="31">
        <f t="shared" si="5"/>
        <v>0</v>
      </c>
      <c r="K35" s="31">
        <f t="shared" si="5"/>
        <v>0</v>
      </c>
      <c r="L35" s="31">
        <f t="shared" si="5"/>
        <v>0</v>
      </c>
      <c r="M35" s="31">
        <f t="shared" si="5"/>
        <v>0</v>
      </c>
      <c r="N35" s="31">
        <f t="shared" si="5"/>
        <v>0</v>
      </c>
      <c r="O35" s="31">
        <f t="shared" si="5"/>
        <v>0</v>
      </c>
      <c r="P35" s="31">
        <f t="shared" si="5"/>
        <v>0</v>
      </c>
      <c r="Q35" s="31">
        <f t="shared" si="5"/>
        <v>0</v>
      </c>
      <c r="R35" s="31">
        <f t="shared" si="5"/>
        <v>0</v>
      </c>
      <c r="S35" s="31">
        <f t="shared" si="5"/>
        <v>0</v>
      </c>
      <c r="T35" s="31">
        <f t="shared" si="5"/>
        <v>0</v>
      </c>
      <c r="U35" s="31">
        <f t="shared" si="5"/>
        <v>0</v>
      </c>
      <c r="V35" s="31">
        <f t="shared" si="5"/>
        <v>0</v>
      </c>
      <c r="W35" s="31">
        <f t="shared" si="5"/>
        <v>0</v>
      </c>
      <c r="X35" s="31">
        <f t="shared" si="5"/>
        <v>0</v>
      </c>
      <c r="Y35" s="31">
        <f t="shared" si="5"/>
        <v>0</v>
      </c>
      <c r="Z35" s="31">
        <f t="shared" si="5"/>
        <v>0</v>
      </c>
      <c r="AA35" s="31">
        <f t="shared" si="5"/>
        <v>0</v>
      </c>
      <c r="AB35" s="31">
        <f t="shared" si="5"/>
        <v>0</v>
      </c>
      <c r="AC35" s="31">
        <f t="shared" si="5"/>
        <v>0</v>
      </c>
      <c r="AD35" s="31">
        <f t="shared" si="5"/>
        <v>0</v>
      </c>
      <c r="AE35" s="31">
        <f t="shared" si="5"/>
        <v>0</v>
      </c>
      <c r="AF35" s="31">
        <f t="shared" si="5"/>
        <v>0</v>
      </c>
      <c r="AG35" s="31">
        <f t="shared" si="5"/>
        <v>0</v>
      </c>
      <c r="AH35" s="31">
        <f t="shared" si="5"/>
        <v>0</v>
      </c>
      <c r="AI35" s="31">
        <f t="shared" si="5"/>
        <v>0</v>
      </c>
      <c r="AJ35" s="31">
        <f t="shared" si="5"/>
        <v>0</v>
      </c>
      <c r="AK35" s="31">
        <f t="shared" si="5"/>
        <v>0</v>
      </c>
      <c r="AL35" s="31">
        <f t="shared" si="5"/>
        <v>0</v>
      </c>
      <c r="AM35" s="31">
        <f t="shared" si="5"/>
        <v>0</v>
      </c>
      <c r="AN35" s="31">
        <f t="shared" si="5"/>
        <v>0</v>
      </c>
      <c r="AO35" s="31">
        <f t="shared" si="5"/>
        <v>0</v>
      </c>
      <c r="AP35" s="79"/>
    </row>
    <row r="36" spans="1:42">
      <c r="A36" s="67">
        <v>5</v>
      </c>
      <c r="B36" s="66" t="s">
        <v>51</v>
      </c>
      <c r="C36" s="118"/>
      <c r="D36" s="99" t="e">
        <f>C39</f>
        <v>#N/A</v>
      </c>
      <c r="E36" s="99" t="e">
        <f t="shared" ref="E36:AO36" si="6">D39</f>
        <v>#N/A</v>
      </c>
      <c r="F36" s="99" t="e">
        <f t="shared" si="6"/>
        <v>#N/A</v>
      </c>
      <c r="G36" s="99" t="e">
        <f t="shared" si="6"/>
        <v>#N/A</v>
      </c>
      <c r="H36" s="99" t="e">
        <f t="shared" si="6"/>
        <v>#N/A</v>
      </c>
      <c r="I36" s="99" t="e">
        <f t="shared" si="6"/>
        <v>#N/A</v>
      </c>
      <c r="J36" s="99" t="e">
        <f t="shared" si="6"/>
        <v>#N/A</v>
      </c>
      <c r="K36" s="99" t="e">
        <f t="shared" si="6"/>
        <v>#N/A</v>
      </c>
      <c r="L36" s="99" t="e">
        <f t="shared" si="6"/>
        <v>#N/A</v>
      </c>
      <c r="M36" s="99" t="e">
        <f t="shared" si="6"/>
        <v>#N/A</v>
      </c>
      <c r="N36" s="99" t="e">
        <f t="shared" si="6"/>
        <v>#N/A</v>
      </c>
      <c r="O36" s="99" t="e">
        <f t="shared" si="6"/>
        <v>#N/A</v>
      </c>
      <c r="P36" s="99" t="e">
        <f t="shared" si="6"/>
        <v>#N/A</v>
      </c>
      <c r="Q36" s="99" t="e">
        <f t="shared" si="6"/>
        <v>#N/A</v>
      </c>
      <c r="R36" s="99" t="e">
        <f t="shared" si="6"/>
        <v>#N/A</v>
      </c>
      <c r="S36" s="99" t="e">
        <f t="shared" si="6"/>
        <v>#N/A</v>
      </c>
      <c r="T36" s="99" t="e">
        <f t="shared" si="6"/>
        <v>#N/A</v>
      </c>
      <c r="U36" s="99" t="e">
        <f t="shared" si="6"/>
        <v>#N/A</v>
      </c>
      <c r="V36" s="99" t="e">
        <f t="shared" si="6"/>
        <v>#N/A</v>
      </c>
      <c r="W36" s="99" t="e">
        <f t="shared" si="6"/>
        <v>#N/A</v>
      </c>
      <c r="X36" s="99" t="e">
        <f t="shared" si="6"/>
        <v>#N/A</v>
      </c>
      <c r="Y36" s="99" t="e">
        <f t="shared" si="6"/>
        <v>#N/A</v>
      </c>
      <c r="Z36" s="99" t="e">
        <f t="shared" si="6"/>
        <v>#N/A</v>
      </c>
      <c r="AA36" s="99" t="e">
        <f t="shared" si="6"/>
        <v>#N/A</v>
      </c>
      <c r="AB36" s="99" t="e">
        <f t="shared" si="6"/>
        <v>#N/A</v>
      </c>
      <c r="AC36" s="99" t="e">
        <f t="shared" si="6"/>
        <v>#N/A</v>
      </c>
      <c r="AD36" s="99" t="e">
        <f t="shared" si="6"/>
        <v>#N/A</v>
      </c>
      <c r="AE36" s="99" t="e">
        <f t="shared" si="6"/>
        <v>#N/A</v>
      </c>
      <c r="AF36" s="99" t="e">
        <f t="shared" si="6"/>
        <v>#N/A</v>
      </c>
      <c r="AG36" s="99" t="e">
        <f t="shared" si="6"/>
        <v>#N/A</v>
      </c>
      <c r="AH36" s="99" t="e">
        <f t="shared" si="6"/>
        <v>#N/A</v>
      </c>
      <c r="AI36" s="99" t="e">
        <f t="shared" si="6"/>
        <v>#N/A</v>
      </c>
      <c r="AJ36" s="99" t="e">
        <f t="shared" si="6"/>
        <v>#N/A</v>
      </c>
      <c r="AK36" s="99" t="e">
        <f t="shared" si="6"/>
        <v>#N/A</v>
      </c>
      <c r="AL36" s="99" t="e">
        <f t="shared" si="6"/>
        <v>#N/A</v>
      </c>
      <c r="AM36" s="99" t="e">
        <f t="shared" si="6"/>
        <v>#N/A</v>
      </c>
      <c r="AN36" s="99" t="e">
        <f t="shared" si="6"/>
        <v>#N/A</v>
      </c>
      <c r="AO36" s="99" t="e">
        <f t="shared" si="6"/>
        <v>#N/A</v>
      </c>
      <c r="AP36" s="79"/>
    </row>
    <row r="37" spans="1:42" s="143" customFormat="1">
      <c r="A37" s="67">
        <v>6</v>
      </c>
      <c r="B37" s="66" t="s">
        <v>254</v>
      </c>
      <c r="C37" s="31" t="e">
        <f>C8+C10+C11+C12+C13</f>
        <v>#N/A</v>
      </c>
      <c r="D37" s="31" t="e">
        <f t="shared" ref="D37:AO37" si="7">D8+D10+D11+D12+D13</f>
        <v>#N/A</v>
      </c>
      <c r="E37" s="31" t="e">
        <f t="shared" si="7"/>
        <v>#N/A</v>
      </c>
      <c r="F37" s="31" t="e">
        <f t="shared" si="7"/>
        <v>#N/A</v>
      </c>
      <c r="G37" s="31" t="e">
        <f t="shared" si="7"/>
        <v>#N/A</v>
      </c>
      <c r="H37" s="31" t="e">
        <f t="shared" si="7"/>
        <v>#N/A</v>
      </c>
      <c r="I37" s="31" t="e">
        <f t="shared" si="7"/>
        <v>#N/A</v>
      </c>
      <c r="J37" s="31" t="e">
        <f t="shared" si="7"/>
        <v>#N/A</v>
      </c>
      <c r="K37" s="31" t="e">
        <f t="shared" si="7"/>
        <v>#N/A</v>
      </c>
      <c r="L37" s="31" t="e">
        <f t="shared" si="7"/>
        <v>#N/A</v>
      </c>
      <c r="M37" s="31">
        <f t="shared" si="7"/>
        <v>0</v>
      </c>
      <c r="N37" s="31">
        <f t="shared" si="7"/>
        <v>0</v>
      </c>
      <c r="O37" s="31">
        <f t="shared" si="7"/>
        <v>0</v>
      </c>
      <c r="P37" s="31">
        <f t="shared" si="7"/>
        <v>0</v>
      </c>
      <c r="Q37" s="31">
        <f t="shared" si="7"/>
        <v>0</v>
      </c>
      <c r="R37" s="31">
        <f t="shared" si="7"/>
        <v>0</v>
      </c>
      <c r="S37" s="31">
        <f t="shared" si="7"/>
        <v>0</v>
      </c>
      <c r="T37" s="31">
        <f t="shared" si="7"/>
        <v>0</v>
      </c>
      <c r="U37" s="31">
        <f t="shared" si="7"/>
        <v>0</v>
      </c>
      <c r="V37" s="31">
        <f t="shared" si="7"/>
        <v>0</v>
      </c>
      <c r="W37" s="31">
        <f t="shared" si="7"/>
        <v>0</v>
      </c>
      <c r="X37" s="31">
        <f t="shared" si="7"/>
        <v>0</v>
      </c>
      <c r="Y37" s="31">
        <f t="shared" si="7"/>
        <v>0</v>
      </c>
      <c r="Z37" s="31">
        <f t="shared" si="7"/>
        <v>0</v>
      </c>
      <c r="AA37" s="31">
        <f t="shared" si="7"/>
        <v>0</v>
      </c>
      <c r="AB37" s="31">
        <f t="shared" si="7"/>
        <v>0</v>
      </c>
      <c r="AC37" s="31">
        <f t="shared" si="7"/>
        <v>0</v>
      </c>
      <c r="AD37" s="31">
        <f t="shared" si="7"/>
        <v>0</v>
      </c>
      <c r="AE37" s="31">
        <f t="shared" si="7"/>
        <v>0</v>
      </c>
      <c r="AF37" s="31">
        <f t="shared" si="7"/>
        <v>0</v>
      </c>
      <c r="AG37" s="31">
        <f t="shared" si="7"/>
        <v>0</v>
      </c>
      <c r="AH37" s="31">
        <f t="shared" si="7"/>
        <v>0</v>
      </c>
      <c r="AI37" s="31">
        <f t="shared" si="7"/>
        <v>0</v>
      </c>
      <c r="AJ37" s="31">
        <f t="shared" si="7"/>
        <v>0</v>
      </c>
      <c r="AK37" s="31">
        <f t="shared" si="7"/>
        <v>0</v>
      </c>
      <c r="AL37" s="31">
        <f t="shared" si="7"/>
        <v>0</v>
      </c>
      <c r="AM37" s="31">
        <f t="shared" si="7"/>
        <v>0</v>
      </c>
      <c r="AN37" s="31">
        <f t="shared" si="7"/>
        <v>0</v>
      </c>
      <c r="AO37" s="31">
        <f t="shared" si="7"/>
        <v>0</v>
      </c>
      <c r="AP37" s="79"/>
    </row>
    <row r="38" spans="1:42" s="143" customFormat="1">
      <c r="A38" s="67">
        <v>7</v>
      </c>
      <c r="B38" s="66" t="s">
        <v>255</v>
      </c>
      <c r="C38" s="31">
        <f>C17+C18+C19+C20+C21</f>
        <v>0</v>
      </c>
      <c r="D38" s="31">
        <f t="shared" ref="D38:AO38" si="8">D17+D18+D19+D20+D21</f>
        <v>0</v>
      </c>
      <c r="E38" s="31">
        <f t="shared" si="8"/>
        <v>0</v>
      </c>
      <c r="F38" s="31">
        <f t="shared" si="8"/>
        <v>0</v>
      </c>
      <c r="G38" s="31">
        <f t="shared" si="8"/>
        <v>0</v>
      </c>
      <c r="H38" s="31">
        <f t="shared" si="8"/>
        <v>0</v>
      </c>
      <c r="I38" s="31">
        <f t="shared" si="8"/>
        <v>0</v>
      </c>
      <c r="J38" s="31">
        <f t="shared" si="8"/>
        <v>0</v>
      </c>
      <c r="K38" s="31">
        <f t="shared" si="8"/>
        <v>0</v>
      </c>
      <c r="L38" s="31">
        <f t="shared" si="8"/>
        <v>0</v>
      </c>
      <c r="M38" s="31">
        <f t="shared" si="8"/>
        <v>0</v>
      </c>
      <c r="N38" s="31">
        <f t="shared" si="8"/>
        <v>0</v>
      </c>
      <c r="O38" s="31">
        <f t="shared" si="8"/>
        <v>0</v>
      </c>
      <c r="P38" s="31">
        <f t="shared" si="8"/>
        <v>0</v>
      </c>
      <c r="Q38" s="31">
        <f t="shared" si="8"/>
        <v>0</v>
      </c>
      <c r="R38" s="31">
        <f t="shared" si="8"/>
        <v>0</v>
      </c>
      <c r="S38" s="31">
        <f t="shared" si="8"/>
        <v>0</v>
      </c>
      <c r="T38" s="31">
        <f t="shared" si="8"/>
        <v>0</v>
      </c>
      <c r="U38" s="31">
        <f t="shared" si="8"/>
        <v>0</v>
      </c>
      <c r="V38" s="31">
        <f t="shared" si="8"/>
        <v>0</v>
      </c>
      <c r="W38" s="31">
        <f t="shared" si="8"/>
        <v>0</v>
      </c>
      <c r="X38" s="31">
        <f t="shared" si="8"/>
        <v>0</v>
      </c>
      <c r="Y38" s="31">
        <f t="shared" si="8"/>
        <v>0</v>
      </c>
      <c r="Z38" s="31">
        <f t="shared" si="8"/>
        <v>0</v>
      </c>
      <c r="AA38" s="31">
        <f t="shared" si="8"/>
        <v>0</v>
      </c>
      <c r="AB38" s="31">
        <f t="shared" si="8"/>
        <v>0</v>
      </c>
      <c r="AC38" s="31">
        <f t="shared" si="8"/>
        <v>0</v>
      </c>
      <c r="AD38" s="31">
        <f t="shared" si="8"/>
        <v>0</v>
      </c>
      <c r="AE38" s="31">
        <f t="shared" si="8"/>
        <v>0</v>
      </c>
      <c r="AF38" s="31">
        <f t="shared" si="8"/>
        <v>0</v>
      </c>
      <c r="AG38" s="31">
        <f t="shared" si="8"/>
        <v>0</v>
      </c>
      <c r="AH38" s="31">
        <f t="shared" si="8"/>
        <v>0</v>
      </c>
      <c r="AI38" s="31">
        <f t="shared" si="8"/>
        <v>0</v>
      </c>
      <c r="AJ38" s="31">
        <f t="shared" si="8"/>
        <v>0</v>
      </c>
      <c r="AK38" s="31">
        <f t="shared" si="8"/>
        <v>0</v>
      </c>
      <c r="AL38" s="31">
        <f t="shared" si="8"/>
        <v>0</v>
      </c>
      <c r="AM38" s="31">
        <f t="shared" si="8"/>
        <v>0</v>
      </c>
      <c r="AN38" s="31">
        <f t="shared" si="8"/>
        <v>0</v>
      </c>
      <c r="AO38" s="31">
        <f t="shared" si="8"/>
        <v>0</v>
      </c>
      <c r="AP38" s="79"/>
    </row>
    <row r="39" spans="1:42">
      <c r="A39" s="77">
        <v>8</v>
      </c>
      <c r="B39" s="78" t="s">
        <v>52</v>
      </c>
      <c r="C39" s="99" t="e">
        <f>C35+C36+C37-C38</f>
        <v>#N/A</v>
      </c>
      <c r="D39" s="99" t="e">
        <f t="shared" ref="D39:AO39" si="9">D35+D36+D37-D38</f>
        <v>#N/A</v>
      </c>
      <c r="E39" s="99" t="e">
        <f t="shared" si="9"/>
        <v>#N/A</v>
      </c>
      <c r="F39" s="99" t="e">
        <f t="shared" si="9"/>
        <v>#N/A</v>
      </c>
      <c r="G39" s="99" t="e">
        <f t="shared" si="9"/>
        <v>#N/A</v>
      </c>
      <c r="H39" s="99" t="e">
        <f t="shared" si="9"/>
        <v>#N/A</v>
      </c>
      <c r="I39" s="99" t="e">
        <f t="shared" si="9"/>
        <v>#N/A</v>
      </c>
      <c r="J39" s="99" t="e">
        <f t="shared" si="9"/>
        <v>#N/A</v>
      </c>
      <c r="K39" s="99" t="e">
        <f t="shared" si="9"/>
        <v>#N/A</v>
      </c>
      <c r="L39" s="99" t="e">
        <f t="shared" si="9"/>
        <v>#N/A</v>
      </c>
      <c r="M39" s="99" t="e">
        <f t="shared" si="9"/>
        <v>#N/A</v>
      </c>
      <c r="N39" s="99" t="e">
        <f t="shared" si="9"/>
        <v>#N/A</v>
      </c>
      <c r="O39" s="99" t="e">
        <f t="shared" si="9"/>
        <v>#N/A</v>
      </c>
      <c r="P39" s="99" t="e">
        <f t="shared" si="9"/>
        <v>#N/A</v>
      </c>
      <c r="Q39" s="99" t="e">
        <f t="shared" si="9"/>
        <v>#N/A</v>
      </c>
      <c r="R39" s="99" t="e">
        <f t="shared" si="9"/>
        <v>#N/A</v>
      </c>
      <c r="S39" s="99" t="e">
        <f t="shared" si="9"/>
        <v>#N/A</v>
      </c>
      <c r="T39" s="99" t="e">
        <f t="shared" si="9"/>
        <v>#N/A</v>
      </c>
      <c r="U39" s="99" t="e">
        <f t="shared" si="9"/>
        <v>#N/A</v>
      </c>
      <c r="V39" s="99" t="e">
        <f t="shared" si="9"/>
        <v>#N/A</v>
      </c>
      <c r="W39" s="99" t="e">
        <f t="shared" si="9"/>
        <v>#N/A</v>
      </c>
      <c r="X39" s="99" t="e">
        <f t="shared" si="9"/>
        <v>#N/A</v>
      </c>
      <c r="Y39" s="99" t="e">
        <f t="shared" si="9"/>
        <v>#N/A</v>
      </c>
      <c r="Z39" s="99" t="e">
        <f t="shared" si="9"/>
        <v>#N/A</v>
      </c>
      <c r="AA39" s="99" t="e">
        <f t="shared" si="9"/>
        <v>#N/A</v>
      </c>
      <c r="AB39" s="99" t="e">
        <f t="shared" si="9"/>
        <v>#N/A</v>
      </c>
      <c r="AC39" s="99" t="e">
        <f t="shared" si="9"/>
        <v>#N/A</v>
      </c>
      <c r="AD39" s="99" t="e">
        <f t="shared" si="9"/>
        <v>#N/A</v>
      </c>
      <c r="AE39" s="99" t="e">
        <f t="shared" si="9"/>
        <v>#N/A</v>
      </c>
      <c r="AF39" s="99" t="e">
        <f t="shared" si="9"/>
        <v>#N/A</v>
      </c>
      <c r="AG39" s="99" t="e">
        <f t="shared" si="9"/>
        <v>#N/A</v>
      </c>
      <c r="AH39" s="99" t="e">
        <f t="shared" si="9"/>
        <v>#N/A</v>
      </c>
      <c r="AI39" s="99" t="e">
        <f t="shared" si="9"/>
        <v>#N/A</v>
      </c>
      <c r="AJ39" s="99" t="e">
        <f t="shared" si="9"/>
        <v>#N/A</v>
      </c>
      <c r="AK39" s="99" t="e">
        <f t="shared" si="9"/>
        <v>#N/A</v>
      </c>
      <c r="AL39" s="99" t="e">
        <f t="shared" si="9"/>
        <v>#N/A</v>
      </c>
      <c r="AM39" s="99" t="e">
        <f t="shared" si="9"/>
        <v>#N/A</v>
      </c>
      <c r="AN39" s="99" t="e">
        <f t="shared" si="9"/>
        <v>#N/A</v>
      </c>
      <c r="AO39" s="99" t="e">
        <f t="shared" si="9"/>
        <v>#N/A</v>
      </c>
      <c r="AP39" s="79"/>
    </row>
    <row r="41" spans="1:42" s="126" customFormat="1" ht="15">
      <c r="B41" s="2" t="s">
        <v>279</v>
      </c>
    </row>
    <row r="42" spans="1:42" s="126" customFormat="1"/>
    <row r="43" spans="1:42" s="62" customFormat="1" ht="12.75">
      <c r="B43" s="58" t="s">
        <v>219</v>
      </c>
      <c r="C43" s="59">
        <f t="shared" ref="C43:AO43" si="10">C7</f>
        <v>0</v>
      </c>
      <c r="D43" s="59">
        <f t="shared" si="10"/>
        <v>1</v>
      </c>
      <c r="E43" s="59">
        <f t="shared" si="10"/>
        <v>2</v>
      </c>
      <c r="F43" s="59">
        <f t="shared" si="10"/>
        <v>3</v>
      </c>
      <c r="G43" s="59">
        <f t="shared" si="10"/>
        <v>4</v>
      </c>
      <c r="H43" s="59">
        <f t="shared" si="10"/>
        <v>5</v>
      </c>
      <c r="I43" s="59">
        <f t="shared" si="10"/>
        <v>6</v>
      </c>
      <c r="J43" s="59">
        <f t="shared" si="10"/>
        <v>7</v>
      </c>
      <c r="K43" s="59">
        <f t="shared" si="10"/>
        <v>8</v>
      </c>
      <c r="L43" s="59">
        <f t="shared" si="10"/>
        <v>9</v>
      </c>
      <c r="M43" s="59">
        <f t="shared" si="10"/>
        <v>10</v>
      </c>
      <c r="N43" s="59">
        <f t="shared" si="10"/>
        <v>11</v>
      </c>
      <c r="O43" s="59">
        <f t="shared" si="10"/>
        <v>12</v>
      </c>
      <c r="P43" s="59">
        <f t="shared" si="10"/>
        <v>13</v>
      </c>
      <c r="Q43" s="59">
        <f t="shared" si="10"/>
        <v>14</v>
      </c>
      <c r="R43" s="59">
        <f t="shared" si="10"/>
        <v>15</v>
      </c>
      <c r="S43" s="59">
        <f t="shared" si="10"/>
        <v>16</v>
      </c>
      <c r="T43" s="59">
        <f t="shared" si="10"/>
        <v>17</v>
      </c>
      <c r="U43" s="59">
        <f t="shared" si="10"/>
        <v>18</v>
      </c>
      <c r="V43" s="59">
        <f t="shared" si="10"/>
        <v>19</v>
      </c>
      <c r="W43" s="59">
        <f t="shared" si="10"/>
        <v>20</v>
      </c>
      <c r="X43" s="59">
        <f t="shared" si="10"/>
        <v>21</v>
      </c>
      <c r="Y43" s="59">
        <f t="shared" si="10"/>
        <v>22</v>
      </c>
      <c r="Z43" s="59">
        <f t="shared" si="10"/>
        <v>23</v>
      </c>
      <c r="AA43" s="59">
        <f t="shared" si="10"/>
        <v>24</v>
      </c>
      <c r="AB43" s="59">
        <f t="shared" si="10"/>
        <v>25</v>
      </c>
      <c r="AC43" s="59">
        <f t="shared" si="10"/>
        <v>26</v>
      </c>
      <c r="AD43" s="59">
        <f t="shared" si="10"/>
        <v>27</v>
      </c>
      <c r="AE43" s="59">
        <f t="shared" si="10"/>
        <v>28</v>
      </c>
      <c r="AF43" s="59">
        <f t="shared" si="10"/>
        <v>29</v>
      </c>
      <c r="AG43" s="59">
        <f t="shared" si="10"/>
        <v>30</v>
      </c>
      <c r="AH43" s="59">
        <f t="shared" si="10"/>
        <v>31</v>
      </c>
      <c r="AI43" s="59">
        <f t="shared" si="10"/>
        <v>32</v>
      </c>
      <c r="AJ43" s="59">
        <f t="shared" si="10"/>
        <v>33</v>
      </c>
      <c r="AK43" s="59">
        <f t="shared" si="10"/>
        <v>34</v>
      </c>
      <c r="AL43" s="59">
        <f t="shared" si="10"/>
        <v>35</v>
      </c>
      <c r="AM43" s="59">
        <f t="shared" si="10"/>
        <v>36</v>
      </c>
      <c r="AN43" s="59">
        <f t="shared" si="10"/>
        <v>37</v>
      </c>
      <c r="AO43" s="59">
        <f t="shared" si="10"/>
        <v>38</v>
      </c>
    </row>
    <row r="44" spans="1:42" s="126" customFormat="1">
      <c r="B44" s="128" t="s">
        <v>220</v>
      </c>
      <c r="C44" s="131"/>
      <c r="D44" s="131"/>
      <c r="E44" s="131"/>
      <c r="F44" s="131"/>
      <c r="G44" s="131"/>
      <c r="H44" s="131"/>
      <c r="I44" s="132"/>
      <c r="J44" s="132"/>
      <c r="K44" s="132"/>
      <c r="L44" s="132"/>
      <c r="M44" s="132"/>
      <c r="N44" s="132"/>
      <c r="O44" s="132"/>
      <c r="P44" s="132"/>
      <c r="Q44" s="132"/>
      <c r="R44" s="132"/>
      <c r="S44" s="132"/>
      <c r="T44" s="132"/>
      <c r="U44" s="132"/>
      <c r="V44" s="132"/>
      <c r="W44" s="132"/>
      <c r="X44" s="132"/>
      <c r="Y44" s="132"/>
      <c r="Z44" s="132"/>
      <c r="AA44" s="132"/>
      <c r="AB44" s="132"/>
      <c r="AC44" s="132"/>
      <c r="AD44" s="132"/>
      <c r="AE44" s="132"/>
      <c r="AF44" s="132"/>
      <c r="AG44" s="132"/>
      <c r="AH44" s="132"/>
      <c r="AI44" s="132"/>
      <c r="AJ44" s="132"/>
      <c r="AK44" s="132"/>
      <c r="AL44" s="132"/>
      <c r="AM44" s="132"/>
      <c r="AN44" s="132"/>
      <c r="AO44" s="132"/>
    </row>
    <row r="45" spans="1:42" s="126" customFormat="1">
      <c r="B45" s="128" t="s">
        <v>221</v>
      </c>
      <c r="C45" s="131"/>
      <c r="D45" s="131"/>
      <c r="E45" s="131"/>
      <c r="F45" s="131"/>
      <c r="G45" s="131"/>
      <c r="H45" s="131"/>
      <c r="I45" s="132"/>
      <c r="J45" s="132"/>
      <c r="K45" s="132"/>
      <c r="L45" s="132"/>
      <c r="M45" s="132"/>
      <c r="N45" s="132"/>
      <c r="O45" s="132"/>
      <c r="P45" s="132"/>
      <c r="Q45" s="132"/>
      <c r="R45" s="132"/>
      <c r="S45" s="132"/>
      <c r="T45" s="132"/>
      <c r="U45" s="132"/>
      <c r="V45" s="132"/>
      <c r="W45" s="132"/>
      <c r="X45" s="132"/>
      <c r="Y45" s="132"/>
      <c r="Z45" s="132"/>
      <c r="AA45" s="132"/>
      <c r="AB45" s="132"/>
      <c r="AC45" s="132"/>
      <c r="AD45" s="132"/>
      <c r="AE45" s="132"/>
      <c r="AF45" s="132"/>
      <c r="AG45" s="132"/>
      <c r="AH45" s="132"/>
      <c r="AI45" s="132"/>
      <c r="AJ45" s="132"/>
      <c r="AK45" s="132"/>
      <c r="AL45" s="132"/>
      <c r="AM45" s="132"/>
      <c r="AN45" s="132"/>
      <c r="AO45" s="132"/>
    </row>
    <row r="46" spans="1:42" s="126" customFormat="1">
      <c r="B46" s="128" t="s">
        <v>222</v>
      </c>
      <c r="C46" s="131"/>
      <c r="D46" s="131"/>
      <c r="E46" s="131"/>
      <c r="F46" s="131"/>
      <c r="G46" s="131"/>
      <c r="H46" s="131"/>
      <c r="I46" s="132"/>
      <c r="J46" s="132"/>
      <c r="K46" s="132"/>
      <c r="L46" s="132"/>
      <c r="M46" s="132"/>
      <c r="N46" s="132"/>
      <c r="O46" s="132"/>
      <c r="P46" s="132"/>
      <c r="Q46" s="132"/>
      <c r="R46" s="132"/>
      <c r="S46" s="132"/>
      <c r="T46" s="132"/>
      <c r="U46" s="132"/>
      <c r="V46" s="132"/>
      <c r="W46" s="132"/>
      <c r="X46" s="132"/>
      <c r="Y46" s="132"/>
      <c r="Z46" s="132"/>
      <c r="AA46" s="132"/>
      <c r="AB46" s="132"/>
      <c r="AC46" s="132"/>
      <c r="AD46" s="132"/>
      <c r="AE46" s="132"/>
      <c r="AF46" s="132"/>
      <c r="AG46" s="132"/>
      <c r="AH46" s="132"/>
      <c r="AI46" s="132"/>
      <c r="AJ46" s="132"/>
      <c r="AK46" s="132"/>
      <c r="AL46" s="132"/>
      <c r="AM46" s="132"/>
      <c r="AN46" s="132"/>
      <c r="AO46" s="132"/>
    </row>
    <row r="47" spans="1:42" s="126" customFormat="1">
      <c r="B47" s="128" t="s">
        <v>223</v>
      </c>
      <c r="C47" s="131"/>
      <c r="D47" s="131"/>
      <c r="E47" s="131"/>
      <c r="F47" s="131"/>
      <c r="G47" s="131"/>
      <c r="H47" s="131"/>
      <c r="I47" s="132"/>
      <c r="J47" s="132"/>
      <c r="K47" s="132"/>
      <c r="L47" s="132"/>
      <c r="M47" s="132"/>
      <c r="N47" s="132"/>
      <c r="O47" s="132"/>
      <c r="P47" s="132"/>
      <c r="Q47" s="132"/>
      <c r="R47" s="132"/>
      <c r="S47" s="132"/>
      <c r="T47" s="132"/>
      <c r="U47" s="132"/>
      <c r="V47" s="132"/>
      <c r="W47" s="132"/>
      <c r="X47" s="132"/>
      <c r="Y47" s="132"/>
      <c r="Z47" s="132"/>
      <c r="AA47" s="132"/>
      <c r="AB47" s="132"/>
      <c r="AC47" s="132"/>
      <c r="AD47" s="132"/>
      <c r="AE47" s="132"/>
      <c r="AF47" s="132"/>
      <c r="AG47" s="132"/>
      <c r="AH47" s="132"/>
      <c r="AI47" s="132"/>
      <c r="AJ47" s="132"/>
      <c r="AK47" s="132"/>
      <c r="AL47" s="132"/>
      <c r="AM47" s="132"/>
      <c r="AN47" s="132"/>
      <c r="AO47" s="132"/>
    </row>
    <row r="48" spans="1:42" s="126" customFormat="1">
      <c r="B48" s="128" t="s">
        <v>224</v>
      </c>
      <c r="C48" s="131"/>
      <c r="D48" s="131"/>
      <c r="E48" s="131"/>
      <c r="F48" s="131"/>
      <c r="G48" s="131"/>
      <c r="H48" s="131"/>
      <c r="I48" s="132"/>
      <c r="J48" s="132"/>
      <c r="K48" s="132"/>
      <c r="L48" s="132"/>
      <c r="M48" s="132"/>
      <c r="N48" s="132"/>
      <c r="O48" s="132"/>
      <c r="P48" s="132"/>
      <c r="Q48" s="132"/>
      <c r="R48" s="132"/>
      <c r="S48" s="132"/>
      <c r="T48" s="132"/>
      <c r="U48" s="132"/>
      <c r="V48" s="132"/>
      <c r="W48" s="132"/>
      <c r="X48" s="132"/>
      <c r="Y48" s="132"/>
      <c r="Z48" s="132"/>
      <c r="AA48" s="132"/>
      <c r="AB48" s="132"/>
      <c r="AC48" s="132"/>
      <c r="AD48" s="132"/>
      <c r="AE48" s="132"/>
      <c r="AF48" s="132"/>
      <c r="AG48" s="132"/>
      <c r="AH48" s="132"/>
      <c r="AI48" s="132"/>
      <c r="AJ48" s="132"/>
      <c r="AK48" s="132"/>
      <c r="AL48" s="132"/>
      <c r="AM48" s="132"/>
      <c r="AN48" s="132"/>
      <c r="AO48" s="132"/>
    </row>
    <row r="49" spans="2:41" s="126" customFormat="1">
      <c r="B49" s="128" t="s">
        <v>225</v>
      </c>
      <c r="C49" s="131"/>
      <c r="D49" s="131"/>
      <c r="E49" s="131"/>
      <c r="F49" s="131"/>
      <c r="G49" s="131"/>
      <c r="H49" s="131"/>
      <c r="I49" s="132"/>
      <c r="J49" s="132"/>
      <c r="K49" s="132"/>
      <c r="L49" s="132"/>
      <c r="M49" s="132"/>
      <c r="N49" s="132"/>
      <c r="O49" s="132"/>
      <c r="P49" s="132"/>
      <c r="Q49" s="132"/>
      <c r="R49" s="132"/>
      <c r="S49" s="132"/>
      <c r="T49" s="132"/>
      <c r="U49" s="132"/>
      <c r="V49" s="132"/>
      <c r="W49" s="132"/>
      <c r="X49" s="132"/>
      <c r="Y49" s="132"/>
      <c r="Z49" s="132"/>
      <c r="AA49" s="132"/>
      <c r="AB49" s="132"/>
      <c r="AC49" s="132"/>
      <c r="AD49" s="132"/>
      <c r="AE49" s="132"/>
      <c r="AF49" s="132"/>
      <c r="AG49" s="132"/>
      <c r="AH49" s="132"/>
      <c r="AI49" s="132"/>
      <c r="AJ49" s="132"/>
      <c r="AK49" s="132"/>
      <c r="AL49" s="132"/>
      <c r="AM49" s="132"/>
      <c r="AN49" s="132"/>
      <c r="AO49" s="132"/>
    </row>
    <row r="50" spans="2:41" s="126" customFormat="1">
      <c r="B50" s="129" t="s">
        <v>226</v>
      </c>
      <c r="C50" s="133" t="str">
        <f>IF(C46=0,"",(C49+C48)/C46)</f>
        <v/>
      </c>
      <c r="D50" s="133" t="str">
        <f t="shared" ref="D50:AO50" si="11">IF(D46=0,"",(D49+D48)/D46)</f>
        <v/>
      </c>
      <c r="E50" s="133" t="str">
        <f t="shared" si="11"/>
        <v/>
      </c>
      <c r="F50" s="133" t="str">
        <f t="shared" si="11"/>
        <v/>
      </c>
      <c r="G50" s="133" t="str">
        <f t="shared" si="11"/>
        <v/>
      </c>
      <c r="H50" s="133" t="str">
        <f t="shared" si="11"/>
        <v/>
      </c>
      <c r="I50" s="133" t="str">
        <f t="shared" si="11"/>
        <v/>
      </c>
      <c r="J50" s="133" t="str">
        <f t="shared" si="11"/>
        <v/>
      </c>
      <c r="K50" s="133" t="str">
        <f t="shared" si="11"/>
        <v/>
      </c>
      <c r="L50" s="133" t="str">
        <f t="shared" si="11"/>
        <v/>
      </c>
      <c r="M50" s="133" t="str">
        <f t="shared" si="11"/>
        <v/>
      </c>
      <c r="N50" s="133" t="str">
        <f t="shared" si="11"/>
        <v/>
      </c>
      <c r="O50" s="133" t="str">
        <f t="shared" si="11"/>
        <v/>
      </c>
      <c r="P50" s="133" t="str">
        <f t="shared" si="11"/>
        <v/>
      </c>
      <c r="Q50" s="133" t="str">
        <f t="shared" si="11"/>
        <v/>
      </c>
      <c r="R50" s="133" t="str">
        <f t="shared" si="11"/>
        <v/>
      </c>
      <c r="S50" s="133" t="str">
        <f t="shared" si="11"/>
        <v/>
      </c>
      <c r="T50" s="133" t="str">
        <f t="shared" si="11"/>
        <v/>
      </c>
      <c r="U50" s="133" t="str">
        <f t="shared" si="11"/>
        <v/>
      </c>
      <c r="V50" s="133" t="str">
        <f t="shared" si="11"/>
        <v/>
      </c>
      <c r="W50" s="133" t="str">
        <f t="shared" si="11"/>
        <v/>
      </c>
      <c r="X50" s="133" t="str">
        <f t="shared" si="11"/>
        <v/>
      </c>
      <c r="Y50" s="133" t="str">
        <f t="shared" si="11"/>
        <v/>
      </c>
      <c r="Z50" s="133" t="str">
        <f t="shared" si="11"/>
        <v/>
      </c>
      <c r="AA50" s="133" t="str">
        <f t="shared" si="11"/>
        <v/>
      </c>
      <c r="AB50" s="133" t="str">
        <f t="shared" si="11"/>
        <v/>
      </c>
      <c r="AC50" s="133" t="str">
        <f t="shared" si="11"/>
        <v/>
      </c>
      <c r="AD50" s="133" t="str">
        <f t="shared" si="11"/>
        <v/>
      </c>
      <c r="AE50" s="133" t="str">
        <f t="shared" si="11"/>
        <v/>
      </c>
      <c r="AF50" s="133" t="str">
        <f t="shared" si="11"/>
        <v/>
      </c>
      <c r="AG50" s="133" t="str">
        <f t="shared" si="11"/>
        <v/>
      </c>
      <c r="AH50" s="133" t="str">
        <f t="shared" si="11"/>
        <v/>
      </c>
      <c r="AI50" s="133" t="str">
        <f t="shared" si="11"/>
        <v/>
      </c>
      <c r="AJ50" s="133" t="str">
        <f t="shared" si="11"/>
        <v/>
      </c>
      <c r="AK50" s="133" t="str">
        <f t="shared" si="11"/>
        <v/>
      </c>
      <c r="AL50" s="133" t="str">
        <f t="shared" si="11"/>
        <v/>
      </c>
      <c r="AM50" s="133" t="str">
        <f t="shared" si="11"/>
        <v/>
      </c>
      <c r="AN50" s="133" t="str">
        <f t="shared" si="11"/>
        <v/>
      </c>
      <c r="AO50" s="133" t="str">
        <f t="shared" si="11"/>
        <v/>
      </c>
    </row>
    <row r="51" spans="2:41" s="126" customFormat="1">
      <c r="B51" s="128" t="s">
        <v>227</v>
      </c>
      <c r="C51" s="134">
        <f>C44+C45-C47</f>
        <v>0</v>
      </c>
      <c r="D51" s="134">
        <f t="shared" ref="D51:AO51" si="12">D44+D45-D47</f>
        <v>0</v>
      </c>
      <c r="E51" s="134">
        <f t="shared" si="12"/>
        <v>0</v>
      </c>
      <c r="F51" s="134">
        <f t="shared" si="12"/>
        <v>0</v>
      </c>
      <c r="G51" s="134">
        <f t="shared" si="12"/>
        <v>0</v>
      </c>
      <c r="H51" s="134">
        <f t="shared" si="12"/>
        <v>0</v>
      </c>
      <c r="I51" s="134">
        <f t="shared" si="12"/>
        <v>0</v>
      </c>
      <c r="J51" s="134">
        <f t="shared" si="12"/>
        <v>0</v>
      </c>
      <c r="K51" s="134">
        <f t="shared" si="12"/>
        <v>0</v>
      </c>
      <c r="L51" s="134">
        <f t="shared" si="12"/>
        <v>0</v>
      </c>
      <c r="M51" s="134">
        <f t="shared" si="12"/>
        <v>0</v>
      </c>
      <c r="N51" s="134">
        <f t="shared" si="12"/>
        <v>0</v>
      </c>
      <c r="O51" s="134">
        <f t="shared" si="12"/>
        <v>0</v>
      </c>
      <c r="P51" s="134">
        <f t="shared" si="12"/>
        <v>0</v>
      </c>
      <c r="Q51" s="134">
        <f t="shared" si="12"/>
        <v>0</v>
      </c>
      <c r="R51" s="134">
        <f t="shared" si="12"/>
        <v>0</v>
      </c>
      <c r="S51" s="134">
        <f t="shared" si="12"/>
        <v>0</v>
      </c>
      <c r="T51" s="134">
        <f t="shared" si="12"/>
        <v>0</v>
      </c>
      <c r="U51" s="134">
        <f t="shared" si="12"/>
        <v>0</v>
      </c>
      <c r="V51" s="134">
        <f t="shared" si="12"/>
        <v>0</v>
      </c>
      <c r="W51" s="134">
        <f t="shared" si="12"/>
        <v>0</v>
      </c>
      <c r="X51" s="134">
        <f t="shared" si="12"/>
        <v>0</v>
      </c>
      <c r="Y51" s="134">
        <f t="shared" si="12"/>
        <v>0</v>
      </c>
      <c r="Z51" s="134">
        <f t="shared" si="12"/>
        <v>0</v>
      </c>
      <c r="AA51" s="134">
        <f t="shared" si="12"/>
        <v>0</v>
      </c>
      <c r="AB51" s="134">
        <f t="shared" si="12"/>
        <v>0</v>
      </c>
      <c r="AC51" s="134">
        <f t="shared" si="12"/>
        <v>0</v>
      </c>
      <c r="AD51" s="134">
        <f t="shared" si="12"/>
        <v>0</v>
      </c>
      <c r="AE51" s="134">
        <f t="shared" si="12"/>
        <v>0</v>
      </c>
      <c r="AF51" s="134">
        <f t="shared" si="12"/>
        <v>0</v>
      </c>
      <c r="AG51" s="134">
        <f t="shared" si="12"/>
        <v>0</v>
      </c>
      <c r="AH51" s="134">
        <f t="shared" si="12"/>
        <v>0</v>
      </c>
      <c r="AI51" s="134">
        <f t="shared" si="12"/>
        <v>0</v>
      </c>
      <c r="AJ51" s="134">
        <f t="shared" si="12"/>
        <v>0</v>
      </c>
      <c r="AK51" s="134">
        <f t="shared" si="12"/>
        <v>0</v>
      </c>
      <c r="AL51" s="134">
        <f t="shared" si="12"/>
        <v>0</v>
      </c>
      <c r="AM51" s="134">
        <f t="shared" si="12"/>
        <v>0</v>
      </c>
      <c r="AN51" s="134">
        <f t="shared" si="12"/>
        <v>0</v>
      </c>
      <c r="AO51" s="134">
        <f t="shared" si="12"/>
        <v>0</v>
      </c>
    </row>
    <row r="52" spans="2:41" s="126" customFormat="1">
      <c r="B52" s="128" t="s">
        <v>228</v>
      </c>
      <c r="C52" s="134" t="str">
        <f>IF(C46=0,"",C51/C46)</f>
        <v/>
      </c>
      <c r="D52" s="134" t="str">
        <f t="shared" ref="D52:AO52" si="13">IF(D46=0,"",D51/D46)</f>
        <v/>
      </c>
      <c r="E52" s="134" t="str">
        <f t="shared" si="13"/>
        <v/>
      </c>
      <c r="F52" s="134" t="str">
        <f t="shared" si="13"/>
        <v/>
      </c>
      <c r="G52" s="134" t="str">
        <f t="shared" si="13"/>
        <v/>
      </c>
      <c r="H52" s="134" t="str">
        <f t="shared" si="13"/>
        <v/>
      </c>
      <c r="I52" s="134" t="str">
        <f t="shared" si="13"/>
        <v/>
      </c>
      <c r="J52" s="134" t="str">
        <f t="shared" si="13"/>
        <v/>
      </c>
      <c r="K52" s="134" t="str">
        <f t="shared" si="13"/>
        <v/>
      </c>
      <c r="L52" s="134" t="str">
        <f t="shared" si="13"/>
        <v/>
      </c>
      <c r="M52" s="134" t="str">
        <f t="shared" si="13"/>
        <v/>
      </c>
      <c r="N52" s="134" t="str">
        <f t="shared" si="13"/>
        <v/>
      </c>
      <c r="O52" s="134" t="str">
        <f t="shared" si="13"/>
        <v/>
      </c>
      <c r="P52" s="134" t="str">
        <f t="shared" si="13"/>
        <v/>
      </c>
      <c r="Q52" s="134" t="str">
        <f t="shared" si="13"/>
        <v/>
      </c>
      <c r="R52" s="134" t="str">
        <f t="shared" si="13"/>
        <v/>
      </c>
      <c r="S52" s="134" t="str">
        <f t="shared" si="13"/>
        <v/>
      </c>
      <c r="T52" s="134" t="str">
        <f t="shared" si="13"/>
        <v/>
      </c>
      <c r="U52" s="134" t="str">
        <f t="shared" si="13"/>
        <v/>
      </c>
      <c r="V52" s="134" t="str">
        <f t="shared" si="13"/>
        <v/>
      </c>
      <c r="W52" s="134" t="str">
        <f t="shared" si="13"/>
        <v/>
      </c>
      <c r="X52" s="134" t="str">
        <f t="shared" si="13"/>
        <v/>
      </c>
      <c r="Y52" s="134" t="str">
        <f t="shared" si="13"/>
        <v/>
      </c>
      <c r="Z52" s="134" t="str">
        <f t="shared" si="13"/>
        <v/>
      </c>
      <c r="AA52" s="134" t="str">
        <f t="shared" si="13"/>
        <v/>
      </c>
      <c r="AB52" s="134" t="str">
        <f t="shared" si="13"/>
        <v/>
      </c>
      <c r="AC52" s="134" t="str">
        <f t="shared" si="13"/>
        <v/>
      </c>
      <c r="AD52" s="134" t="str">
        <f t="shared" si="13"/>
        <v/>
      </c>
      <c r="AE52" s="134" t="str">
        <f t="shared" si="13"/>
        <v/>
      </c>
      <c r="AF52" s="134" t="str">
        <f t="shared" si="13"/>
        <v/>
      </c>
      <c r="AG52" s="134" t="str">
        <f t="shared" si="13"/>
        <v/>
      </c>
      <c r="AH52" s="134" t="str">
        <f t="shared" si="13"/>
        <v/>
      </c>
      <c r="AI52" s="134" t="str">
        <f t="shared" si="13"/>
        <v/>
      </c>
      <c r="AJ52" s="134" t="str">
        <f t="shared" si="13"/>
        <v/>
      </c>
      <c r="AK52" s="134" t="str">
        <f t="shared" si="13"/>
        <v/>
      </c>
      <c r="AL52" s="134" t="str">
        <f t="shared" si="13"/>
        <v/>
      </c>
      <c r="AM52" s="134" t="str">
        <f t="shared" si="13"/>
        <v/>
      </c>
      <c r="AN52" s="134" t="str">
        <f t="shared" si="13"/>
        <v/>
      </c>
      <c r="AO52" s="134" t="str">
        <f t="shared" si="13"/>
        <v/>
      </c>
    </row>
    <row r="53" spans="2:41" s="126" customFormat="1">
      <c r="B53" s="128" t="s">
        <v>229</v>
      </c>
      <c r="C53" s="135" t="str">
        <f>C52</f>
        <v/>
      </c>
      <c r="D53" s="135" t="str">
        <f t="shared" ref="D53:AO53" si="14">D52</f>
        <v/>
      </c>
      <c r="E53" s="135" t="str">
        <f t="shared" si="14"/>
        <v/>
      </c>
      <c r="F53" s="135" t="str">
        <f t="shared" si="14"/>
        <v/>
      </c>
      <c r="G53" s="135" t="str">
        <f t="shared" si="14"/>
        <v/>
      </c>
      <c r="H53" s="135" t="str">
        <f t="shared" si="14"/>
        <v/>
      </c>
      <c r="I53" s="135" t="str">
        <f t="shared" si="14"/>
        <v/>
      </c>
      <c r="J53" s="135" t="str">
        <f t="shared" si="14"/>
        <v/>
      </c>
      <c r="K53" s="135" t="str">
        <f t="shared" si="14"/>
        <v/>
      </c>
      <c r="L53" s="135" t="str">
        <f t="shared" si="14"/>
        <v/>
      </c>
      <c r="M53" s="135" t="str">
        <f t="shared" si="14"/>
        <v/>
      </c>
      <c r="N53" s="135" t="str">
        <f t="shared" si="14"/>
        <v/>
      </c>
      <c r="O53" s="135" t="str">
        <f t="shared" si="14"/>
        <v/>
      </c>
      <c r="P53" s="135" t="str">
        <f t="shared" si="14"/>
        <v/>
      </c>
      <c r="Q53" s="135" t="str">
        <f t="shared" si="14"/>
        <v/>
      </c>
      <c r="R53" s="135" t="str">
        <f t="shared" si="14"/>
        <v/>
      </c>
      <c r="S53" s="135" t="str">
        <f t="shared" si="14"/>
        <v/>
      </c>
      <c r="T53" s="135" t="str">
        <f t="shared" si="14"/>
        <v/>
      </c>
      <c r="U53" s="135" t="str">
        <f t="shared" si="14"/>
        <v/>
      </c>
      <c r="V53" s="135" t="str">
        <f t="shared" si="14"/>
        <v/>
      </c>
      <c r="W53" s="135" t="str">
        <f t="shared" si="14"/>
        <v/>
      </c>
      <c r="X53" s="135" t="str">
        <f t="shared" si="14"/>
        <v/>
      </c>
      <c r="Y53" s="135" t="str">
        <f t="shared" si="14"/>
        <v/>
      </c>
      <c r="Z53" s="135" t="str">
        <f t="shared" si="14"/>
        <v/>
      </c>
      <c r="AA53" s="135" t="str">
        <f t="shared" si="14"/>
        <v/>
      </c>
      <c r="AB53" s="135" t="str">
        <f t="shared" si="14"/>
        <v/>
      </c>
      <c r="AC53" s="135" t="str">
        <f t="shared" si="14"/>
        <v/>
      </c>
      <c r="AD53" s="135" t="str">
        <f t="shared" si="14"/>
        <v/>
      </c>
      <c r="AE53" s="135" t="str">
        <f t="shared" si="14"/>
        <v/>
      </c>
      <c r="AF53" s="135" t="str">
        <f t="shared" si="14"/>
        <v/>
      </c>
      <c r="AG53" s="135" t="str">
        <f t="shared" si="14"/>
        <v/>
      </c>
      <c r="AH53" s="135" t="str">
        <f t="shared" si="14"/>
        <v/>
      </c>
      <c r="AI53" s="135" t="str">
        <f t="shared" si="14"/>
        <v/>
      </c>
      <c r="AJ53" s="135" t="str">
        <f t="shared" si="14"/>
        <v/>
      </c>
      <c r="AK53" s="135" t="str">
        <f t="shared" si="14"/>
        <v/>
      </c>
      <c r="AL53" s="135" t="str">
        <f t="shared" si="14"/>
        <v/>
      </c>
      <c r="AM53" s="135" t="str">
        <f t="shared" si="14"/>
        <v/>
      </c>
      <c r="AN53" s="135" t="str">
        <f t="shared" si="14"/>
        <v/>
      </c>
      <c r="AO53" s="135" t="str">
        <f t="shared" si="14"/>
        <v/>
      </c>
    </row>
    <row r="54" spans="2:41" s="126" customFormat="1">
      <c r="B54" s="273" t="s">
        <v>230</v>
      </c>
      <c r="C54" s="273"/>
      <c r="D54" s="273"/>
      <c r="E54" s="273"/>
      <c r="F54" s="133" t="str">
        <f>IF(C52="","",(C52+D52+E52)/3)</f>
        <v/>
      </c>
      <c r="G54" s="133" t="str">
        <f t="shared" ref="G54:AO54" si="15">IF(D52="","",(D52+E52+F52)/3)</f>
        <v/>
      </c>
      <c r="H54" s="133" t="str">
        <f t="shared" si="15"/>
        <v/>
      </c>
      <c r="I54" s="133" t="str">
        <f t="shared" si="15"/>
        <v/>
      </c>
      <c r="J54" s="133" t="str">
        <f t="shared" si="15"/>
        <v/>
      </c>
      <c r="K54" s="133" t="str">
        <f t="shared" si="15"/>
        <v/>
      </c>
      <c r="L54" s="133" t="str">
        <f t="shared" si="15"/>
        <v/>
      </c>
      <c r="M54" s="133" t="str">
        <f t="shared" si="15"/>
        <v/>
      </c>
      <c r="N54" s="133" t="str">
        <f t="shared" si="15"/>
        <v/>
      </c>
      <c r="O54" s="133" t="str">
        <f t="shared" si="15"/>
        <v/>
      </c>
      <c r="P54" s="133" t="str">
        <f t="shared" si="15"/>
        <v/>
      </c>
      <c r="Q54" s="133" t="str">
        <f t="shared" si="15"/>
        <v/>
      </c>
      <c r="R54" s="133" t="str">
        <f t="shared" si="15"/>
        <v/>
      </c>
      <c r="S54" s="133" t="str">
        <f t="shared" si="15"/>
        <v/>
      </c>
      <c r="T54" s="133" t="str">
        <f t="shared" si="15"/>
        <v/>
      </c>
      <c r="U54" s="133" t="str">
        <f t="shared" si="15"/>
        <v/>
      </c>
      <c r="V54" s="133" t="str">
        <f t="shared" si="15"/>
        <v/>
      </c>
      <c r="W54" s="133" t="str">
        <f t="shared" si="15"/>
        <v/>
      </c>
      <c r="X54" s="133" t="str">
        <f t="shared" si="15"/>
        <v/>
      </c>
      <c r="Y54" s="133" t="str">
        <f t="shared" si="15"/>
        <v/>
      </c>
      <c r="Z54" s="133" t="str">
        <f t="shared" si="15"/>
        <v/>
      </c>
      <c r="AA54" s="133" t="str">
        <f t="shared" si="15"/>
        <v/>
      </c>
      <c r="AB54" s="133" t="str">
        <f t="shared" si="15"/>
        <v/>
      </c>
      <c r="AC54" s="133" t="str">
        <f t="shared" si="15"/>
        <v/>
      </c>
      <c r="AD54" s="133" t="str">
        <f t="shared" si="15"/>
        <v/>
      </c>
      <c r="AE54" s="133" t="str">
        <f t="shared" si="15"/>
        <v/>
      </c>
      <c r="AF54" s="133" t="str">
        <f t="shared" si="15"/>
        <v/>
      </c>
      <c r="AG54" s="133" t="str">
        <f t="shared" si="15"/>
        <v/>
      </c>
      <c r="AH54" s="133" t="str">
        <f t="shared" si="15"/>
        <v/>
      </c>
      <c r="AI54" s="133" t="str">
        <f t="shared" si="15"/>
        <v/>
      </c>
      <c r="AJ54" s="133" t="str">
        <f t="shared" si="15"/>
        <v/>
      </c>
      <c r="AK54" s="133" t="str">
        <f t="shared" si="15"/>
        <v/>
      </c>
      <c r="AL54" s="133" t="str">
        <f t="shared" si="15"/>
        <v/>
      </c>
      <c r="AM54" s="133" t="str">
        <f t="shared" si="15"/>
        <v/>
      </c>
      <c r="AN54" s="133" t="str">
        <f t="shared" si="15"/>
        <v/>
      </c>
      <c r="AO54" s="133" t="str">
        <f t="shared" si="15"/>
        <v/>
      </c>
    </row>
    <row r="55" spans="2:41" s="126" customFormat="1">
      <c r="B55" s="273" t="s">
        <v>229</v>
      </c>
      <c r="C55" s="273"/>
      <c r="D55" s="273"/>
      <c r="E55" s="273"/>
      <c r="F55" s="136" t="str">
        <f>F54</f>
        <v/>
      </c>
      <c r="G55" s="136" t="str">
        <f t="shared" ref="G55:AO55" si="16">G54</f>
        <v/>
      </c>
      <c r="H55" s="136" t="str">
        <f t="shared" si="16"/>
        <v/>
      </c>
      <c r="I55" s="136" t="str">
        <f t="shared" si="16"/>
        <v/>
      </c>
      <c r="J55" s="136" t="str">
        <f t="shared" si="16"/>
        <v/>
      </c>
      <c r="K55" s="136" t="str">
        <f t="shared" si="16"/>
        <v/>
      </c>
      <c r="L55" s="136" t="str">
        <f t="shared" si="16"/>
        <v/>
      </c>
      <c r="M55" s="136" t="str">
        <f t="shared" si="16"/>
        <v/>
      </c>
      <c r="N55" s="136" t="str">
        <f t="shared" si="16"/>
        <v/>
      </c>
      <c r="O55" s="136" t="str">
        <f t="shared" si="16"/>
        <v/>
      </c>
      <c r="P55" s="136" t="str">
        <f t="shared" si="16"/>
        <v/>
      </c>
      <c r="Q55" s="136" t="str">
        <f t="shared" si="16"/>
        <v/>
      </c>
      <c r="R55" s="136" t="str">
        <f t="shared" si="16"/>
        <v/>
      </c>
      <c r="S55" s="136" t="str">
        <f t="shared" si="16"/>
        <v/>
      </c>
      <c r="T55" s="136" t="str">
        <f t="shared" si="16"/>
        <v/>
      </c>
      <c r="U55" s="136" t="str">
        <f t="shared" si="16"/>
        <v/>
      </c>
      <c r="V55" s="136" t="str">
        <f t="shared" si="16"/>
        <v/>
      </c>
      <c r="W55" s="136" t="str">
        <f t="shared" si="16"/>
        <v/>
      </c>
      <c r="X55" s="136" t="str">
        <f t="shared" si="16"/>
        <v/>
      </c>
      <c r="Y55" s="136" t="str">
        <f t="shared" si="16"/>
        <v/>
      </c>
      <c r="Z55" s="136" t="str">
        <f t="shared" si="16"/>
        <v/>
      </c>
      <c r="AA55" s="136" t="str">
        <f t="shared" si="16"/>
        <v/>
      </c>
      <c r="AB55" s="136" t="str">
        <f t="shared" si="16"/>
        <v/>
      </c>
      <c r="AC55" s="136" t="str">
        <f t="shared" si="16"/>
        <v/>
      </c>
      <c r="AD55" s="136" t="str">
        <f t="shared" si="16"/>
        <v/>
      </c>
      <c r="AE55" s="136" t="str">
        <f t="shared" si="16"/>
        <v/>
      </c>
      <c r="AF55" s="136" t="str">
        <f t="shared" si="16"/>
        <v/>
      </c>
      <c r="AG55" s="136" t="str">
        <f t="shared" si="16"/>
        <v/>
      </c>
      <c r="AH55" s="136" t="str">
        <f t="shared" si="16"/>
        <v/>
      </c>
      <c r="AI55" s="136" t="str">
        <f t="shared" si="16"/>
        <v/>
      </c>
      <c r="AJ55" s="136" t="str">
        <f t="shared" si="16"/>
        <v/>
      </c>
      <c r="AK55" s="136" t="str">
        <f t="shared" si="16"/>
        <v/>
      </c>
      <c r="AL55" s="136" t="str">
        <f t="shared" si="16"/>
        <v/>
      </c>
      <c r="AM55" s="136" t="str">
        <f t="shared" si="16"/>
        <v/>
      </c>
      <c r="AN55" s="136" t="str">
        <f t="shared" si="16"/>
        <v/>
      </c>
      <c r="AO55" s="136" t="str">
        <f t="shared" si="16"/>
        <v/>
      </c>
    </row>
    <row r="56" spans="2:41" s="126" customFormat="1" ht="70.900000000000006" customHeight="1">
      <c r="B56" s="274" t="s">
        <v>231</v>
      </c>
      <c r="C56" s="274"/>
      <c r="D56" s="274"/>
      <c r="E56" s="274"/>
      <c r="F56" s="130" t="str">
        <f>IF(F50&gt;F54,"UWAGA! Powyżej limitu!","poniżej limitu określonego w art. 243 ufp")</f>
        <v>poniżej limitu określonego w art. 243 ufp</v>
      </c>
      <c r="G56" s="130" t="str">
        <f t="shared" ref="G56:AO56" si="17">IF(G50&gt;G54,"UWAGA! Powyżej limitu!","poniżej limitu określonego w art. 243 ufp")</f>
        <v>poniżej limitu określonego w art. 243 ufp</v>
      </c>
      <c r="H56" s="130" t="str">
        <f t="shared" si="17"/>
        <v>poniżej limitu określonego w art. 243 ufp</v>
      </c>
      <c r="I56" s="130" t="str">
        <f t="shared" si="17"/>
        <v>poniżej limitu określonego w art. 243 ufp</v>
      </c>
      <c r="J56" s="130" t="str">
        <f t="shared" si="17"/>
        <v>poniżej limitu określonego w art. 243 ufp</v>
      </c>
      <c r="K56" s="130" t="str">
        <f t="shared" si="17"/>
        <v>poniżej limitu określonego w art. 243 ufp</v>
      </c>
      <c r="L56" s="130" t="str">
        <f t="shared" si="17"/>
        <v>poniżej limitu określonego w art. 243 ufp</v>
      </c>
      <c r="M56" s="130" t="str">
        <f t="shared" si="17"/>
        <v>poniżej limitu określonego w art. 243 ufp</v>
      </c>
      <c r="N56" s="130" t="str">
        <f t="shared" si="17"/>
        <v>poniżej limitu określonego w art. 243 ufp</v>
      </c>
      <c r="O56" s="130" t="str">
        <f t="shared" si="17"/>
        <v>poniżej limitu określonego w art. 243 ufp</v>
      </c>
      <c r="P56" s="130" t="str">
        <f t="shared" si="17"/>
        <v>poniżej limitu określonego w art. 243 ufp</v>
      </c>
      <c r="Q56" s="130" t="str">
        <f t="shared" si="17"/>
        <v>poniżej limitu określonego w art. 243 ufp</v>
      </c>
      <c r="R56" s="130" t="str">
        <f t="shared" si="17"/>
        <v>poniżej limitu określonego w art. 243 ufp</v>
      </c>
      <c r="S56" s="130" t="str">
        <f t="shared" si="17"/>
        <v>poniżej limitu określonego w art. 243 ufp</v>
      </c>
      <c r="T56" s="130" t="str">
        <f t="shared" si="17"/>
        <v>poniżej limitu określonego w art. 243 ufp</v>
      </c>
      <c r="U56" s="130" t="str">
        <f t="shared" si="17"/>
        <v>poniżej limitu określonego w art. 243 ufp</v>
      </c>
      <c r="V56" s="130" t="str">
        <f t="shared" si="17"/>
        <v>poniżej limitu określonego w art. 243 ufp</v>
      </c>
      <c r="W56" s="130" t="str">
        <f t="shared" si="17"/>
        <v>poniżej limitu określonego w art. 243 ufp</v>
      </c>
      <c r="X56" s="130" t="str">
        <f t="shared" si="17"/>
        <v>poniżej limitu określonego w art. 243 ufp</v>
      </c>
      <c r="Y56" s="130" t="str">
        <f t="shared" si="17"/>
        <v>poniżej limitu określonego w art. 243 ufp</v>
      </c>
      <c r="Z56" s="130" t="str">
        <f t="shared" si="17"/>
        <v>poniżej limitu określonego w art. 243 ufp</v>
      </c>
      <c r="AA56" s="130" t="str">
        <f t="shared" si="17"/>
        <v>poniżej limitu określonego w art. 243 ufp</v>
      </c>
      <c r="AB56" s="130" t="str">
        <f t="shared" si="17"/>
        <v>poniżej limitu określonego w art. 243 ufp</v>
      </c>
      <c r="AC56" s="130" t="str">
        <f t="shared" si="17"/>
        <v>poniżej limitu określonego w art. 243 ufp</v>
      </c>
      <c r="AD56" s="130" t="str">
        <f t="shared" si="17"/>
        <v>poniżej limitu określonego w art. 243 ufp</v>
      </c>
      <c r="AE56" s="130" t="str">
        <f t="shared" si="17"/>
        <v>poniżej limitu określonego w art. 243 ufp</v>
      </c>
      <c r="AF56" s="130" t="str">
        <f t="shared" si="17"/>
        <v>poniżej limitu określonego w art. 243 ufp</v>
      </c>
      <c r="AG56" s="130" t="str">
        <f t="shared" si="17"/>
        <v>poniżej limitu określonego w art. 243 ufp</v>
      </c>
      <c r="AH56" s="130" t="str">
        <f t="shared" si="17"/>
        <v>poniżej limitu określonego w art. 243 ufp</v>
      </c>
      <c r="AI56" s="130" t="str">
        <f t="shared" si="17"/>
        <v>poniżej limitu określonego w art. 243 ufp</v>
      </c>
      <c r="AJ56" s="130" t="str">
        <f t="shared" si="17"/>
        <v>poniżej limitu określonego w art. 243 ufp</v>
      </c>
      <c r="AK56" s="130" t="str">
        <f t="shared" si="17"/>
        <v>poniżej limitu określonego w art. 243 ufp</v>
      </c>
      <c r="AL56" s="130" t="str">
        <f t="shared" si="17"/>
        <v>poniżej limitu określonego w art. 243 ufp</v>
      </c>
      <c r="AM56" s="130" t="str">
        <f t="shared" si="17"/>
        <v>poniżej limitu określonego w art. 243 ufp</v>
      </c>
      <c r="AN56" s="130" t="str">
        <f t="shared" si="17"/>
        <v>poniżej limitu określonego w art. 243 ufp</v>
      </c>
      <c r="AO56" s="130" t="str">
        <f t="shared" si="17"/>
        <v>poniżej limitu określonego w art. 243 ufp</v>
      </c>
    </row>
  </sheetData>
  <mergeCells count="7">
    <mergeCell ref="B1:R3"/>
    <mergeCell ref="B54:E54"/>
    <mergeCell ref="B55:E55"/>
    <mergeCell ref="B56:E56"/>
    <mergeCell ref="B26:B27"/>
    <mergeCell ref="C26:C27"/>
    <mergeCell ref="D28:N29"/>
  </mergeCells>
  <pageMargins left="0.7" right="0.7" top="0.75" bottom="0.75" header="0.3" footer="0.3"/>
  <pageSetup paperSize="9" orientation="portrait" horizontalDpi="4294967293"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AO31"/>
  <sheetViews>
    <sheetView showGridLines="0" workbookViewId="0"/>
  </sheetViews>
  <sheetFormatPr defaultRowHeight="14.25"/>
  <cols>
    <col min="2" max="2" width="42.25" customWidth="1"/>
  </cols>
  <sheetData>
    <row r="1" spans="2:41" s="127" customFormat="1">
      <c r="B1" s="254" t="s">
        <v>252</v>
      </c>
      <c r="C1" s="254"/>
      <c r="D1" s="254"/>
      <c r="E1" s="254"/>
      <c r="F1" s="254"/>
      <c r="G1" s="254"/>
      <c r="H1" s="254"/>
      <c r="I1" s="254"/>
      <c r="J1" s="254"/>
      <c r="K1" s="275"/>
      <c r="L1" s="275"/>
      <c r="M1" s="275"/>
      <c r="N1" s="275"/>
    </row>
    <row r="2" spans="2:41" s="127" customFormat="1">
      <c r="B2" s="254"/>
      <c r="C2" s="254"/>
      <c r="D2" s="254"/>
      <c r="E2" s="254"/>
      <c r="F2" s="254"/>
      <c r="G2" s="254"/>
      <c r="H2" s="254"/>
      <c r="I2" s="254"/>
      <c r="J2" s="254"/>
      <c r="K2" s="275"/>
      <c r="L2" s="275"/>
      <c r="M2" s="275"/>
      <c r="N2" s="275"/>
    </row>
    <row r="3" spans="2:41" s="127" customFormat="1">
      <c r="B3" s="254"/>
      <c r="C3" s="254"/>
      <c r="D3" s="254"/>
      <c r="E3" s="254"/>
      <c r="F3" s="254"/>
      <c r="G3" s="254"/>
      <c r="H3" s="254"/>
      <c r="I3" s="254"/>
      <c r="J3" s="254"/>
      <c r="K3" s="275"/>
      <c r="L3" s="275"/>
      <c r="M3" s="275"/>
      <c r="N3" s="275"/>
    </row>
    <row r="5" spans="2:41" s="1" customFormat="1" ht="15">
      <c r="B5" s="2" t="s">
        <v>280</v>
      </c>
      <c r="D5" s="123" t="s">
        <v>232</v>
      </c>
    </row>
    <row r="6" spans="2:41" s="1" customFormat="1"/>
    <row r="7" spans="2:41" s="62" customFormat="1" ht="12.75">
      <c r="B7" s="55"/>
      <c r="C7" s="35">
        <f>Założenia!C24</f>
        <v>0</v>
      </c>
      <c r="D7" s="35">
        <f>Założenia!D24</f>
        <v>1</v>
      </c>
      <c r="E7" s="35">
        <f>Założenia!E24</f>
        <v>2</v>
      </c>
      <c r="F7" s="35">
        <f>Założenia!F24</f>
        <v>3</v>
      </c>
      <c r="G7" s="35">
        <f>Założenia!G24</f>
        <v>4</v>
      </c>
      <c r="H7" s="35">
        <f>Założenia!H24</f>
        <v>5</v>
      </c>
      <c r="I7" s="35">
        <f>Założenia!I24</f>
        <v>6</v>
      </c>
      <c r="J7" s="35">
        <f>Założenia!J24</f>
        <v>7</v>
      </c>
      <c r="K7" s="35">
        <f>Założenia!K24</f>
        <v>8</v>
      </c>
      <c r="L7" s="35">
        <f>Założenia!L24</f>
        <v>9</v>
      </c>
      <c r="M7" s="35">
        <f>Założenia!M24</f>
        <v>10</v>
      </c>
      <c r="N7" s="35">
        <f>Założenia!N24</f>
        <v>11</v>
      </c>
      <c r="O7" s="35">
        <f>Założenia!O24</f>
        <v>12</v>
      </c>
      <c r="P7" s="35">
        <f>Założenia!P24</f>
        <v>13</v>
      </c>
      <c r="Q7" s="35">
        <f>Założenia!Q24</f>
        <v>14</v>
      </c>
      <c r="R7" s="35">
        <f>Założenia!R24</f>
        <v>15</v>
      </c>
      <c r="S7" s="35">
        <f>Założenia!S24</f>
        <v>16</v>
      </c>
      <c r="T7" s="35">
        <f>Założenia!T24</f>
        <v>17</v>
      </c>
      <c r="U7" s="35">
        <f>Założenia!U24</f>
        <v>18</v>
      </c>
      <c r="V7" s="35">
        <f>Założenia!V24</f>
        <v>19</v>
      </c>
      <c r="W7" s="35">
        <f>Założenia!W24</f>
        <v>20</v>
      </c>
      <c r="X7" s="35">
        <f>Założenia!X24</f>
        <v>21</v>
      </c>
      <c r="Y7" s="35">
        <f>Założenia!Y24</f>
        <v>22</v>
      </c>
      <c r="Z7" s="35">
        <f>Założenia!Z24</f>
        <v>23</v>
      </c>
      <c r="AA7" s="35">
        <f>Założenia!AA24</f>
        <v>24</v>
      </c>
      <c r="AB7" s="35">
        <f>Założenia!AB24</f>
        <v>25</v>
      </c>
      <c r="AC7" s="35">
        <f>Założenia!AC24</f>
        <v>26</v>
      </c>
      <c r="AD7" s="35">
        <f>Założenia!AD24</f>
        <v>27</v>
      </c>
      <c r="AE7" s="35">
        <f>Założenia!AE24</f>
        <v>28</v>
      </c>
      <c r="AF7" s="35">
        <f>Założenia!AF24</f>
        <v>29</v>
      </c>
      <c r="AG7" s="35">
        <f>Założenia!AG24</f>
        <v>30</v>
      </c>
      <c r="AH7" s="35">
        <f>Założenia!AH24</f>
        <v>31</v>
      </c>
      <c r="AI7" s="35">
        <f>Założenia!AI24</f>
        <v>32</v>
      </c>
      <c r="AJ7" s="35">
        <f>Założenia!AJ24</f>
        <v>33</v>
      </c>
      <c r="AK7" s="35">
        <f>Założenia!AK24</f>
        <v>34</v>
      </c>
      <c r="AL7" s="35">
        <f>Założenia!AL24</f>
        <v>35</v>
      </c>
      <c r="AM7" s="35">
        <f>Założenia!AM24</f>
        <v>36</v>
      </c>
      <c r="AN7" s="35">
        <f>Założenia!AN24</f>
        <v>37</v>
      </c>
      <c r="AO7" s="35">
        <f>Założenia!AO24</f>
        <v>38</v>
      </c>
    </row>
    <row r="8" spans="2:41" s="62" customFormat="1" ht="12.75">
      <c r="B8" s="39" t="s">
        <v>61</v>
      </c>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row>
    <row r="9" spans="2:41" s="62" customFormat="1" ht="12.75">
      <c r="B9" s="39" t="s">
        <v>43</v>
      </c>
      <c r="C9" s="80"/>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row>
    <row r="10" spans="2:41" s="62" customFormat="1" ht="12.75">
      <c r="B10" s="40" t="s">
        <v>62</v>
      </c>
      <c r="C10" s="31">
        <f>C8+C9</f>
        <v>0</v>
      </c>
      <c r="D10" s="31">
        <f t="shared" ref="D10:AO10" si="0">D8+D9</f>
        <v>0</v>
      </c>
      <c r="E10" s="31">
        <f t="shared" si="0"/>
        <v>0</v>
      </c>
      <c r="F10" s="31">
        <f t="shared" si="0"/>
        <v>0</v>
      </c>
      <c r="G10" s="31">
        <f t="shared" si="0"/>
        <v>0</v>
      </c>
      <c r="H10" s="31">
        <f t="shared" si="0"/>
        <v>0</v>
      </c>
      <c r="I10" s="31">
        <f t="shared" si="0"/>
        <v>0</v>
      </c>
      <c r="J10" s="31">
        <f t="shared" si="0"/>
        <v>0</v>
      </c>
      <c r="K10" s="31">
        <f t="shared" si="0"/>
        <v>0</v>
      </c>
      <c r="L10" s="31">
        <f t="shared" si="0"/>
        <v>0</v>
      </c>
      <c r="M10" s="31">
        <f t="shared" si="0"/>
        <v>0</v>
      </c>
      <c r="N10" s="31">
        <f t="shared" si="0"/>
        <v>0</v>
      </c>
      <c r="O10" s="31">
        <f t="shared" si="0"/>
        <v>0</v>
      </c>
      <c r="P10" s="31">
        <f t="shared" si="0"/>
        <v>0</v>
      </c>
      <c r="Q10" s="31">
        <f t="shared" si="0"/>
        <v>0</v>
      </c>
      <c r="R10" s="31">
        <f t="shared" si="0"/>
        <v>0</v>
      </c>
      <c r="S10" s="31">
        <f t="shared" si="0"/>
        <v>0</v>
      </c>
      <c r="T10" s="31">
        <f t="shared" si="0"/>
        <v>0</v>
      </c>
      <c r="U10" s="31">
        <f t="shared" si="0"/>
        <v>0</v>
      </c>
      <c r="V10" s="31">
        <f t="shared" si="0"/>
        <v>0</v>
      </c>
      <c r="W10" s="31">
        <f t="shared" si="0"/>
        <v>0</v>
      </c>
      <c r="X10" s="31">
        <f t="shared" si="0"/>
        <v>0</v>
      </c>
      <c r="Y10" s="31">
        <f t="shared" si="0"/>
        <v>0</v>
      </c>
      <c r="Z10" s="31">
        <f t="shared" si="0"/>
        <v>0</v>
      </c>
      <c r="AA10" s="31">
        <f t="shared" si="0"/>
        <v>0</v>
      </c>
      <c r="AB10" s="31">
        <f t="shared" si="0"/>
        <v>0</v>
      </c>
      <c r="AC10" s="31">
        <f t="shared" si="0"/>
        <v>0</v>
      </c>
      <c r="AD10" s="31">
        <f t="shared" si="0"/>
        <v>0</v>
      </c>
      <c r="AE10" s="31">
        <f t="shared" si="0"/>
        <v>0</v>
      </c>
      <c r="AF10" s="31">
        <f t="shared" si="0"/>
        <v>0</v>
      </c>
      <c r="AG10" s="31">
        <f t="shared" si="0"/>
        <v>0</v>
      </c>
      <c r="AH10" s="31">
        <f t="shared" si="0"/>
        <v>0</v>
      </c>
      <c r="AI10" s="31">
        <f t="shared" si="0"/>
        <v>0</v>
      </c>
      <c r="AJ10" s="31">
        <f t="shared" si="0"/>
        <v>0</v>
      </c>
      <c r="AK10" s="31">
        <f t="shared" si="0"/>
        <v>0</v>
      </c>
      <c r="AL10" s="31">
        <f t="shared" si="0"/>
        <v>0</v>
      </c>
      <c r="AM10" s="31">
        <f t="shared" si="0"/>
        <v>0</v>
      </c>
      <c r="AN10" s="31">
        <f t="shared" si="0"/>
        <v>0</v>
      </c>
      <c r="AO10" s="31">
        <f t="shared" si="0"/>
        <v>0</v>
      </c>
    </row>
    <row r="11" spans="2:41" s="62" customFormat="1" ht="12.75">
      <c r="B11" s="39" t="s">
        <v>63</v>
      </c>
      <c r="C11" s="80"/>
      <c r="D11" s="80"/>
      <c r="E11" s="80"/>
      <c r="F11" s="80"/>
      <c r="G11" s="80"/>
      <c r="H11" s="80"/>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80"/>
      <c r="AH11" s="80"/>
      <c r="AI11" s="80"/>
      <c r="AJ11" s="80"/>
      <c r="AK11" s="80"/>
      <c r="AL11" s="80"/>
      <c r="AM11" s="80"/>
      <c r="AN11" s="80"/>
      <c r="AO11" s="80"/>
    </row>
    <row r="12" spans="2:41" s="62" customFormat="1" ht="12.75">
      <c r="B12" s="39" t="s">
        <v>38</v>
      </c>
      <c r="C12" s="30">
        <f>Efektywność!C9</f>
        <v>0</v>
      </c>
      <c r="D12" s="30">
        <f>Efektywność!D9</f>
        <v>0</v>
      </c>
      <c r="E12" s="30">
        <f>Efektywność!E9</f>
        <v>0</v>
      </c>
      <c r="F12" s="30">
        <f>Efektywność!F9</f>
        <v>0</v>
      </c>
      <c r="G12" s="30">
        <f>Efektywność!G9</f>
        <v>0</v>
      </c>
      <c r="H12" s="30">
        <f>Efektywność!H9</f>
        <v>0</v>
      </c>
      <c r="I12" s="30">
        <f>Efektywność!I9</f>
        <v>0</v>
      </c>
      <c r="J12" s="30">
        <f>Efektywność!J9</f>
        <v>0</v>
      </c>
      <c r="K12" s="30">
        <f>Efektywność!K9</f>
        <v>0</v>
      </c>
      <c r="L12" s="30">
        <f>Efektywność!L9</f>
        <v>0</v>
      </c>
      <c r="M12" s="30">
        <f>Efektywność!M9</f>
        <v>0</v>
      </c>
      <c r="N12" s="30">
        <f>Efektywność!N9</f>
        <v>0</v>
      </c>
      <c r="O12" s="30">
        <f>Efektywność!O9</f>
        <v>0</v>
      </c>
      <c r="P12" s="30">
        <f>Efektywność!P9</f>
        <v>0</v>
      </c>
      <c r="Q12" s="30">
        <f>Efektywność!Q9</f>
        <v>0</v>
      </c>
      <c r="R12" s="30">
        <f>Efektywność!R9</f>
        <v>0</v>
      </c>
      <c r="S12" s="30">
        <f>Efektywność!S9</f>
        <v>0</v>
      </c>
      <c r="T12" s="30">
        <f>Efektywność!T9</f>
        <v>0</v>
      </c>
      <c r="U12" s="30">
        <f>Efektywność!U9</f>
        <v>0</v>
      </c>
      <c r="V12" s="30">
        <f>Efektywność!V9</f>
        <v>0</v>
      </c>
      <c r="W12" s="30">
        <f>Efektywność!W9</f>
        <v>0</v>
      </c>
      <c r="X12" s="30">
        <f>Efektywność!X9</f>
        <v>0</v>
      </c>
      <c r="Y12" s="30">
        <f>Efektywność!Y9</f>
        <v>0</v>
      </c>
      <c r="Z12" s="30">
        <f>Efektywność!Z9</f>
        <v>0</v>
      </c>
      <c r="AA12" s="30">
        <f>Efektywność!AA9</f>
        <v>0</v>
      </c>
      <c r="AB12" s="30">
        <f>Efektywność!AB9</f>
        <v>0</v>
      </c>
      <c r="AC12" s="30">
        <f>Efektywność!AC9</f>
        <v>0</v>
      </c>
      <c r="AD12" s="30">
        <f>Efektywność!AD9</f>
        <v>0</v>
      </c>
      <c r="AE12" s="30">
        <f>Efektywność!AE9</f>
        <v>0</v>
      </c>
      <c r="AF12" s="30">
        <f>Efektywność!AF9</f>
        <v>0</v>
      </c>
      <c r="AG12" s="30">
        <f>Efektywność!AG9</f>
        <v>0</v>
      </c>
      <c r="AH12" s="30">
        <f>Efektywność!AH9</f>
        <v>0</v>
      </c>
      <c r="AI12" s="30">
        <f>Efektywność!AI9</f>
        <v>0</v>
      </c>
      <c r="AJ12" s="30">
        <f>Efektywność!AJ9</f>
        <v>0</v>
      </c>
      <c r="AK12" s="30">
        <f>Efektywność!AK9</f>
        <v>0</v>
      </c>
      <c r="AL12" s="30">
        <f>Efektywność!AL9</f>
        <v>0</v>
      </c>
      <c r="AM12" s="30">
        <f>Efektywność!AM9</f>
        <v>0</v>
      </c>
      <c r="AN12" s="30">
        <f>Efektywność!AN9</f>
        <v>0</v>
      </c>
      <c r="AO12" s="30">
        <f>Efektywność!AO9</f>
        <v>0</v>
      </c>
    </row>
    <row r="13" spans="2:41" s="62" customFormat="1" ht="12.75">
      <c r="B13" s="39" t="s">
        <v>39</v>
      </c>
      <c r="C13" s="30">
        <f>Efektywność!C10</f>
        <v>0</v>
      </c>
      <c r="D13" s="30">
        <f>Efektywność!D10</f>
        <v>0</v>
      </c>
      <c r="E13" s="30">
        <f>Efektywność!E10</f>
        <v>0</v>
      </c>
      <c r="F13" s="30">
        <f>Efektywność!F10</f>
        <v>0</v>
      </c>
      <c r="G13" s="30">
        <f>Efektywność!G10</f>
        <v>0</v>
      </c>
      <c r="H13" s="30">
        <f>Efektywność!H10</f>
        <v>0</v>
      </c>
      <c r="I13" s="30">
        <f>Efektywność!I10</f>
        <v>0</v>
      </c>
      <c r="J13" s="30">
        <f>Efektywność!J10</f>
        <v>0</v>
      </c>
      <c r="K13" s="30">
        <f>Efektywność!K10</f>
        <v>0</v>
      </c>
      <c r="L13" s="30">
        <f>Efektywność!L10</f>
        <v>0</v>
      </c>
      <c r="M13" s="30">
        <f>Efektywność!M10</f>
        <v>0</v>
      </c>
      <c r="N13" s="30">
        <f>Efektywność!N10</f>
        <v>0</v>
      </c>
      <c r="O13" s="30">
        <f>Efektywność!O10</f>
        <v>0</v>
      </c>
      <c r="P13" s="30">
        <f>Efektywność!P10</f>
        <v>0</v>
      </c>
      <c r="Q13" s="30">
        <f>Efektywność!Q10</f>
        <v>0</v>
      </c>
      <c r="R13" s="30">
        <f>Efektywność!R10</f>
        <v>0</v>
      </c>
      <c r="S13" s="30">
        <f>Efektywność!S10</f>
        <v>0</v>
      </c>
      <c r="T13" s="30">
        <f>Efektywność!T10</f>
        <v>0</v>
      </c>
      <c r="U13" s="30">
        <f>Efektywność!U10</f>
        <v>0</v>
      </c>
      <c r="V13" s="30">
        <f>Efektywność!V10</f>
        <v>0</v>
      </c>
      <c r="W13" s="30">
        <f>Efektywność!W10</f>
        <v>0</v>
      </c>
      <c r="X13" s="30">
        <f>Efektywność!X10</f>
        <v>0</v>
      </c>
      <c r="Y13" s="30">
        <f>Efektywność!Y10</f>
        <v>0</v>
      </c>
      <c r="Z13" s="30">
        <f>Efektywność!Z10</f>
        <v>0</v>
      </c>
      <c r="AA13" s="30">
        <f>Efektywność!AA10</f>
        <v>0</v>
      </c>
      <c r="AB13" s="30">
        <f>Efektywność!AB10</f>
        <v>0</v>
      </c>
      <c r="AC13" s="30">
        <f>Efektywność!AC10</f>
        <v>0</v>
      </c>
      <c r="AD13" s="30">
        <f>Efektywność!AD10</f>
        <v>0</v>
      </c>
      <c r="AE13" s="30">
        <f>Efektywność!AE10</f>
        <v>0</v>
      </c>
      <c r="AF13" s="30">
        <f>Efektywność!AF10</f>
        <v>0</v>
      </c>
      <c r="AG13" s="30">
        <f>Efektywność!AG10</f>
        <v>0</v>
      </c>
      <c r="AH13" s="30">
        <f>Efektywność!AH10</f>
        <v>0</v>
      </c>
      <c r="AI13" s="30">
        <f>Efektywność!AI10</f>
        <v>0</v>
      </c>
      <c r="AJ13" s="30">
        <f>Efektywność!AJ10</f>
        <v>0</v>
      </c>
      <c r="AK13" s="30">
        <f>Efektywność!AK10</f>
        <v>0</v>
      </c>
      <c r="AL13" s="30">
        <f>Efektywność!AL10</f>
        <v>0</v>
      </c>
      <c r="AM13" s="30">
        <f>Efektywność!AM10</f>
        <v>0</v>
      </c>
      <c r="AN13" s="30">
        <f>Efektywność!AN10</f>
        <v>0</v>
      </c>
      <c r="AO13" s="30">
        <f>Efektywność!AO10</f>
        <v>0</v>
      </c>
    </row>
    <row r="14" spans="2:41" s="62" customFormat="1" ht="12.75">
      <c r="B14" s="40" t="s">
        <v>64</v>
      </c>
      <c r="C14" s="31">
        <f>C11+C12+C13</f>
        <v>0</v>
      </c>
      <c r="D14" s="31">
        <f t="shared" ref="D14:AO14" si="1">D11+D12+D13</f>
        <v>0</v>
      </c>
      <c r="E14" s="31">
        <f t="shared" si="1"/>
        <v>0</v>
      </c>
      <c r="F14" s="31">
        <f t="shared" si="1"/>
        <v>0</v>
      </c>
      <c r="G14" s="31">
        <f t="shared" si="1"/>
        <v>0</v>
      </c>
      <c r="H14" s="31">
        <f t="shared" si="1"/>
        <v>0</v>
      </c>
      <c r="I14" s="31">
        <f t="shared" si="1"/>
        <v>0</v>
      </c>
      <c r="J14" s="31">
        <f t="shared" si="1"/>
        <v>0</v>
      </c>
      <c r="K14" s="31">
        <f t="shared" si="1"/>
        <v>0</v>
      </c>
      <c r="L14" s="31">
        <f t="shared" si="1"/>
        <v>0</v>
      </c>
      <c r="M14" s="31">
        <f t="shared" si="1"/>
        <v>0</v>
      </c>
      <c r="N14" s="31">
        <f t="shared" si="1"/>
        <v>0</v>
      </c>
      <c r="O14" s="31">
        <f t="shared" si="1"/>
        <v>0</v>
      </c>
      <c r="P14" s="31">
        <f t="shared" si="1"/>
        <v>0</v>
      </c>
      <c r="Q14" s="31">
        <f t="shared" si="1"/>
        <v>0</v>
      </c>
      <c r="R14" s="31">
        <f t="shared" si="1"/>
        <v>0</v>
      </c>
      <c r="S14" s="31">
        <f t="shared" si="1"/>
        <v>0</v>
      </c>
      <c r="T14" s="31">
        <f t="shared" si="1"/>
        <v>0</v>
      </c>
      <c r="U14" s="31">
        <f t="shared" si="1"/>
        <v>0</v>
      </c>
      <c r="V14" s="31">
        <f t="shared" si="1"/>
        <v>0</v>
      </c>
      <c r="W14" s="31">
        <f t="shared" si="1"/>
        <v>0</v>
      </c>
      <c r="X14" s="31">
        <f t="shared" si="1"/>
        <v>0</v>
      </c>
      <c r="Y14" s="31">
        <f t="shared" si="1"/>
        <v>0</v>
      </c>
      <c r="Z14" s="31">
        <f t="shared" si="1"/>
        <v>0</v>
      </c>
      <c r="AA14" s="31">
        <f t="shared" si="1"/>
        <v>0</v>
      </c>
      <c r="AB14" s="31">
        <f t="shared" si="1"/>
        <v>0</v>
      </c>
      <c r="AC14" s="31">
        <f t="shared" si="1"/>
        <v>0</v>
      </c>
      <c r="AD14" s="31">
        <f t="shared" si="1"/>
        <v>0</v>
      </c>
      <c r="AE14" s="31">
        <f t="shared" si="1"/>
        <v>0</v>
      </c>
      <c r="AF14" s="31">
        <f t="shared" si="1"/>
        <v>0</v>
      </c>
      <c r="AG14" s="31">
        <f t="shared" si="1"/>
        <v>0</v>
      </c>
      <c r="AH14" s="31">
        <f t="shared" si="1"/>
        <v>0</v>
      </c>
      <c r="AI14" s="31">
        <f t="shared" si="1"/>
        <v>0</v>
      </c>
      <c r="AJ14" s="31">
        <f t="shared" si="1"/>
        <v>0</v>
      </c>
      <c r="AK14" s="31">
        <f t="shared" si="1"/>
        <v>0</v>
      </c>
      <c r="AL14" s="31">
        <f t="shared" si="1"/>
        <v>0</v>
      </c>
      <c r="AM14" s="31">
        <f t="shared" si="1"/>
        <v>0</v>
      </c>
      <c r="AN14" s="31">
        <f t="shared" si="1"/>
        <v>0</v>
      </c>
      <c r="AO14" s="31">
        <f t="shared" si="1"/>
        <v>0</v>
      </c>
    </row>
    <row r="15" spans="2:41" s="62" customFormat="1" ht="12.75">
      <c r="B15" s="39" t="s">
        <v>178</v>
      </c>
      <c r="C15" s="80"/>
      <c r="D15" s="80"/>
      <c r="E15" s="80"/>
      <c r="F15" s="80"/>
      <c r="G15" s="80"/>
      <c r="H15" s="80"/>
      <c r="I15" s="80"/>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c r="AM15" s="80"/>
      <c r="AN15" s="80"/>
      <c r="AO15" s="80"/>
    </row>
    <row r="16" spans="2:41" s="62" customFormat="1" ht="12.75">
      <c r="B16" s="40" t="s">
        <v>186</v>
      </c>
      <c r="C16" s="30">
        <f>C10-C14+C15</f>
        <v>0</v>
      </c>
      <c r="D16" s="30">
        <f t="shared" ref="D16:AO16" si="2">D10-D14+D15</f>
        <v>0</v>
      </c>
      <c r="E16" s="30">
        <f t="shared" si="2"/>
        <v>0</v>
      </c>
      <c r="F16" s="30">
        <f t="shared" si="2"/>
        <v>0</v>
      </c>
      <c r="G16" s="30">
        <f t="shared" si="2"/>
        <v>0</v>
      </c>
      <c r="H16" s="30">
        <f t="shared" si="2"/>
        <v>0</v>
      </c>
      <c r="I16" s="30">
        <f t="shared" si="2"/>
        <v>0</v>
      </c>
      <c r="J16" s="30">
        <f t="shared" si="2"/>
        <v>0</v>
      </c>
      <c r="K16" s="30">
        <f t="shared" si="2"/>
        <v>0</v>
      </c>
      <c r="L16" s="30">
        <f t="shared" si="2"/>
        <v>0</v>
      </c>
      <c r="M16" s="30">
        <f t="shared" si="2"/>
        <v>0</v>
      </c>
      <c r="N16" s="30">
        <f t="shared" si="2"/>
        <v>0</v>
      </c>
      <c r="O16" s="30">
        <f t="shared" si="2"/>
        <v>0</v>
      </c>
      <c r="P16" s="30">
        <f t="shared" si="2"/>
        <v>0</v>
      </c>
      <c r="Q16" s="30">
        <f t="shared" si="2"/>
        <v>0</v>
      </c>
      <c r="R16" s="30">
        <f t="shared" si="2"/>
        <v>0</v>
      </c>
      <c r="S16" s="30">
        <f t="shared" si="2"/>
        <v>0</v>
      </c>
      <c r="T16" s="30">
        <f t="shared" si="2"/>
        <v>0</v>
      </c>
      <c r="U16" s="30">
        <f t="shared" si="2"/>
        <v>0</v>
      </c>
      <c r="V16" s="30">
        <f t="shared" si="2"/>
        <v>0</v>
      </c>
      <c r="W16" s="30">
        <f t="shared" si="2"/>
        <v>0</v>
      </c>
      <c r="X16" s="30">
        <f t="shared" si="2"/>
        <v>0</v>
      </c>
      <c r="Y16" s="30">
        <f t="shared" si="2"/>
        <v>0</v>
      </c>
      <c r="Z16" s="30">
        <f t="shared" si="2"/>
        <v>0</v>
      </c>
      <c r="AA16" s="30">
        <f t="shared" si="2"/>
        <v>0</v>
      </c>
      <c r="AB16" s="30">
        <f t="shared" si="2"/>
        <v>0</v>
      </c>
      <c r="AC16" s="30">
        <f t="shared" si="2"/>
        <v>0</v>
      </c>
      <c r="AD16" s="30">
        <f t="shared" si="2"/>
        <v>0</v>
      </c>
      <c r="AE16" s="30">
        <f t="shared" si="2"/>
        <v>0</v>
      </c>
      <c r="AF16" s="30">
        <f t="shared" si="2"/>
        <v>0</v>
      </c>
      <c r="AG16" s="30">
        <f t="shared" si="2"/>
        <v>0</v>
      </c>
      <c r="AH16" s="30">
        <f t="shared" si="2"/>
        <v>0</v>
      </c>
      <c r="AI16" s="30">
        <f t="shared" si="2"/>
        <v>0</v>
      </c>
      <c r="AJ16" s="30">
        <f t="shared" si="2"/>
        <v>0</v>
      </c>
      <c r="AK16" s="30">
        <f t="shared" si="2"/>
        <v>0</v>
      </c>
      <c r="AL16" s="30">
        <f t="shared" si="2"/>
        <v>0</v>
      </c>
      <c r="AM16" s="30">
        <f t="shared" si="2"/>
        <v>0</v>
      </c>
      <c r="AN16" s="30">
        <f t="shared" si="2"/>
        <v>0</v>
      </c>
      <c r="AO16" s="30">
        <f t="shared" si="2"/>
        <v>0</v>
      </c>
    </row>
    <row r="17" spans="2:41" s="62" customFormat="1" ht="12.75">
      <c r="B17" s="39" t="s">
        <v>179</v>
      </c>
      <c r="C17" s="80"/>
      <c r="D17" s="80"/>
      <c r="E17" s="80"/>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row>
    <row r="18" spans="2:41" s="62" customFormat="1" ht="12.75">
      <c r="B18" s="39" t="s">
        <v>180</v>
      </c>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row>
    <row r="19" spans="2:41" s="62" customFormat="1" ht="12.75">
      <c r="B19" s="39" t="s">
        <v>187</v>
      </c>
      <c r="C19" s="80"/>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row>
    <row r="20" spans="2:41" s="62" customFormat="1" ht="12.75">
      <c r="B20" s="39" t="s">
        <v>188</v>
      </c>
      <c r="C20" s="80"/>
      <c r="D20" s="80"/>
      <c r="E20" s="80"/>
      <c r="F20" s="80"/>
      <c r="G20" s="80"/>
      <c r="H20" s="80"/>
      <c r="I20" s="80"/>
      <c r="J20" s="80"/>
      <c r="K20" s="80"/>
      <c r="L20" s="80"/>
      <c r="M20" s="80"/>
      <c r="N20" s="80"/>
      <c r="O20" s="80"/>
      <c r="P20" s="80"/>
      <c r="Q20" s="80"/>
      <c r="R20" s="80"/>
      <c r="S20" s="80"/>
      <c r="T20" s="80"/>
      <c r="U20" s="80"/>
      <c r="V20" s="80"/>
      <c r="W20" s="80"/>
      <c r="X20" s="80"/>
      <c r="Y20" s="80"/>
      <c r="Z20" s="80"/>
      <c r="AA20" s="80"/>
      <c r="AB20" s="80"/>
      <c r="AC20" s="80"/>
      <c r="AD20" s="80"/>
      <c r="AE20" s="80"/>
      <c r="AF20" s="80"/>
      <c r="AG20" s="80"/>
      <c r="AH20" s="80"/>
      <c r="AI20" s="80"/>
      <c r="AJ20" s="80"/>
      <c r="AK20" s="80"/>
      <c r="AL20" s="80"/>
      <c r="AM20" s="80"/>
      <c r="AN20" s="80"/>
      <c r="AO20" s="80"/>
    </row>
    <row r="21" spans="2:41" s="98" customFormat="1" ht="12.75">
      <c r="B21" s="40" t="s">
        <v>46</v>
      </c>
      <c r="C21" s="31">
        <f>C17+C18+C19-C20</f>
        <v>0</v>
      </c>
      <c r="D21" s="31">
        <f t="shared" ref="D21:AO21" si="3">D17+D18+D19-D20</f>
        <v>0</v>
      </c>
      <c r="E21" s="31">
        <f t="shared" si="3"/>
        <v>0</v>
      </c>
      <c r="F21" s="31">
        <f t="shared" si="3"/>
        <v>0</v>
      </c>
      <c r="G21" s="31">
        <f t="shared" si="3"/>
        <v>0</v>
      </c>
      <c r="H21" s="31">
        <f t="shared" si="3"/>
        <v>0</v>
      </c>
      <c r="I21" s="31">
        <f t="shared" si="3"/>
        <v>0</v>
      </c>
      <c r="J21" s="31">
        <f t="shared" si="3"/>
        <v>0</v>
      </c>
      <c r="K21" s="31">
        <f t="shared" si="3"/>
        <v>0</v>
      </c>
      <c r="L21" s="31">
        <f t="shared" si="3"/>
        <v>0</v>
      </c>
      <c r="M21" s="31">
        <f t="shared" si="3"/>
        <v>0</v>
      </c>
      <c r="N21" s="31">
        <f t="shared" si="3"/>
        <v>0</v>
      </c>
      <c r="O21" s="31">
        <f t="shared" si="3"/>
        <v>0</v>
      </c>
      <c r="P21" s="31">
        <f t="shared" si="3"/>
        <v>0</v>
      </c>
      <c r="Q21" s="31">
        <f t="shared" si="3"/>
        <v>0</v>
      </c>
      <c r="R21" s="31">
        <f t="shared" si="3"/>
        <v>0</v>
      </c>
      <c r="S21" s="31">
        <f t="shared" si="3"/>
        <v>0</v>
      </c>
      <c r="T21" s="31">
        <f t="shared" si="3"/>
        <v>0</v>
      </c>
      <c r="U21" s="31">
        <f t="shared" si="3"/>
        <v>0</v>
      </c>
      <c r="V21" s="31">
        <f t="shared" si="3"/>
        <v>0</v>
      </c>
      <c r="W21" s="31">
        <f t="shared" si="3"/>
        <v>0</v>
      </c>
      <c r="X21" s="31">
        <f t="shared" si="3"/>
        <v>0</v>
      </c>
      <c r="Y21" s="31">
        <f t="shared" si="3"/>
        <v>0</v>
      </c>
      <c r="Z21" s="31">
        <f t="shared" si="3"/>
        <v>0</v>
      </c>
      <c r="AA21" s="31">
        <f t="shared" si="3"/>
        <v>0</v>
      </c>
      <c r="AB21" s="31">
        <f t="shared" si="3"/>
        <v>0</v>
      </c>
      <c r="AC21" s="31">
        <f t="shared" si="3"/>
        <v>0</v>
      </c>
      <c r="AD21" s="31">
        <f t="shared" si="3"/>
        <v>0</v>
      </c>
      <c r="AE21" s="31">
        <f t="shared" si="3"/>
        <v>0</v>
      </c>
      <c r="AF21" s="31">
        <f t="shared" si="3"/>
        <v>0</v>
      </c>
      <c r="AG21" s="31">
        <f t="shared" si="3"/>
        <v>0</v>
      </c>
      <c r="AH21" s="31">
        <f t="shared" si="3"/>
        <v>0</v>
      </c>
      <c r="AI21" s="31">
        <f t="shared" si="3"/>
        <v>0</v>
      </c>
      <c r="AJ21" s="31">
        <f t="shared" si="3"/>
        <v>0</v>
      </c>
      <c r="AK21" s="31">
        <f t="shared" si="3"/>
        <v>0</v>
      </c>
      <c r="AL21" s="31">
        <f t="shared" si="3"/>
        <v>0</v>
      </c>
      <c r="AM21" s="31">
        <f t="shared" si="3"/>
        <v>0</v>
      </c>
      <c r="AN21" s="31">
        <f t="shared" si="3"/>
        <v>0</v>
      </c>
      <c r="AO21" s="31">
        <f t="shared" si="3"/>
        <v>0</v>
      </c>
    </row>
    <row r="22" spans="2:41" s="62" customFormat="1" ht="12.75">
      <c r="B22" s="40" t="s">
        <v>65</v>
      </c>
      <c r="C22" s="31">
        <f>C16+C21</f>
        <v>0</v>
      </c>
      <c r="D22" s="31">
        <f t="shared" ref="D22:AO22" si="4">D16+D21</f>
        <v>0</v>
      </c>
      <c r="E22" s="31">
        <f t="shared" si="4"/>
        <v>0</v>
      </c>
      <c r="F22" s="31">
        <f t="shared" si="4"/>
        <v>0</v>
      </c>
      <c r="G22" s="31">
        <f t="shared" si="4"/>
        <v>0</v>
      </c>
      <c r="H22" s="31">
        <f t="shared" si="4"/>
        <v>0</v>
      </c>
      <c r="I22" s="31">
        <f t="shared" si="4"/>
        <v>0</v>
      </c>
      <c r="J22" s="31">
        <f t="shared" si="4"/>
        <v>0</v>
      </c>
      <c r="K22" s="31">
        <f t="shared" si="4"/>
        <v>0</v>
      </c>
      <c r="L22" s="31">
        <f t="shared" si="4"/>
        <v>0</v>
      </c>
      <c r="M22" s="31">
        <f t="shared" si="4"/>
        <v>0</v>
      </c>
      <c r="N22" s="31">
        <f t="shared" si="4"/>
        <v>0</v>
      </c>
      <c r="O22" s="31">
        <f t="shared" si="4"/>
        <v>0</v>
      </c>
      <c r="P22" s="31">
        <f t="shared" si="4"/>
        <v>0</v>
      </c>
      <c r="Q22" s="31">
        <f t="shared" si="4"/>
        <v>0</v>
      </c>
      <c r="R22" s="31">
        <f t="shared" si="4"/>
        <v>0</v>
      </c>
      <c r="S22" s="31">
        <f t="shared" si="4"/>
        <v>0</v>
      </c>
      <c r="T22" s="31">
        <f t="shared" si="4"/>
        <v>0</v>
      </c>
      <c r="U22" s="31">
        <f t="shared" si="4"/>
        <v>0</v>
      </c>
      <c r="V22" s="31">
        <f t="shared" si="4"/>
        <v>0</v>
      </c>
      <c r="W22" s="31">
        <f t="shared" si="4"/>
        <v>0</v>
      </c>
      <c r="X22" s="31">
        <f t="shared" si="4"/>
        <v>0</v>
      </c>
      <c r="Y22" s="31">
        <f t="shared" si="4"/>
        <v>0</v>
      </c>
      <c r="Z22" s="31">
        <f t="shared" si="4"/>
        <v>0</v>
      </c>
      <c r="AA22" s="31">
        <f t="shared" si="4"/>
        <v>0</v>
      </c>
      <c r="AB22" s="31">
        <f t="shared" si="4"/>
        <v>0</v>
      </c>
      <c r="AC22" s="31">
        <f t="shared" si="4"/>
        <v>0</v>
      </c>
      <c r="AD22" s="31">
        <f t="shared" si="4"/>
        <v>0</v>
      </c>
      <c r="AE22" s="31">
        <f t="shared" si="4"/>
        <v>0</v>
      </c>
      <c r="AF22" s="31">
        <f t="shared" si="4"/>
        <v>0</v>
      </c>
      <c r="AG22" s="31">
        <f t="shared" si="4"/>
        <v>0</v>
      </c>
      <c r="AH22" s="31">
        <f t="shared" si="4"/>
        <v>0</v>
      </c>
      <c r="AI22" s="31">
        <f t="shared" si="4"/>
        <v>0</v>
      </c>
      <c r="AJ22" s="31">
        <f t="shared" si="4"/>
        <v>0</v>
      </c>
      <c r="AK22" s="31">
        <f t="shared" si="4"/>
        <v>0</v>
      </c>
      <c r="AL22" s="31">
        <f t="shared" si="4"/>
        <v>0</v>
      </c>
      <c r="AM22" s="31">
        <f t="shared" si="4"/>
        <v>0</v>
      </c>
      <c r="AN22" s="31">
        <f t="shared" si="4"/>
        <v>0</v>
      </c>
      <c r="AO22" s="31">
        <f t="shared" si="4"/>
        <v>0</v>
      </c>
    </row>
    <row r="23" spans="2:41" s="62" customFormat="1" ht="12.75">
      <c r="B23" s="39" t="s">
        <v>53</v>
      </c>
      <c r="C23" s="95">
        <f>Założenia!C27</f>
        <v>1</v>
      </c>
      <c r="D23" s="95">
        <f>Założenia!D27</f>
        <v>0.95238095238095233</v>
      </c>
      <c r="E23" s="95">
        <f>Założenia!E27</f>
        <v>0.90702947845804982</v>
      </c>
      <c r="F23" s="95">
        <f>Założenia!F27</f>
        <v>0.86383759853147601</v>
      </c>
      <c r="G23" s="95">
        <f>Założenia!G27</f>
        <v>0.82270247479188197</v>
      </c>
      <c r="H23" s="95">
        <f>Założenia!H27</f>
        <v>0.78352616646845896</v>
      </c>
      <c r="I23" s="95">
        <f>Założenia!I27</f>
        <v>0.74621539663662761</v>
      </c>
      <c r="J23" s="95">
        <f>Założenia!J27</f>
        <v>0.71068133013012147</v>
      </c>
      <c r="K23" s="95">
        <f>Założenia!K27</f>
        <v>0.67683936202868722</v>
      </c>
      <c r="L23" s="95">
        <f>Założenia!L27</f>
        <v>0.64460891621779726</v>
      </c>
      <c r="M23" s="95">
        <f>Założenia!M27</f>
        <v>0.61391325354075932</v>
      </c>
      <c r="N23" s="95">
        <f>Założenia!N27</f>
        <v>0.5846792890864374</v>
      </c>
      <c r="O23" s="95">
        <f>Założenia!O27</f>
        <v>0.5568374181775595</v>
      </c>
      <c r="P23" s="95">
        <f>Założenia!P27</f>
        <v>0.53032135064529462</v>
      </c>
      <c r="Q23" s="95">
        <f>Założenia!Q27</f>
        <v>0.50506795299551888</v>
      </c>
      <c r="R23" s="95">
        <f>Założenia!R27</f>
        <v>0.48101709809097021</v>
      </c>
      <c r="S23" s="95">
        <f>Założenia!S27</f>
        <v>0.45811152199140021</v>
      </c>
      <c r="T23" s="95">
        <f>Założenia!T27</f>
        <v>0.43629668761085727</v>
      </c>
      <c r="U23" s="95">
        <f>Założenia!U27</f>
        <v>0.41552065486748313</v>
      </c>
      <c r="V23" s="95">
        <f>Założenia!V27</f>
        <v>0.39573395701665059</v>
      </c>
      <c r="W23" s="95">
        <f>Założenia!W27</f>
        <v>0.37688948287300061</v>
      </c>
      <c r="X23" s="95">
        <f>Założenia!X27</f>
        <v>0.35894236464095297</v>
      </c>
      <c r="Y23" s="95">
        <f>Założenia!Y27</f>
        <v>0.3418498710866219</v>
      </c>
      <c r="Z23" s="95">
        <f>Założenia!Z27</f>
        <v>0.32557130579678267</v>
      </c>
      <c r="AA23" s="95">
        <f>Założenia!AA27</f>
        <v>0.31006791028265024</v>
      </c>
      <c r="AB23" s="95">
        <f>Założenia!AB27</f>
        <v>0.29530277169776209</v>
      </c>
      <c r="AC23" s="95">
        <f>Założenia!AC27</f>
        <v>0.28124073495024959</v>
      </c>
      <c r="AD23" s="95">
        <f>Założenia!AD27</f>
        <v>0.2678483190002377</v>
      </c>
      <c r="AE23" s="95">
        <f>Założenia!AE27</f>
        <v>0.25509363714308358</v>
      </c>
      <c r="AF23" s="95">
        <f>Założenia!AF27</f>
        <v>0.24294632108865097</v>
      </c>
      <c r="AG23" s="95">
        <f>Założenia!AG27</f>
        <v>0.23137744865585813</v>
      </c>
      <c r="AH23" s="95">
        <f>Założenia!AH27</f>
        <v>0.220359474910341</v>
      </c>
      <c r="AI23" s="95">
        <f>Założenia!AI27</f>
        <v>0.20986616658127716</v>
      </c>
      <c r="AJ23" s="95">
        <f>Założenia!AJ27</f>
        <v>0.19987253960121634</v>
      </c>
      <c r="AK23" s="95">
        <f>Założenia!AK27</f>
        <v>0.19035479962020604</v>
      </c>
      <c r="AL23" s="95">
        <f>Założenia!AL27</f>
        <v>0.18129028535257716</v>
      </c>
      <c r="AM23" s="95">
        <f>Założenia!AM27</f>
        <v>0.17265741462150208</v>
      </c>
      <c r="AN23" s="95">
        <f>Założenia!AN27</f>
        <v>0.1644356329728591</v>
      </c>
      <c r="AO23" s="95">
        <f>Założenia!AO27</f>
        <v>0.15660536473605632</v>
      </c>
    </row>
    <row r="24" spans="2:41" s="98" customFormat="1" ht="12.75">
      <c r="B24" s="40" t="s">
        <v>189</v>
      </c>
      <c r="C24" s="31">
        <f>SUM(C10,C17,C18,C19)*C23</f>
        <v>0</v>
      </c>
      <c r="D24" s="31">
        <f t="shared" ref="D24:AO24" si="5">SUM(D10,D17,D18,D19)*D23</f>
        <v>0</v>
      </c>
      <c r="E24" s="31">
        <f t="shared" si="5"/>
        <v>0</v>
      </c>
      <c r="F24" s="31">
        <f t="shared" si="5"/>
        <v>0</v>
      </c>
      <c r="G24" s="31">
        <f t="shared" si="5"/>
        <v>0</v>
      </c>
      <c r="H24" s="31">
        <f t="shared" si="5"/>
        <v>0</v>
      </c>
      <c r="I24" s="31">
        <f t="shared" si="5"/>
        <v>0</v>
      </c>
      <c r="J24" s="31">
        <f t="shared" si="5"/>
        <v>0</v>
      </c>
      <c r="K24" s="31">
        <f t="shared" si="5"/>
        <v>0</v>
      </c>
      <c r="L24" s="31">
        <f t="shared" si="5"/>
        <v>0</v>
      </c>
      <c r="M24" s="31">
        <f t="shared" si="5"/>
        <v>0</v>
      </c>
      <c r="N24" s="31">
        <f t="shared" si="5"/>
        <v>0</v>
      </c>
      <c r="O24" s="31">
        <f t="shared" si="5"/>
        <v>0</v>
      </c>
      <c r="P24" s="31">
        <f t="shared" si="5"/>
        <v>0</v>
      </c>
      <c r="Q24" s="31">
        <f t="shared" si="5"/>
        <v>0</v>
      </c>
      <c r="R24" s="31">
        <f t="shared" si="5"/>
        <v>0</v>
      </c>
      <c r="S24" s="31">
        <f t="shared" si="5"/>
        <v>0</v>
      </c>
      <c r="T24" s="31">
        <f t="shared" si="5"/>
        <v>0</v>
      </c>
      <c r="U24" s="31">
        <f t="shared" si="5"/>
        <v>0</v>
      </c>
      <c r="V24" s="31">
        <f t="shared" si="5"/>
        <v>0</v>
      </c>
      <c r="W24" s="31">
        <f t="shared" si="5"/>
        <v>0</v>
      </c>
      <c r="X24" s="31">
        <f t="shared" si="5"/>
        <v>0</v>
      </c>
      <c r="Y24" s="31">
        <f t="shared" si="5"/>
        <v>0</v>
      </c>
      <c r="Z24" s="31">
        <f t="shared" si="5"/>
        <v>0</v>
      </c>
      <c r="AA24" s="31">
        <f t="shared" si="5"/>
        <v>0</v>
      </c>
      <c r="AB24" s="31">
        <f t="shared" si="5"/>
        <v>0</v>
      </c>
      <c r="AC24" s="31">
        <f t="shared" si="5"/>
        <v>0</v>
      </c>
      <c r="AD24" s="31">
        <f t="shared" si="5"/>
        <v>0</v>
      </c>
      <c r="AE24" s="31">
        <f t="shared" si="5"/>
        <v>0</v>
      </c>
      <c r="AF24" s="31">
        <f t="shared" si="5"/>
        <v>0</v>
      </c>
      <c r="AG24" s="31">
        <f t="shared" si="5"/>
        <v>0</v>
      </c>
      <c r="AH24" s="31">
        <f t="shared" si="5"/>
        <v>0</v>
      </c>
      <c r="AI24" s="31">
        <f t="shared" si="5"/>
        <v>0</v>
      </c>
      <c r="AJ24" s="31">
        <f t="shared" si="5"/>
        <v>0</v>
      </c>
      <c r="AK24" s="31">
        <f t="shared" si="5"/>
        <v>0</v>
      </c>
      <c r="AL24" s="31">
        <f t="shared" si="5"/>
        <v>0</v>
      </c>
      <c r="AM24" s="31">
        <f t="shared" si="5"/>
        <v>0</v>
      </c>
      <c r="AN24" s="31">
        <f t="shared" si="5"/>
        <v>0</v>
      </c>
      <c r="AO24" s="31">
        <f t="shared" si="5"/>
        <v>0</v>
      </c>
    </row>
    <row r="25" spans="2:41" s="98" customFormat="1" ht="12.75">
      <c r="B25" s="40" t="s">
        <v>190</v>
      </c>
      <c r="C25" s="31">
        <f>(C11+C12+C13-C15+C20)*C23</f>
        <v>0</v>
      </c>
      <c r="D25" s="31">
        <f t="shared" ref="D25:AO25" si="6">(D11+D12+D13-D15+D20)*D23</f>
        <v>0</v>
      </c>
      <c r="E25" s="31">
        <f t="shared" si="6"/>
        <v>0</v>
      </c>
      <c r="F25" s="31">
        <f t="shared" si="6"/>
        <v>0</v>
      </c>
      <c r="G25" s="31">
        <f t="shared" si="6"/>
        <v>0</v>
      </c>
      <c r="H25" s="31">
        <f t="shared" si="6"/>
        <v>0</v>
      </c>
      <c r="I25" s="31">
        <f t="shared" si="6"/>
        <v>0</v>
      </c>
      <c r="J25" s="31">
        <f t="shared" si="6"/>
        <v>0</v>
      </c>
      <c r="K25" s="31">
        <f t="shared" si="6"/>
        <v>0</v>
      </c>
      <c r="L25" s="31">
        <f t="shared" si="6"/>
        <v>0</v>
      </c>
      <c r="M25" s="31">
        <f t="shared" si="6"/>
        <v>0</v>
      </c>
      <c r="N25" s="31">
        <f t="shared" si="6"/>
        <v>0</v>
      </c>
      <c r="O25" s="31">
        <f t="shared" si="6"/>
        <v>0</v>
      </c>
      <c r="P25" s="31">
        <f t="shared" si="6"/>
        <v>0</v>
      </c>
      <c r="Q25" s="31">
        <f t="shared" si="6"/>
        <v>0</v>
      </c>
      <c r="R25" s="31">
        <f t="shared" si="6"/>
        <v>0</v>
      </c>
      <c r="S25" s="31">
        <f t="shared" si="6"/>
        <v>0</v>
      </c>
      <c r="T25" s="31">
        <f t="shared" si="6"/>
        <v>0</v>
      </c>
      <c r="U25" s="31">
        <f t="shared" si="6"/>
        <v>0</v>
      </c>
      <c r="V25" s="31">
        <f t="shared" si="6"/>
        <v>0</v>
      </c>
      <c r="W25" s="31">
        <f t="shared" si="6"/>
        <v>0</v>
      </c>
      <c r="X25" s="31">
        <f t="shared" si="6"/>
        <v>0</v>
      </c>
      <c r="Y25" s="31">
        <f t="shared" si="6"/>
        <v>0</v>
      </c>
      <c r="Z25" s="31">
        <f t="shared" si="6"/>
        <v>0</v>
      </c>
      <c r="AA25" s="31">
        <f t="shared" si="6"/>
        <v>0</v>
      </c>
      <c r="AB25" s="31">
        <f t="shared" si="6"/>
        <v>0</v>
      </c>
      <c r="AC25" s="31">
        <f t="shared" si="6"/>
        <v>0</v>
      </c>
      <c r="AD25" s="31">
        <f t="shared" si="6"/>
        <v>0</v>
      </c>
      <c r="AE25" s="31">
        <f t="shared" si="6"/>
        <v>0</v>
      </c>
      <c r="AF25" s="31">
        <f t="shared" si="6"/>
        <v>0</v>
      </c>
      <c r="AG25" s="31">
        <f t="shared" si="6"/>
        <v>0</v>
      </c>
      <c r="AH25" s="31">
        <f t="shared" si="6"/>
        <v>0</v>
      </c>
      <c r="AI25" s="31">
        <f t="shared" si="6"/>
        <v>0</v>
      </c>
      <c r="AJ25" s="31">
        <f t="shared" si="6"/>
        <v>0</v>
      </c>
      <c r="AK25" s="31">
        <f t="shared" si="6"/>
        <v>0</v>
      </c>
      <c r="AL25" s="31">
        <f t="shared" si="6"/>
        <v>0</v>
      </c>
      <c r="AM25" s="31">
        <f t="shared" si="6"/>
        <v>0</v>
      </c>
      <c r="AN25" s="31">
        <f t="shared" si="6"/>
        <v>0</v>
      </c>
      <c r="AO25" s="31">
        <f t="shared" si="6"/>
        <v>0</v>
      </c>
    </row>
    <row r="26" spans="2:41" s="62" customFormat="1" ht="12.75">
      <c r="B26" s="40" t="s">
        <v>66</v>
      </c>
      <c r="C26" s="31">
        <f t="shared" ref="C26:AO26" si="7">C23*C22</f>
        <v>0</v>
      </c>
      <c r="D26" s="31">
        <f t="shared" si="7"/>
        <v>0</v>
      </c>
      <c r="E26" s="31">
        <f t="shared" si="7"/>
        <v>0</v>
      </c>
      <c r="F26" s="31">
        <f t="shared" si="7"/>
        <v>0</v>
      </c>
      <c r="G26" s="31">
        <f t="shared" si="7"/>
        <v>0</v>
      </c>
      <c r="H26" s="31">
        <f t="shared" si="7"/>
        <v>0</v>
      </c>
      <c r="I26" s="31">
        <f t="shared" si="7"/>
        <v>0</v>
      </c>
      <c r="J26" s="31">
        <f t="shared" si="7"/>
        <v>0</v>
      </c>
      <c r="K26" s="31">
        <f t="shared" si="7"/>
        <v>0</v>
      </c>
      <c r="L26" s="31">
        <f t="shared" si="7"/>
        <v>0</v>
      </c>
      <c r="M26" s="31">
        <f t="shared" si="7"/>
        <v>0</v>
      </c>
      <c r="N26" s="31">
        <f t="shared" si="7"/>
        <v>0</v>
      </c>
      <c r="O26" s="31">
        <f t="shared" si="7"/>
        <v>0</v>
      </c>
      <c r="P26" s="31">
        <f t="shared" si="7"/>
        <v>0</v>
      </c>
      <c r="Q26" s="31">
        <f t="shared" si="7"/>
        <v>0</v>
      </c>
      <c r="R26" s="31">
        <f t="shared" si="7"/>
        <v>0</v>
      </c>
      <c r="S26" s="31">
        <f t="shared" si="7"/>
        <v>0</v>
      </c>
      <c r="T26" s="31">
        <f t="shared" si="7"/>
        <v>0</v>
      </c>
      <c r="U26" s="31">
        <f t="shared" si="7"/>
        <v>0</v>
      </c>
      <c r="V26" s="31">
        <f t="shared" si="7"/>
        <v>0</v>
      </c>
      <c r="W26" s="31">
        <f t="shared" si="7"/>
        <v>0</v>
      </c>
      <c r="X26" s="31">
        <f t="shared" si="7"/>
        <v>0</v>
      </c>
      <c r="Y26" s="31">
        <f t="shared" si="7"/>
        <v>0</v>
      </c>
      <c r="Z26" s="31">
        <f t="shared" si="7"/>
        <v>0</v>
      </c>
      <c r="AA26" s="31">
        <f t="shared" si="7"/>
        <v>0</v>
      </c>
      <c r="AB26" s="31">
        <f t="shared" si="7"/>
        <v>0</v>
      </c>
      <c r="AC26" s="31">
        <f t="shared" si="7"/>
        <v>0</v>
      </c>
      <c r="AD26" s="31">
        <f t="shared" si="7"/>
        <v>0</v>
      </c>
      <c r="AE26" s="31">
        <f t="shared" si="7"/>
        <v>0</v>
      </c>
      <c r="AF26" s="31">
        <f t="shared" si="7"/>
        <v>0</v>
      </c>
      <c r="AG26" s="31">
        <f t="shared" si="7"/>
        <v>0</v>
      </c>
      <c r="AH26" s="31">
        <f t="shared" si="7"/>
        <v>0</v>
      </c>
      <c r="AI26" s="31">
        <f t="shared" si="7"/>
        <v>0</v>
      </c>
      <c r="AJ26" s="31">
        <f t="shared" si="7"/>
        <v>0</v>
      </c>
      <c r="AK26" s="31">
        <f t="shared" si="7"/>
        <v>0</v>
      </c>
      <c r="AL26" s="31">
        <f t="shared" si="7"/>
        <v>0</v>
      </c>
      <c r="AM26" s="31">
        <f t="shared" si="7"/>
        <v>0</v>
      </c>
      <c r="AN26" s="31">
        <f t="shared" si="7"/>
        <v>0</v>
      </c>
      <c r="AO26" s="31">
        <f t="shared" si="7"/>
        <v>0</v>
      </c>
    </row>
    <row r="27" spans="2:41" s="62" customFormat="1" ht="12.75">
      <c r="B27" s="55" t="s">
        <v>175</v>
      </c>
      <c r="C27" s="57">
        <f>SUM(C26:AF26)</f>
        <v>0</v>
      </c>
    </row>
    <row r="28" spans="2:41" s="62" customFormat="1" ht="12.75">
      <c r="B28" s="55" t="s">
        <v>176</v>
      </c>
      <c r="C28" s="63" t="e">
        <f>IRR(C22:AF22)</f>
        <v>#NUM!</v>
      </c>
    </row>
    <row r="29" spans="2:41" s="1" customFormat="1">
      <c r="B29" s="55" t="s">
        <v>177</v>
      </c>
      <c r="C29" s="100" t="e">
        <f>SUM(C24:AO24)/SUM(C25:AO25)</f>
        <v>#DIV/0!</v>
      </c>
      <c r="D29" s="54"/>
      <c r="E29" s="54"/>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row>
    <row r="30" spans="2:41" s="1" customFormat="1">
      <c r="B30" s="266" t="s">
        <v>97</v>
      </c>
      <c r="C30" s="266" t="str">
        <f>IF(C27&gt;0,"TAK","NIE")</f>
        <v>NIE</v>
      </c>
      <c r="D30" s="54"/>
      <c r="E30" s="54"/>
      <c r="F30" s="54"/>
      <c r="G30" s="54"/>
      <c r="H30" s="54"/>
      <c r="I30" s="54"/>
      <c r="J30" s="54"/>
      <c r="K30" s="54"/>
      <c r="L30" s="54"/>
      <c r="M30" s="54"/>
      <c r="N30" s="54"/>
      <c r="O30" s="54"/>
      <c r="P30" s="54"/>
      <c r="Q30" s="54"/>
      <c r="R30" s="54"/>
      <c r="S30" s="54"/>
      <c r="T30" s="54"/>
      <c r="U30" s="54"/>
      <c r="V30" s="54"/>
      <c r="W30" s="54"/>
      <c r="X30" s="54"/>
      <c r="Y30" s="54"/>
      <c r="Z30" s="54"/>
      <c r="AA30" s="54"/>
      <c r="AB30" s="54"/>
      <c r="AC30" s="54"/>
      <c r="AD30" s="54"/>
      <c r="AE30" s="54"/>
      <c r="AF30" s="54"/>
    </row>
    <row r="31" spans="2:41" s="1" customFormat="1">
      <c r="B31" s="266"/>
      <c r="C31" s="266"/>
      <c r="D31" s="54"/>
      <c r="E31" s="54"/>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row>
  </sheetData>
  <mergeCells count="3">
    <mergeCell ref="B30:B31"/>
    <mergeCell ref="C30:C31"/>
    <mergeCell ref="B1:N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8</vt:i4>
      </vt:variant>
    </vt:vector>
  </HeadingPairs>
  <TitlesOfParts>
    <vt:vector size="8" baseType="lpstr">
      <vt:lpstr>Wstęp</vt:lpstr>
      <vt:lpstr>Założenia</vt:lpstr>
      <vt:lpstr>Nakłady</vt:lpstr>
      <vt:lpstr>Dochód</vt:lpstr>
      <vt:lpstr>Efektywność</vt:lpstr>
      <vt:lpstr>Dofinansowanie</vt:lpstr>
      <vt:lpstr>Trwałość fin.</vt:lpstr>
      <vt:lpstr>An. ekonom.</vt:lpstr>
    </vt:vector>
  </TitlesOfParts>
  <Company>Ekspert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Dariusz</dc:creator>
  <cp:lastModifiedBy>Ewa Urbanowska</cp:lastModifiedBy>
  <cp:lastPrinted>2016-02-04T01:36:16Z</cp:lastPrinted>
  <dcterms:created xsi:type="dcterms:W3CDTF">2016-02-03T14:59:51Z</dcterms:created>
  <dcterms:modified xsi:type="dcterms:W3CDTF">2022-03-16T07:29:53Z</dcterms:modified>
</cp:coreProperties>
</file>