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180" activeTab="0"/>
  </bookViews>
  <sheets>
    <sheet name="Uzasadnienie" sheetId="1" r:id="rId1"/>
  </sheets>
  <definedNames>
    <definedName name="_xlfn.IFERROR" hidden="1">#NAME?</definedName>
    <definedName name="_xlnm.Print_Titles" localSheetId="0">'Uzasadnienie'!$11:$11</definedName>
  </definedNames>
  <calcPr fullCalcOnLoad="1"/>
</workbook>
</file>

<file path=xl/sharedStrings.xml><?xml version="1.0" encoding="utf-8"?>
<sst xmlns="http://schemas.openxmlformats.org/spreadsheetml/2006/main" count="580" uniqueCount="433">
  <si>
    <t>UZASADNIENIE</t>
  </si>
  <si>
    <t>1. Przedmiot regulacji</t>
  </si>
  <si>
    <t>2. Omówienie podstawy prawnej</t>
  </si>
  <si>
    <t>Art. 211, 212, 214, 215, 217, 219 ust. 3, 222 ust. 1, 2 i 3, 235-237 i 258 ust. 1 pkt 1 i 4 oraz ust. 3 ustawy z dnia 27 sierpnia 2009 r. o finansach publicznych określają zakres i wymogi, które musi spełniać uchwała budżetowa jednostki samorządu terytorialnego.</t>
  </si>
  <si>
    <t>3. Konsultacje wymagane przepisami prawa (łącznie z przepisami wewnętrznymi)</t>
  </si>
  <si>
    <t xml:space="preserve">Zgodnie z istniejącym stanem prawnym nie ma konieczności skierowania projektu uchwały do konsultacji.  </t>
  </si>
  <si>
    <t>4. Uzasadnienie merytoryczne - uzasadnienie do zmian w uchwale budżetowej na 2021 rok</t>
  </si>
  <si>
    <t>Lp.</t>
  </si>
  <si>
    <t>Treść</t>
  </si>
  <si>
    <t>Plan przed zmianą</t>
  </si>
  <si>
    <t>Zwiększenia</t>
  </si>
  <si>
    <t>Zmniejszenia</t>
  </si>
  <si>
    <t>Przeniesienia między zadaniami  w ramach tej samej klasyfikacji budżetowej</t>
  </si>
  <si>
    <t>Plan po zmianach</t>
  </si>
  <si>
    <t>I.</t>
  </si>
  <si>
    <t>Dochody</t>
  </si>
  <si>
    <t>OGÓŁEM</t>
  </si>
  <si>
    <t>Transport i łączność</t>
  </si>
  <si>
    <t xml:space="preserve">Różne rozliczenia </t>
  </si>
  <si>
    <t>Pomoc społeczna</t>
  </si>
  <si>
    <t>Pozostałe zadania w zakresie polityki społecznej</t>
  </si>
  <si>
    <t>II.</t>
  </si>
  <si>
    <t>Wydatki</t>
  </si>
  <si>
    <t>Krajowe pasażerskie przewozy kolejowe</t>
  </si>
  <si>
    <t>5. Ocena skutków regulacji:</t>
  </si>
  <si>
    <t>Zmiany w treści uchwały:</t>
  </si>
  <si>
    <t>1.</t>
  </si>
  <si>
    <t>§ 1 ust. 1 dotyczący dochodów budżetowych</t>
  </si>
  <si>
    <t>2.</t>
  </si>
  <si>
    <t>§ 1 ust. 1 pkt 1 dotyczący dochodów bieżących</t>
  </si>
  <si>
    <t>3.</t>
  </si>
  <si>
    <t>4.</t>
  </si>
  <si>
    <t>§ 2 ust.1 dotyczący wydatków budżetowych</t>
  </si>
  <si>
    <t>5.</t>
  </si>
  <si>
    <t>§ 2 ust.1 pkt 1 dotyczący wydatków bieżących</t>
  </si>
  <si>
    <t>6.</t>
  </si>
  <si>
    <t>7.</t>
  </si>
  <si>
    <t>§ 7 ust. 1 dotyczący dotacji udzielanych z budżetu województwa</t>
  </si>
  <si>
    <t>8.</t>
  </si>
  <si>
    <t>9.</t>
  </si>
  <si>
    <t>§ 7 ust. 1 pkt 2 dotyczący dotacji udzielanych z budżetu województwa jednostkom spoza sektora finansów publicznych</t>
  </si>
  <si>
    <t>10.</t>
  </si>
  <si>
    <t>11.</t>
  </si>
  <si>
    <t>12.</t>
  </si>
  <si>
    <t>Zmiany załączników do uchwały budżetowej:</t>
  </si>
  <si>
    <t>Załącznik nr 1 "Dochody budżetu Województwa Kujawsko-Pomorskiego wg źródeł pochodzenia. Plan na 2021 rok";</t>
  </si>
  <si>
    <t>Załącznik nr 2 "Dochody budżetu Województwa Kujawsko-Pomorskiego wg klasyfikacji budżetowej. Plan na 2021 rok";</t>
  </si>
  <si>
    <t>Załącznik nr 3 "Wydatki budżetu Województwa Kujawsko-Pomorskiego wg grup wydatków. Plan na 2021 rok";</t>
  </si>
  <si>
    <t>Załącznik nr 4 "Wydatki budżetu Województwa Kujawsko-Pomorskiego wg klasyfikacji budżetowej. Plan na 2021 rok";</t>
  </si>
  <si>
    <t>Załącznik nr 5 "Wynik budżetowy i finansowy. Plan na 2021 rok";</t>
  </si>
  <si>
    <t>Załącznik nr 9 "Dotacje udzielane z budżetu Województwa Kujawsko-Pomorskiego. Plan na 2021 rok";</t>
  </si>
  <si>
    <t>III.</t>
  </si>
  <si>
    <t>Wynik budżetowy i finansowy na 2021 rok</t>
  </si>
  <si>
    <t xml:space="preserve">             </t>
  </si>
  <si>
    <t>Zmianie ulega załącznik nr 5 do uchwały budżetowej pn. "Wynik budżetowy i finansowy. Plan na 2021 rok" w związku ze:</t>
  </si>
  <si>
    <t>1)</t>
  </si>
  <si>
    <t>2)</t>
  </si>
  <si>
    <t>Ogrody botaniczne i zoologiczne oraz naturalne obszary i obiekty chronionej przyrody</t>
  </si>
  <si>
    <t>Parki krajobrazowe</t>
  </si>
  <si>
    <t xml:space="preserve">Parki krajobrazowe </t>
  </si>
  <si>
    <t>13.</t>
  </si>
  <si>
    <t>14.</t>
  </si>
  <si>
    <t>15.</t>
  </si>
  <si>
    <t>§ 12 pkt 1 dotyczący dochodów gromadzonych na wydzielonych rachunkach przez jednostki budżetowe prowadzące działalność określoną w ustawie Prawo oświatowe</t>
  </si>
  <si>
    <t>§ 12 pkt 2 dotyczący wydatków finansowanych dochodami gromadzonymi na wydzielonych rachunkach przez jednostki budżetowe prowadzące działalność określoną w ustawie Prawo oświatowe</t>
  </si>
  <si>
    <t xml:space="preserve">Zgodnie z art. 18 pkt 6 ustawy z dnia 5 czerwca 1998 r. o samorządzie województwa (Dz. U. z 2020 poz. 1668, z późn. zm.) do właściwości Sejmiku Województwa należy uchwalanie budżetu województwa. W toku wykonywania budżetu uchwalonego w formie uchwały budżetowej na dany rok, organ stanowiący jednostki samorządu terytorialnego może dokonywać zmian w planie finansowym dochodów, wydatków, przychodów i rozchodów tej jednostki z wyłączeniem dzielenia rezerw ogólnej i celowych, którymi dysponuje zarząd jednostki samorządu terytorialnego na podstawie art. 222 ust. 4 ustawy z dnia 27 sierpnia 2009 r. o finansach publicznych (Dz. U. z 2021 poz. 305 z późn. zm.). </t>
  </si>
  <si>
    <t>§ 7 ust. 2 dotyczący dotacji przedmiotowych udzielanych z budżetu województwa dla przewoźników komunikacji kolejowej z tytułu świadczonych usług w zakresie publicznego transportu zbiorowego</t>
  </si>
  <si>
    <t>Uchwała dotyczy zmiany budżetu Województwa Kujawsko-Pomorskiego na 2021 r., przyjętego uchwałą Nr XXVIII/395/20 Sejmiku Województwa Kujawsko-Pomorskiego z dnia 21 grudnia 2020 r., zmienioną uchwałami: Nr 3/78/21 Zarządu Województwa Kujawsko-Pomorskiego z dnia 28 stycznia 2021 r., Nr 6/227/21 Zarządu Województwa Kujawsko-Pomorskiego z dnia 18 lutego 2021 r., Nr XXX/431/21 Sejmiku Województwa Kujawsko-Pomorskiego z dnia 22 marca 2021 r., Nr 13/482/21 Zarządu Województwa Kujawsko-Pomorskiego z dnia 7 kwietnia 2021 r., Nr XXXI/446/21 Sejmiku Województwa Kujawsko-Pomorskiego z dnia 26 kwietnia 2021 r., Nr 16/616/21 Zarządu Województwa Kujawsko-Pomorskiego z dnia 28 kwietnia 2021 r., Nr 20/766/21 Zarządu Województwa Kujawsko-Pomorskiego z dnia 27 maja 2021 r., Nr XXXIV/485/21 Sejmiku Województwa Kujawsko-Pomorskiego z dnia 28 czerwca 2021 r., Nr 25/1000/21 Zarządu Województwa Kujawsko-Pomorskiego z dnia 30 czerwca 2021 r., Nr 29/1237/21 Zarządu Województwa Kujawsko-Pomorskiego z dnia 28 lipca 2021 r., Nr 33/1451/21 Zarządu Województwa Kujawsko-Pomorskiego z dnia 26 sierpnia 2021 r., Nr 34/1468/21 Zarządu Województwa Kujawsko-Pomorskiego z dnia 2 września 2021 r., Nr XXXVI/521/21 Sejmiku Województwa Kujawsko-Pomorskiego z dnia 27 września 2021 r., Nr 38/1585/21 Zarządu Województwa Kujawsko-Pomorskiego z dnia 29 września 2021 r., Nr 42/1744/21 Zarządu Województwa Kujawsko-Pomorskiego z dnia 27 października 2021 r., Nr XXXVIII/532/21 Sejmiku Województwa Kujawsko-Pomorskiego z dnia 29 listopada 2021 r. oraz Nr 47/1919/21 Zarządu Województwa Kujawsko-Pomorskiego z dnia 30 listopada 2021 r.</t>
  </si>
  <si>
    <t>Rehabilitacja zawodowa i społeczna osób niepełnosprawnych</t>
  </si>
  <si>
    <t>Ochrona zdrowia</t>
  </si>
  <si>
    <t>Staże i specjalizacje medyczne</t>
  </si>
  <si>
    <t xml:space="preserve"> - zwiększeniu wydatków o kwotę 18.573 zł na pokrycie kosztu obsługi zadań Marszałka Województwa wynikających z ustawy z dnia 5 grudnia 
   1996 r. o zawodach lekarza i lekarza dentysty (koszty wynagrodzeń pracowników merytorycznych);</t>
  </si>
  <si>
    <t xml:space="preserve"> - zmniejszeniu wydatków o kwotę 2.692.094,43 zł na sfinansowanie staży podyplomowych.</t>
  </si>
  <si>
    <t>Działalność usługowa</t>
  </si>
  <si>
    <t>Biura planowania przestrzennego</t>
  </si>
  <si>
    <t>Zwiększa się o kwotę 42.573 zł wydatki zaplanowane na bieżące utrzymanie Kujawsko-Pomorskiego Biura Planowania Przestrzennego i Regionalnego we Włocławku w celu zabezpieczenia środków na wynagrodzenia i pochodne.</t>
  </si>
  <si>
    <t>Bezpieczeństwo publiczne i ochrona przeciwpożarowa</t>
  </si>
  <si>
    <t>Pozostała działalność</t>
  </si>
  <si>
    <t>Edukacyjna opieka wychowawcza</t>
  </si>
  <si>
    <t>Specjalne ośrodki szkolno-wychowawcze</t>
  </si>
  <si>
    <t>Oświata i wychowanie</t>
  </si>
  <si>
    <t>Szkoły podstawowe specjalne</t>
  </si>
  <si>
    <t>Placówki kształcenia ustawicznego i centra kształcenia zawodowego</t>
  </si>
  <si>
    <t>Zwiększa się planowane dochody z tytułu dotacji od jednostek samorządu terytorialnego o kwotę 170.050 zł w celu urealnienia dochodów uzyskiwanych od gmin i powiatów z tytułu odpłatności za kształcenie uczniów w zakresie teoretycznej nauki zawodu w Kujawsko-Pomorskim Centrum Kształcenia Zawodowego w Bydgoszczy.</t>
  </si>
  <si>
    <t>Wprowadza się następujące zmiany w bieżącym utrzymaniu Kujawsko-Pomorskiego Centrum Kształcenia Zawodowego w Bydgoszczy:</t>
  </si>
  <si>
    <t>Przedszkola specjalne</t>
  </si>
  <si>
    <t>Szkoły policealne</t>
  </si>
  <si>
    <t>Licea ogólnokształcące specjalne</t>
  </si>
  <si>
    <t>Szkoły zawodowe specjalne</t>
  </si>
  <si>
    <t>Dokształcanie i doskonalenie nauczycieli</t>
  </si>
  <si>
    <r>
      <t xml:space="preserve">Wprowadza się następujące zmiany w zadaniu własnym pn. </t>
    </r>
    <r>
      <rPr>
        <i/>
        <sz val="10"/>
        <rFont val="Times New Roman"/>
        <family val="1"/>
      </rPr>
      <t>"Doskonalenie nauczycieli"</t>
    </r>
    <r>
      <rPr>
        <sz val="10"/>
        <rFont val="Times New Roman"/>
        <family val="1"/>
      </rPr>
      <t>:</t>
    </r>
  </si>
  <si>
    <t>Biblioteki pedagogiczne</t>
  </si>
  <si>
    <t>Realizacja zadań wymagających stosowania specjalnej organizacji nauki i metod pracy dla dzieci w przedszkolach, oddziałach przedszkolnych w szkołach podstawowych i innych formach wychowania przedszkolnego</t>
  </si>
  <si>
    <t>1) zmniejszeniu wydatków:</t>
  </si>
  <si>
    <t>Zapewnienie uczniom prawa do bezpłatnego dostępu do podręczników, materiałów edukacyjnych lub materiałów ćwiczeniowych</t>
  </si>
  <si>
    <r>
      <t>Zwiększa się o kwotę 239 zł wydatki finansowane ze środków własnych województwa na zadanie zlecone z zakresu administracji rządowej pn.</t>
    </r>
    <r>
      <rPr>
        <i/>
        <sz val="10"/>
        <rFont val="Times New Roman"/>
        <family val="1"/>
      </rPr>
      <t xml:space="preserve"> "Wyposażenie szkół w podręczniki oraz materiały edukacyjne i ćwiczeniowe" </t>
    </r>
    <r>
      <rPr>
        <sz val="10"/>
        <rFont val="Times New Roman"/>
        <family val="1"/>
      </rPr>
      <t>w części ujętej w planie finansowym Kujawsko-Pomorskiego Specjalnego Ośrodka Szkolno-Wychowawczego nr 2 w Bydgoszczy z przeznaczeniem na zakup podręczników i materiałów ćwiczeniowych dla uczniów, którzy rozpoczęli naukę w roku szkolnym 2021/2022 po ostatecznym terminie składania wniosków o udzielenie dotacji celowej. Kwota ta zrefundowana zostanie ze środków dotacji na rok szkolny 2022/2023.</t>
    </r>
  </si>
  <si>
    <t>Zmniejsza się wydatki:</t>
  </si>
  <si>
    <t xml:space="preserve"> - o kwotę 6.568 zł na bieżące utrzymanie Zespołu Szkół Specjalnych Nr 1 w Ciechocinku w celu dostosowania planu na wynagrodzenia i pochodne 
   do przewidywanego wykonania;</t>
  </si>
  <si>
    <r>
      <t xml:space="preserve"> - o kwotę 4.556 zł na zadanie własne pn. </t>
    </r>
    <r>
      <rPr>
        <i/>
        <sz val="10"/>
        <rFont val="Times New Roman"/>
        <family val="1"/>
      </rPr>
      <t>"Jednorazowe płatności jednostek oświatowych"</t>
    </r>
    <r>
      <rPr>
        <sz val="10"/>
        <rFont val="Times New Roman"/>
        <family val="1"/>
      </rPr>
      <t xml:space="preserve"> ujęte w planie finansowym Urzędu Marszałkowskiego, 
   w związku z zabezpieczeniem środków na nagrody jubileuszowe i odprawy emerytalne w planach finansowych poszczególnych jednostek 
   oświatowych.</t>
    </r>
  </si>
  <si>
    <t xml:space="preserve">    - o kwotę 298.111 zł w planie finansowym Kujawsko-Pomorskiego Specjalnego Ośrodka Szkolno-Wychowawczego w Toruniu;</t>
  </si>
  <si>
    <t xml:space="preserve">    - o kwotę 79.537 zł w planie finansowym Zespołu Szkół Nr 33 Specjalnych w Bydgoszczy;</t>
  </si>
  <si>
    <r>
      <t xml:space="preserve">2) na zadanie własne pn. </t>
    </r>
    <r>
      <rPr>
        <i/>
        <sz val="10"/>
        <rFont val="Times New Roman"/>
        <family val="1"/>
      </rPr>
      <t>"Jednorazowe płatności jednostek oświatowych"</t>
    </r>
    <r>
      <rPr>
        <sz val="10"/>
        <rFont val="Times New Roman"/>
        <family val="1"/>
      </rPr>
      <t xml:space="preserve"> ujęte w planie finansowym Urzędu Marszałkowskiego o kwotę 
    405.878 zł w związku z zabezpieczeniem środków na nagrody jubileuszowe i odprawy emerytalne w planach finansowych poszczególnych 
    jednostek oświatowych.</t>
    </r>
  </si>
  <si>
    <t>1) w planie finansowym Kujawsko-Pomorskiego Specjalnego Ośrodka Szkolno-Wychowawczego w Toruniu:</t>
  </si>
  <si>
    <t xml:space="preserve">    - o kwotę 870.920 zł na bieżące utrzymanie w celu dostosowania planu na wynagrodzenia i pochodne do przewidywanego wykonania;</t>
  </si>
  <si>
    <t xml:space="preserve"> - zmniejszenie wydatków finansowanych ze środków własnych województwa o kwotę 170.050 zł przy jednoczesnym zwiększeniu wydatków 
   finansowanych z dotacji od jednostek samorządu terytorialnego. Zmiana wynika z urealnienia dochodów uzyskiwanych od gmin i powiatów 
   z tytułu odpłatności za kształcenie uczniów w zakresie teoretycznej nauki zawodu;</t>
  </si>
  <si>
    <r>
      <t xml:space="preserve">W związku z zabezpieczeniem środków na nagrody jubileuszowe i odprawy emerytalne w planach finansowych poszczególnych jednostek oświatowych zmniejsza się o kwotę 23.131 zł wydatki na zadanie własne pn. </t>
    </r>
    <r>
      <rPr>
        <i/>
        <sz val="10"/>
        <rFont val="Times New Roman"/>
        <family val="1"/>
      </rPr>
      <t>"Jednorazowe płatności jednostek oświatowych"</t>
    </r>
    <r>
      <rPr>
        <sz val="10"/>
        <rFont val="Times New Roman"/>
        <family val="1"/>
      </rPr>
      <t xml:space="preserve"> ujęte w planie finansowym Urzędu Marszałkowskiego. </t>
    </r>
  </si>
  <si>
    <t xml:space="preserve">   w celu dostosowania planu do przewidywanego wykonania;</t>
  </si>
  <si>
    <t xml:space="preserve">    - o kwotę 147.214 zł w planie finansowym Kujawsko-Pomorskiego Centrum Edukacji Nauczycieli w Toruniu;</t>
  </si>
  <si>
    <t xml:space="preserve">    - o kwotę 94.222 zł w planie finansowym Kujawsko-Pomorskiego Centrum Edukacji Nauczycieli we Włocławku;</t>
  </si>
  <si>
    <r>
      <t xml:space="preserve">2) na zadanie własne pn. </t>
    </r>
    <r>
      <rPr>
        <i/>
        <sz val="10"/>
        <rFont val="Times New Roman"/>
        <family val="1"/>
      </rPr>
      <t>"Jednorazowe płatności jednostek oświatowych"</t>
    </r>
    <r>
      <rPr>
        <sz val="10"/>
        <rFont val="Times New Roman"/>
        <family val="1"/>
      </rPr>
      <t xml:space="preserve"> ujęte w planie finansowym Urzędu Marszałkowskiego o kwotę 
    312.667 zł w związku z zabezpieczeniem środków na nagrody jubileuszowe i odprawy emerytalne w planach finansowych poszczególnych 
    jednostek oświatowych.</t>
    </r>
  </si>
  <si>
    <t xml:space="preserve"> - przeniesienie wydatków między podziałkami klasyfikacji budżetowej w kwocie 10.404 zł w celu dostosowania planu wydatków do rodzaju kosztów
   poniesionych przez nauczycieli na indywidualne formy kształcenia oraz zwiększenie wydatków o kwotę 4.550 zł w planie finansowym  Kujawsko-
   Pomorskiego Specjalnego Ośrodka Szkolno-Wychowawczego w Toruniu;</t>
  </si>
  <si>
    <t xml:space="preserve"> - zwiększenie wydatków o kwotę 9.190 zł w planie finansowym  Kujawsko-Pomorskiego Specjalnego Ośrodka Szkolno-Wychowawczego nr 2 
   w Bydgoszczy.</t>
  </si>
  <si>
    <t xml:space="preserve"> - przeniesienie wydatków między podziałkami klasyfikacji budżetowej w kwocie 450 zł w celu dostosowania planu wydatków do rodzaju kosztów
   poniesionych przez nauczycieli na indywidualne formy kształcenia oraz zmniejszenie wydatków o kwotę 4.550 zł w planie finansowym  Kujawsko-
   Pomorskiego Specjalnego Ośrodka Szkolno-Wychowawczego w Toruniu;</t>
  </si>
  <si>
    <t xml:space="preserve"> - zmniejszenie wydatków o kwotę 9.190 zł w planie finansowym  Kujawsko-Pomorskiego Specjalnego Ośrodka Szkolno-Wychowawczego nr 2 
   w Bydgoszczy.</t>
  </si>
  <si>
    <r>
      <t xml:space="preserve"> - o kwotę 216.193 zł na zadanie własne pn. </t>
    </r>
    <r>
      <rPr>
        <i/>
        <sz val="10"/>
        <rFont val="Times New Roman"/>
        <family val="1"/>
      </rPr>
      <t>"Jednorazowe płatności jednostek oświatowych"</t>
    </r>
    <r>
      <rPr>
        <sz val="10"/>
        <rFont val="Times New Roman"/>
        <family val="1"/>
      </rPr>
      <t xml:space="preserve"> ujęte w planie finansowym Urzędu 
   Marszałkowskiego, w związku z zabezpieczeniem środków na nagrody jubileuszowe i odprawy emerytalne w planach finansowych 
   poszczególnych jednostek oświatowych.</t>
    </r>
  </si>
  <si>
    <r>
      <t xml:space="preserve">W związku z zabezpieczeniem środków na nagrody jubileuszowe i odprawy emerytalne w planach finansowych poszczególnych jednostek oświatowych zmniejsza się o kwotę 648.390 zł wydatki na zadanie własne pn. </t>
    </r>
    <r>
      <rPr>
        <i/>
        <sz val="10"/>
        <rFont val="Times New Roman"/>
        <family val="1"/>
      </rPr>
      <t>"Jednorazowe płatności jednostek oświatowych"</t>
    </r>
    <r>
      <rPr>
        <sz val="10"/>
        <rFont val="Times New Roman"/>
        <family val="1"/>
      </rPr>
      <t xml:space="preserve"> ujęte w planie finansowym Urzędu Marszałkowskiego. </t>
    </r>
  </si>
  <si>
    <t>Wczesne wspomaganie rozwoju dziecka</t>
  </si>
  <si>
    <t>Placówki wychowania pozaszkolnego</t>
  </si>
  <si>
    <t>Internaty i bursy szkolne</t>
  </si>
  <si>
    <t>Funkcjonowanie wojewódzkich rad dialogu społecznego</t>
  </si>
  <si>
    <t>Administracja publiczna</t>
  </si>
  <si>
    <t>Samorządowe sejmiki województw</t>
  </si>
  <si>
    <r>
      <t>Dokonuje się przeniesienia planowanych wydatków między podziałkami klasyfikacji budżetowej w kwocie 3.000 zł w zadaniu zleconym z zakresu administracji rządowej finansowanym z dotacji celowej z budżetu państwa pn.</t>
    </r>
    <r>
      <rPr>
        <i/>
        <sz val="10"/>
        <rFont val="Times New Roman"/>
        <family val="1"/>
      </rPr>
      <t xml:space="preserve"> "Obsługa Kujawsko-Pomorskiej Rady Dialogu Społecznego"</t>
    </r>
    <r>
      <rPr>
        <sz val="10"/>
        <rFont val="Times New Roman"/>
        <family val="1"/>
      </rPr>
      <t xml:space="preserve"> w celu zabezpieczenia środków na pochodne od wynagrodzeń pracowników zaangażowanych w realizację zadania.</t>
    </r>
  </si>
  <si>
    <t>Część oświatowa subwencji ogólnej dla jednostek samorządu terytorialnego</t>
  </si>
  <si>
    <t>Zwiększa się planowane dochody własne województwa łącznie o kwotę 214.441 zł w związku z Decyzjami Ministra Finansów:</t>
  </si>
  <si>
    <t xml:space="preserve"> - Nr ST5.4751.24.2021.7w z dnia 25 listopada 2021 r. o zwiększeniu części oświatowej subwencji ogólnej dla Województwa Kujawsko-
   Pomorskiego na rok 2021 o kwotę 104.651 zł na dofinansowanie kosztów związanych z wypłatą odpraw dla zwalnianych nauczycieli w szkołach 
   i placówkach oświatowych w trybie art. 20 ustawy z dnia 26 stycznia 1982 r. Karta Nauczyciela albo przechodzących na emeryturę na podstawie
   art. 88 ustawy - Karta Nauczyciela w związku z art. 225 lub z art. 226 ustawy z dnia 14 grudnia 2016 r. przepisy wprowadzające ustawę - Prawo
   Oświatowe lub z art. 20 ww. ustawy Karta Nauczyciela.</t>
  </si>
  <si>
    <t xml:space="preserve"> - Nr ST5.4751.22.2021.4w z dnia 24 listopada 2021 r. o zwiększeniu części oświatowej subwencji ogólnej dla Województwa Kujawsko-
   Pomorskiego na rok 2021 ze środków rezerwy części oświatowej subwencji ogólnej o kwotę 70.730 zł na dofinansowanie doposażenia 
   szkół i placówek w zakresie nowych pomieszczeń do nauki w wyniku ich adaptacji;</t>
  </si>
  <si>
    <t xml:space="preserve"> - Nr ST5.4751.21.2021.5w z dnia 24 listopada 2021 r. o zwiększeniu części oświatowej subwencji ogólnej dla Województwa Kujawsko-
   Pomorskiego na rok 2021 ze środków rezerwy części oświatowej subwencji ogólnej o kwotę 39.060 zł na dofinansowanie doposażenia 
   szkół i placówek w zakresie pomieszczeń do nauki w nowo wybudowanych budynkach;</t>
  </si>
  <si>
    <t xml:space="preserve">Określa się wydatki w kwocie 500.000 zł na podwyższenie kapitału zakładowego Spółki Zakład Sprzętu Ortopedycznego i Rehabilitacyjnego Sp. z o.o. z przeznaczeniem m.in. na działania związane z rekonfigurowaniem działalności Spółki oraz poszerzaniem jej o nowe elementy. Wniesienie kapitału nastąpi poprzez objęcie 1.000 nowych udziałów o wartości nominalnej 500 zł każdy. </t>
  </si>
  <si>
    <t>§ 4 dotyczący wydatków przypadających do spłaty w 2021 roku zgodnie z zawartymi umowami, z tytułu poręczeń i gwarancji udzielonych przez Województwo Kujawsko-Pomorskie</t>
  </si>
  <si>
    <t>Obsługa długu publicznego</t>
  </si>
  <si>
    <t>Rozliczenia z tytułu poręczeń i gwarancji udzielonych przez Skarb Państwa lub jednostkę samorządu terytorialnego</t>
  </si>
  <si>
    <t>Gospodarka komunalna i ochrona środowiska</t>
  </si>
  <si>
    <t>Ochrona powietrza atmosferycznego i klimatu</t>
  </si>
  <si>
    <t>W związku z Decyzją Wojewody Kujawsko-Pomorskiego Nr WFB.I.3120.3.85.2021 z dnia 15 listopada 2021 r. dokonującą przeniesienia planu dotacji celowych między rozdziałami w dziale 900 zmniejsza się o kwotę 133.847,94 zł dotację zaplanowaną na realizację zadań obejmujących ochronę powietrza atmosferycznego i klimatu (rozdział 90005) przy jednoczesnym zwiększeniu dotacji na obsługę zadań zleconych z zakresu administracji rządowej wynikających z ustawy z dnia 27 kwietnia 2001 r. Prawo ochrony środowiska oraz ustawy z dnia 14 grudnia 2012 r. o odpadach (rozdział 90095).</t>
  </si>
  <si>
    <r>
      <t xml:space="preserve">W związku z Decyzją Wojewody Kujawsko-Pomorskiego Nr WFB.I.3120.3.85.2021 z dnia 15 listopada 2021 r. dokonującą przeniesienia planu dotacji celowych między rozdziałami w dziale 900 zmniejsza się o kwotę 133.847,94 zł wydatki zaplanowane na zadanie zlecone z zakresu administracji rządowej finansowane z dotacji celowej z budżetu państwa pn. </t>
    </r>
    <r>
      <rPr>
        <i/>
        <sz val="10"/>
        <rFont val="Times New Roman"/>
        <family val="1"/>
      </rPr>
      <t xml:space="preserve">"Programy ochrony powietrza". </t>
    </r>
  </si>
  <si>
    <t>90095</t>
  </si>
  <si>
    <r>
      <t xml:space="preserve">W związku z Decyzją Wojewody Kujawsko-Pomorskiego Nr WFB.I.3120.3.85.2021 z dnia 15 listopada 2021 r. dokonującą przeniesienia planu dotacji celowych między rozdziałami w dziale 900 zwiększa się o kwotę 133.847,94 zł wydatki zaplanowane na zadanie zlecone z zakresu administracji rządowej finansowane z dotacji celowej z budżetu państwa pn. </t>
    </r>
    <r>
      <rPr>
        <i/>
        <sz val="10"/>
        <rFont val="Times New Roman"/>
        <family val="1"/>
      </rPr>
      <t>"Ochrona środowiska"</t>
    </r>
    <r>
      <rPr>
        <sz val="10"/>
        <rFont val="Times New Roman"/>
        <family val="1"/>
      </rPr>
      <t xml:space="preserve"> z przeznaczeniem na wynagrodzenia pracowników realizujących zadania zlecone wynikające z ustawy z dnia 27 kwietnia 2001 r. Prawo ochrony środowiska oraz ustawy z dnia 14 grudnia 2012 r. o odpadach.</t>
    </r>
  </si>
  <si>
    <t>Gospodarka mieszkaniowa</t>
  </si>
  <si>
    <t>Gospodarka gruntami i nieruchomościami</t>
  </si>
  <si>
    <t>Krajowe pasażerskie przewozy autobusowe</t>
  </si>
  <si>
    <t>Zwiększa się planowane dochody własne województwa o kwotę 10.398 zł w związku ze zwrotem przez przewoźnika części dopłat do ustawowych ulg przejazdowych w krajowych autobusowych przewozach pasażerskich za rok 2020 wraz z odsetkami wykorzystanych niezgodnie z przeznaczeniem lub pobranych w nadmiernej wysokości, które sfinansowane były z dotacji z budżetu państwa.</t>
  </si>
  <si>
    <r>
      <t xml:space="preserve">Zwiększa się o kwotę 10.398 zł wydatki zaplanowane na zadanie własne pn. </t>
    </r>
    <r>
      <rPr>
        <i/>
        <sz val="10"/>
        <rFont val="Times New Roman"/>
        <family val="1"/>
      </rPr>
      <t>"Zwrot dotacji - zadania zlecone"</t>
    </r>
    <r>
      <rPr>
        <sz val="10"/>
        <rFont val="Times New Roman"/>
        <family val="1"/>
      </rPr>
      <t xml:space="preserve"> z przeznaczeniem na zwrot dotacji wraz z odsetkami do budżetu państwa w związku ze zwrotem przez przewoźnika części dopłat do ustawowych ulg przejazdowych w krajowych autobusowych przewozach pasażerskich za rok 2020 wraz z odsetkami wykorzystanych niezgodnie z przeznaczeniem lub pobranych w nadmiernej wysokości.</t>
    </r>
  </si>
  <si>
    <t>Szkolnictwo wyższe i nauka</t>
  </si>
  <si>
    <t>Działalność dydaktyczna i badawcza</t>
  </si>
  <si>
    <t>Urzędy marszałkowskie</t>
  </si>
  <si>
    <t>Dokonuje się zmian w planach podzadań Pomocy Technicznej Regionalnego Programu Operacyjnego Województwa Kujawsko-Pomorskiego 2014-2020 realizowanych przez Urząd Marszałkowski poprzez:</t>
  </si>
  <si>
    <t xml:space="preserve">    - o kwotę 67.000 zł na podzadanie Podnoszenie kwalifikacji zawodowych;</t>
  </si>
  <si>
    <t xml:space="preserve">    - o kwotę 940.700 zł na podzadanie Koszty wdrażania;</t>
  </si>
  <si>
    <t xml:space="preserve">    - o kwotę 2.000.000 zł na podzadanie Koszty zatrudnienia;</t>
  </si>
  <si>
    <t xml:space="preserve">    - o kwotę 850.000 zł na podzadanie Koszty instytucji;</t>
  </si>
  <si>
    <t>1) zmniejszenie wydatków łącznie o kwotę 4.886.700 zł, w tym:</t>
  </si>
  <si>
    <t>Regionalne Programy Operacyjne 2014-2020 finansowane z udziałem środków Europejskiego Funduszu Społecznego</t>
  </si>
  <si>
    <t xml:space="preserve">   w celu dostosowania planu wydatków do zmiany Wieloletniego Planu Działań "Sprawne zarządzanie i wdrażanie RPO WK-P na lata 2018-2022" 
   dla Pomocy Technicznej Regionalnego Programu Operacyjnego Województwa Kujawsko-Pomorskiego 2014-2020;</t>
  </si>
  <si>
    <t>Kultura i ochrona dziedzictwa narodowego</t>
  </si>
  <si>
    <t>Teatry</t>
  </si>
  <si>
    <t>W celu zabezpieczenia środków na bieżące funkcjonowanie Instytucji, zwiększa się wydatki zaplanowane na działalność statutową:</t>
  </si>
  <si>
    <t>Filharmonie, orkiestry, chóry i kapele</t>
  </si>
  <si>
    <t>Domy i ośrodki kultury, świetlice i kluby</t>
  </si>
  <si>
    <t>Galerie i biura wystaw artystycznych</t>
  </si>
  <si>
    <t>Biblioteki</t>
  </si>
  <si>
    <t>Muzea</t>
  </si>
  <si>
    <t xml:space="preserve"> - Opery Nova w Bydgoszczy o kwotę 357.500 zł;</t>
  </si>
  <si>
    <t xml:space="preserve"> - Teatru im. W. Horzycy w Toruniu o kwotę 104.375 zł;</t>
  </si>
  <si>
    <t>Zwiększa się o kwotę 154.563 zł wydatki zaplanowane na działalność statutową Filharmonii Pomorskiej w Bydgoszczy w celu zabezpieczenia środków na bieżące funkcjonowanie Instytucji.</t>
  </si>
  <si>
    <t xml:space="preserve"> - Kujawsko-Pomorskiego Centrum Kultury w Bydgoszczy o kwotę 45.000 zł;</t>
  </si>
  <si>
    <t xml:space="preserve"> - Wojewódzkiego Ośrodka Animacji Kultury w Toruniu o kwotę 29.375 zł;</t>
  </si>
  <si>
    <t xml:space="preserve"> - Ośrodka Chopinowskiego w Szafarni o kwotę 12.500 zł;</t>
  </si>
  <si>
    <t xml:space="preserve"> - Pałacu Lubostroń w Lubostroniu o kwotę 22.813 zł.</t>
  </si>
  <si>
    <t xml:space="preserve"> - Galerii i Ośrodka Plastycznej Twórczości Dziecka w Toruniu o kwotę 39.313 zł (w tym o kwotę 14.000 zł z przeznaczeniem na wypłatę nagrody 
   jubileuszowej pracownikowi Instytucji);</t>
  </si>
  <si>
    <t xml:space="preserve"> - Galerii Sztuki "Wozownia" w Toruniu o kwotę 16.875 zł.</t>
  </si>
  <si>
    <t xml:space="preserve"> - Wojewódzkiej Biblioteki Publicznej - Książnicy Kopernikańskiej w Toruniu o kwotę 157.100 zł.</t>
  </si>
  <si>
    <t xml:space="preserve"> - Wojewódzkiej i Miejskiej Biblioteki Publicznej im. dr Witolda Bełzy w Bydgoszczy o kwotę  173.600 zł;</t>
  </si>
  <si>
    <t xml:space="preserve"> - Muzeum Ziemi Kujawskiej i Dobrzyńskiej we Włocławku o kwotę 87.875 zł;</t>
  </si>
  <si>
    <t xml:space="preserve"> - Muzeum Etnograficznego w Toruniu o kwotę 153.875 zł (w tym o kwotę 51.475 zł z przeznaczeniem na wypłatę odpraw emerytalnych pracownikom
   Instytucji);</t>
  </si>
  <si>
    <t xml:space="preserve"> - Muzeum Archeologicznego w Biskupinie o kwotę 62.038 zł.</t>
  </si>
  <si>
    <t>010</t>
  </si>
  <si>
    <t>Rolnictwo i łowiectwo</t>
  </si>
  <si>
    <t>01095</t>
  </si>
  <si>
    <t>Dokonuje się przeniesienia planowanych wydatków między podziałkami klasyfikacji budżetowej w kwocie 470 zł w bieżącym utrzymaniu Kujawsko-Pomorskiego Specjalnego Ośrodka Szkolno-Wychowawczego nr 2 w Bydgoszczy w celu zabezpieczenia środków na pokrycie kosztów okresowych badań lekarskich pracowników liceum.</t>
  </si>
  <si>
    <r>
      <t xml:space="preserve">3) w planie finansowym Urzędu Marszałkowskiego o kwotę 333.713 zł na zadanie własne pn. </t>
    </r>
    <r>
      <rPr>
        <i/>
        <sz val="10"/>
        <rFont val="Times New Roman"/>
        <family val="1"/>
      </rPr>
      <t>"Jednorazowe płatności jednostek oświatowych"</t>
    </r>
    <r>
      <rPr>
        <sz val="10"/>
        <rFont val="Times New Roman"/>
        <family val="1"/>
      </rPr>
      <t xml:space="preserve"> 
    w związku z zabezpieczeniem środków na nagrody jubileuszowe i odprawy emerytalne w planach finansowych poszczególnych jednostek 
    oświatowych.</t>
    </r>
  </si>
  <si>
    <t xml:space="preserve">§ 8 ust. 1 pkt 2 lit. a dotyczący wydatków na realizację zadań określonych w wojewódzkim programie profilaktyki i rozwiązywania problemów alkoholowych </t>
  </si>
  <si>
    <t>Załącznik nr 6 "Projekty i działania realizowane w ramach Regionalnego Programu Operacyjnego Województwa Kujawsko-Pomorskiego 2014-2020. Plan na
2021 rok";</t>
  </si>
  <si>
    <t>Załącznik Nr 7 "Pozostałe projekty i działania realizowane ze środków zagranicznych. Plan na 2021 rok";</t>
  </si>
  <si>
    <t>Załącznik nr 10 "Zadania z zakresu administracji rządowej zlecone ustawami Samorządowi Województwa. Plan na 2021 rok";</t>
  </si>
  <si>
    <t>§ 7 ust. 1 pkt 1 dotyczący dotacji udzielanych z budżetu województwa jednostkom sektora finansów publicznych</t>
  </si>
  <si>
    <t>Szpitale ogólne</t>
  </si>
  <si>
    <t>Handel</t>
  </si>
  <si>
    <t>Promocja eksportu</t>
  </si>
  <si>
    <t>Dokonuje się zmian w planach podzadań Pomocy Technicznej Regionalnego Programu Operacyjnego Województwa Kujawsko-Pomorskiego 2014-2020 realizowanych przez Wojewódzki Urząd Pracy w Toruniu poprzez:</t>
  </si>
  <si>
    <t>Wojewódzkie urzędy pracy</t>
  </si>
  <si>
    <t>Powyższe zmiany związane są z aktualizacją Wieloletniego Planu Działania "Sprawne zarządzanie i wdrażanie RPO WK-P w latach 2018-2022".</t>
  </si>
  <si>
    <t>Promocja jednostek samorządu terytorialnego</t>
  </si>
  <si>
    <r>
      <t xml:space="preserve">Dokonuje się przeniesienia planowanych wydatków między podziałkami klasyfikacji budżetowej w kwocie 30.000 zł w zadaniu własnym pn. </t>
    </r>
    <r>
      <rPr>
        <i/>
        <sz val="10"/>
        <rFont val="Times New Roman"/>
        <family val="1"/>
      </rPr>
      <t>"Obsługa uroczystości, jubileuszy, wizyt i spotkań"</t>
    </r>
    <r>
      <rPr>
        <sz val="10"/>
        <rFont val="Times New Roman"/>
        <family val="1"/>
      </rPr>
      <t xml:space="preserve"> w celu zabezpieczenia środków na organizację Samorządowego Spotkania Wigilijnego.</t>
    </r>
  </si>
  <si>
    <r>
      <t xml:space="preserve">Zwiększa się o kwotę 424.000 zł wydatki zaplanowane na zadanie własne pn. </t>
    </r>
    <r>
      <rPr>
        <i/>
        <sz val="10"/>
        <rFont val="Times New Roman"/>
        <family val="1"/>
      </rPr>
      <t xml:space="preserve">"Promocja Województwa" </t>
    </r>
    <r>
      <rPr>
        <sz val="10"/>
        <rFont val="Times New Roman"/>
        <family val="1"/>
      </rPr>
      <t>w celu zabezpieczenia środków na realizację polityki promocyjnej Województwa Kujawsko-Pomorskiego.</t>
    </r>
  </si>
  <si>
    <t>Zwiększa się wydatki:</t>
  </si>
  <si>
    <t>W celu dostosowania planu wydatków do wielkości prognozowanego współfinansowania krajowego dla projektów przewidzianych do realizacji przez beneficjentów w 2021 r. w ramach rozstrzygniętych konkursów RPO WK-P 2014-2020 zmniejsza się wydatki:</t>
  </si>
  <si>
    <t xml:space="preserve"> - o kwotę 74.314 zł na Poddziałanie 8.6.1 Wsparcie na rzecz wydłużania aktywności zawodowej mieszkańców;</t>
  </si>
  <si>
    <t>Zmniejsza się wydatki na projekty realizowane w ramach RPO WK-P, Poddziałania 9.3.1:</t>
  </si>
  <si>
    <t>W celu dostosowania planu wydatków do wielkości prognozowanego współfinansowania krajowego dla projektów przewidzianych do realizacji przez beneficjentów w 2021 r. w ramach rozstrzygniętych konkursów RPO WK-P 2014-2020 zmniejsza się wydatki w planie finansowym Wojewódzkiego Urzędu Pracy w Toruniu o kwotę 31.995 zł na Poddziałanie 8.2.2 Wsparcie osób pracujących znajdujących się w niekorzystnej sytuacji na rynku pracy oraz o kwotę 125.900 zł na Poddziałanie 8.5.2 Wsparcie outplacementowe.</t>
  </si>
  <si>
    <t>Infrastruktura kolejowa</t>
  </si>
  <si>
    <t xml:space="preserve">    - o kwotę 122.998 zł na Poddziałanie 9.2.1 Aktywne włączenie społeczne (wydatki bieżące);</t>
  </si>
  <si>
    <t xml:space="preserve">    - o kwotę 287.244 zł na Poddziałanie 9.3.2 Rozwój usług społecznych (wydatki bieżące o kwotę 257.429 zł oraz wydatki inwestycyjne o kwotę
      29.815 zł);</t>
  </si>
  <si>
    <t>Zmniejsza się dotacje dla Kujawsko-Pomorskiego Teatru Muzycznego w Toruniu na wkład własny do projektów przewidzianych do realizacji w ramach RPO WK-P 2014-2020, Działania 6.5:</t>
  </si>
  <si>
    <t>Informatyka</t>
  </si>
  <si>
    <t>Programy polityki zdrowotnej</t>
  </si>
  <si>
    <t>W celu dostosowania planu wydatków do wielkości prognozowanego współfinansowania krajowego dla projektów przewidzianych do realizacji przez beneficjentów w 2021 r. w ramach rozstrzygniętych konkursów RPO WK-P 2014-2020 zmniejsza się o kwotę 48.930 zł wydatki zaplanowane na Poddziałanie 8.6.2 Regionalne programy polityki zdrowotnej i profilaktyczne.</t>
  </si>
  <si>
    <t xml:space="preserve">3) przeniesieniu wydatków bieżących między podziałkami klasyfikacji budżetowej w kwocie 3.062 zł w ramach Poddziałania 6.1.2 Inwestycje 
    w infrastrukturę społeczną. </t>
  </si>
  <si>
    <t xml:space="preserve">    - o kwotę 380.731 zł na Poddziałanie 6.1.2 Inwestycje w infrastrukturę społeczną (wydatki bieżące o kwotę 3.364 zł oraz wydatki inwestycyjne 
      o kwotę 377.367 zł);</t>
  </si>
  <si>
    <t xml:space="preserve"> - o kwotę 43.232 zł na Poddziałanie 3.5.1 Efektywność energetyczna w sektorze publicznym i mieszkaniowym w ramach ZIT (wydatki bieżące 
   o kwotę 1.282 zł oraz wydatki inwestycyjne o kwotę 41.950 zł);</t>
  </si>
  <si>
    <t xml:space="preserve"> - o kwotę 6.927 zł na Poddziałanie 10.1.3 Kształcenie zawodowe w ramach ZIT (wydatki bieżące);</t>
  </si>
  <si>
    <t xml:space="preserve"> - o kwotę 45.706 zł na Poddziałanie 10.2.2 Kształcenie ogólne (wydatki bieżące o kwotę 45.259 zł oraz wydatki inwestycyjne o kwotę 447 zł);</t>
  </si>
  <si>
    <t xml:space="preserve"> - o kwotę 100.004 zł na Poddziałanie 10.2.3 Kształcenie zawodowe (wydatki bieżące o kwotę 85.115 zł oraz wydatki inwestycyjne o kwotę 14.889 zł).</t>
  </si>
  <si>
    <t xml:space="preserve"> - o kwotę 252.029 zł na Poddziałanie 10.1.2 Kształcenie ogólne w ramach ZIT (wydatki bieżące o kwotę 161.601 zł oraz wydatki inwestycyjne
   o kwotę 90.428 zł);</t>
  </si>
  <si>
    <t>Rozwój kadr nowoczesnej gospodarki i przedsiębiorczości</t>
  </si>
  <si>
    <t>Przetwórstwo przemysłowe</t>
  </si>
  <si>
    <t xml:space="preserve"> - w kwocie 60.000 zł w planie finansowym Kujawsko-Pomorskiego Specjalnego Ośrodka Szkolno-Wychowawczego w Toruniu;</t>
  </si>
  <si>
    <t xml:space="preserve"> - w kwocie 60.000 zł w planie finansowym Kujawsko-Pomorskiego Specjalnego Ośrodka Szkolno-Wychowawczego nr 1 w Bydgoszczy;</t>
  </si>
  <si>
    <t xml:space="preserve"> - w kwocie 30.000 zł w planie finansowym Kujawsko-Pomorskiego Specjalnego Ośrodka Szkolno-Wychowawczego nr 2 w Bydgoszczy;</t>
  </si>
  <si>
    <t xml:space="preserve"> - w kwocie 30.000 zł w planie finansowym Zespołu Szkół Nr 33 Specjalnych w Bydgoszczy;</t>
  </si>
  <si>
    <t xml:space="preserve"> - w kwocie 30.000 zł w planie finansowym Zespołu Szkół Specjalnych Nr 1 w Ciechocinku.</t>
  </si>
  <si>
    <t>Powyższe środki przeznaczone zostaną na zakup wyposażenia stanowisk do pracy narzędziowej, sprzętu, narzędzi, elektronarzędzi, materiałów i innych przedmiotów i pomocy służących rozwijaniu umiejętności podstawowych i przekrojowych dzieci i młodzieży.</t>
  </si>
  <si>
    <t>Przedszkola</t>
  </si>
  <si>
    <t>W celu dostosowania planu wydatków do wielkości prognozowanego współfinansowania krajowego dla projektów przewidzianych do realizacji przez beneficjentów w 2021 r. w ramach rozstrzygniętych konkursów RPO WK-P 2014-2020 zmniejsza się o kwotę 192.017 zł wydatki zaplanowane na Poddziałanie 6.3.1 Inwestycje w infrastrukturę przedszkolną.</t>
  </si>
  <si>
    <r>
      <t xml:space="preserve">W związku z zabezpieczeniem środków na nagrody jubileuszowe i odprawy emerytalne w planach finansowych poszczególnych jednostek oświatowych zmniejsza się o kwotę 18.636 zł wydatki na zadanie własne pn. </t>
    </r>
    <r>
      <rPr>
        <i/>
        <sz val="10"/>
        <rFont val="Times New Roman"/>
        <family val="1"/>
      </rPr>
      <t>"Jednorazowe płatności jednostek oświatowych"</t>
    </r>
    <r>
      <rPr>
        <sz val="10"/>
        <rFont val="Times New Roman"/>
        <family val="1"/>
      </rPr>
      <t xml:space="preserve"> ujęte w planie finansowym Urzędu Marszałkowskiego. </t>
    </r>
  </si>
  <si>
    <r>
      <t xml:space="preserve">W związku z zabezpieczeniem środków na nagrody jubileuszowe i odprawy emerytalne w planach finansowych poszczególnych jednostek oświatowych zmniejsza się o kwotę 144.180 zł wydatki na zadanie własne pn. </t>
    </r>
    <r>
      <rPr>
        <i/>
        <sz val="10"/>
        <rFont val="Times New Roman"/>
        <family val="1"/>
      </rPr>
      <t>"Jednorazowe płatności jednostek oświatowych"</t>
    </r>
    <r>
      <rPr>
        <sz val="10"/>
        <rFont val="Times New Roman"/>
        <family val="1"/>
      </rPr>
      <t xml:space="preserve"> ujęte w planie finansowym Urzędu Marszałkowskiego.</t>
    </r>
  </si>
  <si>
    <t>Technika</t>
  </si>
  <si>
    <t>W celu dostosowania planu wydatków do wielkości prognozowanego współfinansowania krajowego dla projektów przewidzianych do realizacji przez beneficjentów w 2021 r. w ramach rozstrzygniętych konkursów RPO WK-P 2014-2020 zmniejsza się wydatki zaplanowane na Poddziałanie 6.3.2 Inwestycje w infrastrukturę kształcenia zawodowego łącznie o kwotę 3.237 zł, w tym wydatki bieżące o kwotę 935 zł oraz wydatki inwestycyjne o kwotę 2.302 zł.</t>
  </si>
  <si>
    <t>Ochotnicze straże pożarne</t>
  </si>
  <si>
    <t>Zakłady opiekuńczo-lecznicze i pielęgnacyjno-opiekuńcze</t>
  </si>
  <si>
    <t>W celu dostosowania planu wydatków do wielkości prognozowanego współfinansowania krajowego dla projektów przewidzianych do realizacji przez beneficjentów w 2021 r. w ramach rozstrzygniętych konkursów RPO WK-P 2014-2020 zmniejsza się o kwotę 3.542.613 zł wydatki zaplanowane na Poddziałanie 6.1.1 Inwestycje w infrastrukturę zdrowotną.</t>
  </si>
  <si>
    <t>90015</t>
  </si>
  <si>
    <t>Oświetlenie ulic, placów i dróg</t>
  </si>
  <si>
    <t xml:space="preserve"> - o kwotę 24.619 zł na Działanie 3.3 Efektywność energetyczna w sektorze publicznym i mieszkaniowym (wydatki inwestycyjne);</t>
  </si>
  <si>
    <t xml:space="preserve"> - o kwotę 943.325 zł na Działanie 6.2 Rewitalizacja obszarów miejskich i ich obszarów funkcjonalnych (wydatki bieżące o kwotę 28 zł oraz wydatki 
   inwestycyjne o kwotę 943.297 zł);</t>
  </si>
  <si>
    <t xml:space="preserve"> - o kwotę na 1.282.486 zł na Poddziałanie 6.4.1 Rewitalizacja obszarów miejskich i ich obszarów funkcjonalnych w ramach ZIT (wydatki bieżące 
   o kwotę 7.398 zł oraz wydatki inwestycyjne o kwotę 1.275.088 zł);</t>
  </si>
  <si>
    <t xml:space="preserve"> - o kwotę 618.850 zł na Działanie 7.1 Rozwój lokalny kierowany przez społeczność (wydatki inwestycyjne).</t>
  </si>
  <si>
    <t>W celu dostosowania planu wydatków do wielkości prognozowanego współfinansowania krajowego dla projektów przewidzianych do realizacji przez beneficjentów w 2021 r. w ramach rozstrzygniętych konkursów RPO WK-P 2014-2020 oraz do statusu beneficjentów otrzymujących współfinansowanie krajowe dokonuje się zmian polegających na:</t>
  </si>
  <si>
    <t>Ponadto w ramach Poddziałania 6.4.1 Rewitalizacja obszarów miejskich i ich obszarów funkcjonalnych w ramach ZIT dokonuje się przeniesienia wydatków inwestycyjnych między podziałkami klasyfikacji budżetowej w kwocie 82.143 zł w celu dostosowania planu wydatków do statusu beneficjentów otrzymujących współfinansowanie krajowe.</t>
  </si>
  <si>
    <t>Regionalne Programy Operacyjne 2014-2020 finansowane z udziałem środków Europejskiego Funduszu Rozwoju Regionalnego</t>
  </si>
  <si>
    <t>Dokonuje się zmian w dochodach z tytułu dotacji celowych z budżetu państwa (budżet środków krajowych) przeznaczonych na współfinansowanie projektów w ramach Regionalnego Programu Operacyjnego Województwa Kujawsko-Pomorskiego 2014-2020, poprzez:</t>
  </si>
  <si>
    <t xml:space="preserve">         - Poddziałania 3.5.1 Efektywność energetyczna w sektorze publicznym i mieszkaniowym w ramach ZIT</t>
  </si>
  <si>
    <t xml:space="preserve">         - Poddziałania 6.3.2 Inwestycje w infrastrukturę kształcenia zawodowego</t>
  </si>
  <si>
    <t xml:space="preserve">    1) zadania bieżące w ramach:</t>
  </si>
  <si>
    <t xml:space="preserve">         - Działania 3.3 Efektywność energetyczna w sektorze publicznym i mieszkaniowym</t>
  </si>
  <si>
    <t xml:space="preserve">o kwotę </t>
  </si>
  <si>
    <t xml:space="preserve">         - Poddziałania 6.1.2 Inwestycje w infrastrukturę społeczną</t>
  </si>
  <si>
    <t xml:space="preserve">         - Działania 6.2 Rewitalizacja obszarów miejskich i ich obszarów funkcjonalnych</t>
  </si>
  <si>
    <t xml:space="preserve">         - Poddziałania 6.4.1 Rewitalizacja obszarów miejskich i ich obszarów funkcjonalnych w ramach ZIT</t>
  </si>
  <si>
    <t xml:space="preserve">    2) zadania inwestycyjne w ramach:</t>
  </si>
  <si>
    <t xml:space="preserve">         - Działania 7.1 Rozwój lokalny kierowany przez społeczność</t>
  </si>
  <si>
    <t xml:space="preserve">         - Działania 3.4 Zrównoważona mobilność miejska i promowanie strategii niskoemisyjnych</t>
  </si>
  <si>
    <t xml:space="preserve">         - Poddziałania 6.1.1 Inwestycje w infrastrukturę zdrowotną</t>
  </si>
  <si>
    <t xml:space="preserve">         - Poddziałania 6.3.1 Inwestycje w infrastrukturę przedszkolną</t>
  </si>
  <si>
    <t>o kwotę</t>
  </si>
  <si>
    <r>
      <t xml:space="preserve">       - Poddziałania 6.1.1  Inwestycje w infrastrukturę zdrowotną, na projekt pn. </t>
    </r>
    <r>
      <rPr>
        <i/>
        <sz val="10"/>
        <rFont val="Times New Roman"/>
        <family val="1"/>
      </rPr>
      <t>"Doposażenie szpitali 
         w województwie kujawsko-pomorskim związane z zapobieganiem, przeciwdziałaniem i zwalczaniem 
         COVID-19 - etap II"</t>
    </r>
  </si>
  <si>
    <r>
      <t xml:space="preserve">       - Działania 5.1 Infrastruktura drogowa, na projekt pn. </t>
    </r>
    <r>
      <rPr>
        <i/>
        <sz val="10"/>
        <rFont val="Times New Roman"/>
        <family val="1"/>
      </rPr>
      <t xml:space="preserve">"Przebudowa i rozbudowa drogi wojewódzkiej 
         Nr 255 Pakość - Strzelno od km 0+005 do km  21+910. Etap I - Rozbudowa drogi wojewódzkiej 
         Nr 255 na odc. od km 0+005 do km 2+220, dł. 2,215 km" </t>
    </r>
  </si>
  <si>
    <r>
      <t xml:space="preserve">    2) zadania inwestycyjne w ramach Poddziałania 6.1.1  Inwestycje w infrastrukturę zdrowotną, na projekt 
        pn. </t>
    </r>
    <r>
      <rPr>
        <i/>
        <sz val="10"/>
        <rFont val="Times New Roman"/>
        <family val="1"/>
      </rPr>
      <t>"Doposażenie szpitali w województwie kujawsko-pomorskim związane z zapobieganiem, 
        przeciwdziałaniem i zwalczaniem COVID-19 - etap II"</t>
    </r>
  </si>
  <si>
    <r>
      <t xml:space="preserve">         - Poddziałania 1.5.2 Wsparcie procesu umiędzynarodowienia przedsiębiorstw, na projekt 
           pn. "</t>
    </r>
    <r>
      <rPr>
        <i/>
        <sz val="10"/>
        <rFont val="Times New Roman"/>
        <family val="1"/>
      </rPr>
      <t>Przygotowanie i rozwój pakietu usług doradczych/informacyjnych w zakresie 
           umiędzynarodowienia przedsiębiorstw z sektora MŚP oraz pozyskania działalności inwestycyjnej 
           przez Kujawsko-Pomorskie Centrum Obsługi Inwestorów i Eksporterów"</t>
    </r>
  </si>
  <si>
    <t xml:space="preserve">         - Poddziałania 4.1.2 Wzmocnienie systemów ratownictwa chemiczno-ekologicznego i służb ratowniczych</t>
  </si>
  <si>
    <t>Dokonuje się zmian w planowanych dochodach z tytułu dotacji celowych z budżetu państwa (budżet środków europejskich) przeznaczonych na projekty przewidziane do realizacji w ramach Regionalnego Programu Operacyjnego Województwa Kujawsko-Pomorskiego 2014-2020, poprzez:</t>
  </si>
  <si>
    <t xml:space="preserve">   1) na zadania bieżące w ramach:</t>
  </si>
  <si>
    <t xml:space="preserve">   2) na zadania inwestycyjne w ramach:</t>
  </si>
  <si>
    <t>Powyższe zmiany dokonywane są w celu dostosowania planowanych dochodów do wielkości przewidywanych wpływów, które uzależnione są od zakresu realizowanych zadań i ponoszonych wydatków.</t>
  </si>
  <si>
    <r>
      <t xml:space="preserve">         - Działania 4.4 Ochrona i rozwój zasobów kultury, na projekt pn. </t>
    </r>
    <r>
      <rPr>
        <i/>
        <sz val="10"/>
        <rFont val="Times New Roman"/>
        <family val="1"/>
      </rPr>
      <t>"Kujawsko-Pomorskie - rozwój poprzez 
           kulturę 2019"</t>
    </r>
  </si>
  <si>
    <r>
      <t xml:space="preserve">         - Działania 4.5 Ochrona przyrody, na projekt pn. </t>
    </r>
    <r>
      <rPr>
        <i/>
        <sz val="10"/>
        <rFont val="Times New Roman"/>
        <family val="1"/>
      </rPr>
      <t>"Modernizacja zagrody wiejskiej w Dusocinie na 
           potrzeby ośrodka edukacji ekologicznej na terenie Parku Krajobrazowego Góry Łosiowe wraz 
           z czynną ochroną przyrody na obszarze Natura 2000"</t>
    </r>
  </si>
  <si>
    <t xml:space="preserve">         - Działania 5.1 Infrastruktura drogowa, na projekty:</t>
  </si>
  <si>
    <r>
      <t xml:space="preserve">           pn. </t>
    </r>
    <r>
      <rPr>
        <i/>
        <sz val="10"/>
        <rFont val="Times New Roman"/>
        <family val="1"/>
      </rPr>
      <t>"Przebudowa i rozbudowa drogi wojewódzkiej Nr 255 Pakość - Strzelno od km 0+005 do km 
           21+910. Etap I - Rozbudowa drogi wojewódzkiej Nr 255 na odc. od km 0+005 do km 2+220, 
           dł. 2,215 km"</t>
    </r>
  </si>
  <si>
    <r>
      <t xml:space="preserve">           pn. </t>
    </r>
    <r>
      <rPr>
        <i/>
        <sz val="10"/>
        <rFont val="Times New Roman"/>
        <family val="1"/>
      </rPr>
      <t>"Przebudowa wraz z rozbudową drogi wojewódzkiej nr 265 Brześć Kujawski - Gostynin od km 
           0+003 do km 19+117"</t>
    </r>
  </si>
  <si>
    <r>
      <t xml:space="preserve">         - Działania 5.3 Infrastruktura kolejowa, na projekt pn. </t>
    </r>
    <r>
      <rPr>
        <i/>
        <sz val="10"/>
        <rFont val="Times New Roman"/>
        <family val="1"/>
      </rPr>
      <t>"Opracowanie dokumentacji projektowej 
           i przedprojektowej dla projektu pn. "Budowa linii kolejowej na odcinku Trzciniec - Port Lotniczy 
           Bydgoszcz - Solec Kujawski - etap I i II"</t>
    </r>
  </si>
  <si>
    <r>
      <t xml:space="preserve">         - Działania 5.1 Infrastruktura drogowa, na projekt pn. </t>
    </r>
    <r>
      <rPr>
        <i/>
        <sz val="10"/>
        <rFont val="Times New Roman"/>
        <family val="1"/>
      </rPr>
      <t xml:space="preserve">"Przebudowa i rozbudowa drogi wojewódzkiej 
           Nr 255 Pakość - Strzelno od km 0+005 do km  21+910. Etap I - Rozbudowa drogi wojewódzkiej 
           Nr 255 na odc. od km 0+005 do km 2+220, dł. 2,215 km" </t>
    </r>
  </si>
  <si>
    <t>Zmniejsza się planowane dochody bieżące z tytułu dotacji celowych z budżetu państwa (budżet środków europejskich) w ramach Regionalnego Programu Operacyjnego Województwa Kujawsko-Pomorskiego 2014-2020:</t>
  </si>
  <si>
    <r>
      <t xml:space="preserve"> - Poddziałania 8.4.1 Wsparcie zatrudnienia osób pełniących funkcje opiekuńcze, na projekt pn.</t>
    </r>
    <r>
      <rPr>
        <i/>
        <sz val="10"/>
        <rFont val="Times New Roman"/>
        <family val="1"/>
      </rPr>
      <t xml:space="preserve"> "Aktywna 
   Mama, aktywny Tata"</t>
    </r>
  </si>
  <si>
    <t xml:space="preserve"> - Poddziałania 9.3.1 Rozwój usług zdrowotnych, na projekty:</t>
  </si>
  <si>
    <r>
      <t xml:space="preserve">   pn. </t>
    </r>
    <r>
      <rPr>
        <i/>
        <sz val="10"/>
        <rFont val="Times New Roman"/>
        <family val="1"/>
      </rPr>
      <t>"Realizacja działań z zakresu edukacji i bezpieczeństwa publicznego ukierunkowanych na 
   kształtowanie właściwych postaw funkcjonowania społecznego w sytuacji występowania zagrożeń 
   epidemiologicznych"</t>
    </r>
  </si>
  <si>
    <r>
      <t xml:space="preserve">   pn. </t>
    </r>
    <r>
      <rPr>
        <i/>
        <sz val="10"/>
        <rFont val="Times New Roman"/>
        <family val="1"/>
      </rPr>
      <t>"Organizacja ośrodków regeneracji w celu ograniczania negatywnych skutków Covid-19"</t>
    </r>
  </si>
  <si>
    <t>Dokonuje się zmian w planowanych dochodach z tytułu dotacji celowych z budżetu państwa (budżet środków krajowych) przeznaczonych na współfinansowanie projektów w ramach Regionalnego Programu Operacyjnego Województwa Kujawsko-Pomorskiego 2014-2020 poprzez:</t>
  </si>
  <si>
    <t xml:space="preserve">      - Poddziałania 9.3.2 Rozwój usług społecznych</t>
  </si>
  <si>
    <t xml:space="preserve">      - Poddziałania 10.2.2 Kształcenie ogólne</t>
  </si>
  <si>
    <t xml:space="preserve">      - Poddziałania 10.2.3 Kształcenie zawodowe</t>
  </si>
  <si>
    <t xml:space="preserve">      - Poddziałania 8.2.2 Wsparcie osób pracujących znajdujących się w niekorzystnej sytuacji na rynku pracy</t>
  </si>
  <si>
    <t xml:space="preserve">      - Poddziałania 8.6.1 Wsparcie na rzecz wydłużania aktywności zawodowej mieszkańców</t>
  </si>
  <si>
    <t xml:space="preserve">      - Poddziałania 8.6.2 Regionalne programy polityki zdrowotnej i profilaktyczne</t>
  </si>
  <si>
    <t xml:space="preserve">      - Poddziałania 9.3.1 Rozwój usług zdrowotnych</t>
  </si>
  <si>
    <t xml:space="preserve">      - Poddziałania 9.3.1 Rozwój usług zdrowotnych, na projekty:</t>
  </si>
  <si>
    <r>
      <t xml:space="preserve">        pn. </t>
    </r>
    <r>
      <rPr>
        <i/>
        <sz val="10"/>
        <rFont val="Times New Roman"/>
        <family val="1"/>
      </rPr>
      <t>"Realizacja działań z zakresu edukacji i bezpieczeństwa publicznego ukierunkowanych na 
        kształtowanie właściwych postaw funkcjonowania społecznego w sytuacji występowania zagrożeń 
        epidemiologicznych"</t>
    </r>
  </si>
  <si>
    <t xml:space="preserve">      - Poddziałania 10.1.2 Kształcenie ogólne w ramach ZIT</t>
  </si>
  <si>
    <t xml:space="preserve">      - Poddziałania 10.1.3 Kształcenie zawodowe w ramach ZIT</t>
  </si>
  <si>
    <t>Powyższe zmiany wprowadzone są w celu dostosowania planowanych dochodów do wielkości przewidywanych wpływów, których wysokość uzależniona jest od zakresu zaawansowania realizowanych projektów.</t>
  </si>
  <si>
    <t>2. zmniejszenie planowanych dochodów:</t>
  </si>
  <si>
    <r>
      <t xml:space="preserve">      - Poddziałania 8.4.1 Wsparcie zatrudnienia osób pełniących funkcje opiekuńcze, na projekt pn.</t>
    </r>
    <r>
      <rPr>
        <i/>
        <sz val="10"/>
        <rFont val="Times New Roman"/>
        <family val="1"/>
      </rPr>
      <t xml:space="preserve"> "Aktywna 
       Mama, aktywny Tata"</t>
    </r>
  </si>
  <si>
    <t xml:space="preserve">      - Poddziałania 8.5.2 Wsparcie outplacementowe</t>
  </si>
  <si>
    <t xml:space="preserve">      - Poddziałania 9.2.1 Aktywne włączenie społeczne</t>
  </si>
  <si>
    <r>
      <t xml:space="preserve">        pn. </t>
    </r>
    <r>
      <rPr>
        <i/>
        <sz val="10"/>
        <rFont val="Times New Roman"/>
        <family val="1"/>
      </rPr>
      <t>"Organizacja ośrodków regeneracji w celu ograniczania negatywnych skutków Covid-19"</t>
    </r>
  </si>
  <si>
    <t>§ 1 ust. 1 pkt 2 dotyczący dochodów majątkowych</t>
  </si>
  <si>
    <t>§ 2 ust. 1 pkt 2 dotyczący wydatków majątkowych</t>
  </si>
  <si>
    <t>Załącznik nr 12 "Dochody i wydatki na zadania realizowane w drodze umów i porozumień między jednostkami samorządu terytorialnego. Plan na 2021 rok";</t>
  </si>
  <si>
    <t>Załącznik nr 14 "Dochody i wydatki na zadania związane ze szczególnymi zasadami wykonywania budżetu wynikające z odrębnych ustaw. Plan na 2021 rok".</t>
  </si>
  <si>
    <t>Załącznik nr 13 "Dochody gromadzone na wydzielonych rachunkach oraz wydatki nimi finansowane. Plan na 2021 rok";</t>
  </si>
  <si>
    <t>Załącznik nr 11 "Dochody i wydatki na zadania wykonywane na mocy porozumień z organami administracji rządowej. Plan na 2021 rok";</t>
  </si>
  <si>
    <t>Załącznik nr 8 "Wydatki na zadania inwestycyjne. Plan na 2021 rok";</t>
  </si>
  <si>
    <t>§ 8 ust. 11a dotyczący dochodów z Rządowego Funduszu Rozwoju Dróg i wydatków na przebudowę dróg wojewódzkich o znaczeniu obronnym</t>
  </si>
  <si>
    <t xml:space="preserve">§ 8 ust. 11b dotyczący dochodów z Funduszu Przeciwdziałania COVID-19 i wydatków na realizację zadań związanych z przeciwdziałaniem COVID-19 </t>
  </si>
  <si>
    <t>16.</t>
  </si>
  <si>
    <t>Powyższe zmiany nie wpływają na deficyt budżetowy.</t>
  </si>
  <si>
    <t>zmniejszeniem planowanych wydatków o kwotę 29.130.759,30 zł, tj. do kwoty 1.421.690.278,28 zł.</t>
  </si>
  <si>
    <t>Rozwój przedsiębiorczości</t>
  </si>
  <si>
    <t>1) na bieżące utrzymanie:</t>
  </si>
  <si>
    <t xml:space="preserve">   - Zespołu Parków Krajobrazowych nad Dolną Wisłą o kwotę 34.801 zł z przeznaczeniem na zakup profesjonalnej kosy spalinowej 
     i podkszesywarki, dwóch silników (elektrycznego i spalinowego) do łodzi służącej do monitoringu ptaków lęgowych na barkach, komputera
     i podwójnych zestawów monitorów oraz na pokrycie usług rolniczych na trwałych użytkach zielonych objętych programem 
     rolnośrodowiskowym;</t>
  </si>
  <si>
    <t>Zwiększa się dochody własne województwa o kwotę 34.801 zł w związku z uzyskaniem przez Zespół Parków Krajobrazowych nad Dolną Wisłą wpływów z Agencji Restrukturyzacji i Modernizacji Rolnictwa z tytułu płatności rolno-środowiskowo-klimatycznej, płatności dla obszarów z ograniczeniami naturalnymi lub innymi szczególnymi ograniczeniami (ONW) oraz płatności w ramach systemów wsparcia bezpośredniego.</t>
  </si>
  <si>
    <r>
      <t xml:space="preserve">Dokonuje się zmian w ramach zadania  pn. </t>
    </r>
    <r>
      <rPr>
        <i/>
        <sz val="10"/>
        <rFont val="Times New Roman"/>
        <family val="1"/>
      </rPr>
      <t>"Parki krajobrazowe - pozostałe zadania z zakresu ochrony przyrody"</t>
    </r>
    <r>
      <rPr>
        <sz val="10"/>
        <rFont val="Times New Roman"/>
        <family val="1"/>
      </rPr>
      <t xml:space="preserve"> polegających na:</t>
    </r>
  </si>
  <si>
    <t>Zmniejsza się o kwotę 1.824 zł dochody z tytułu dotacji z funduszy celowych w związku z rozliczeniem przez Brodnicki Park Krajobrazowy i Gostynińsko-Włocławski Park Krajobrazowy przedsięwzięć dofinansowanych z Wojewódzkiego Fundusz Ochrony Środowiska i Gospodarki Wodnej w Toruniu.</t>
  </si>
  <si>
    <r>
      <t>Zmniejsza się wydatki zaplanowane na projekt pn. "</t>
    </r>
    <r>
      <rPr>
        <i/>
        <sz val="10"/>
        <rFont val="Times New Roman"/>
        <family val="1"/>
      </rPr>
      <t>Modernizacja zagrody wiejskiej w Dusocinie na potrzeby ośrodka edukacji ekologicznej na terenie Parku Krajobrazowego Góry Łosiowe wraz z czynną ochroną przyrody na obszarze Natura 2000"</t>
    </r>
    <r>
      <rPr>
        <sz val="10"/>
        <rFont val="Times New Roman"/>
        <family val="1"/>
      </rPr>
      <t xml:space="preserve"> realizowany Zespół Parków Krajobrazowych nad Dolną Wisłą w ramach RPO WK-P 2014-2020, Działania 4.5 łącznie o kwotę 1.730.677 zł, w tym wydatki bieżące o kwotę 170.706 zł oraz wydatki inwestycyjne o kwotę 1.559.971 zł. Zmiana wynika z konieczności wydłużenia okresu realizacji projektu na skutek decyzji Kujawsko-Pomorskiego Konserwatora Zabytów w Toruniu wstrzymującej prace budowlane, konserwatorskie i restauratorskie w zagrodzie wiejskiej w Dusocinie oraz odstąpienia wykonawcy od umowy na roboty budowlano-modernizacyjne. Środki przeniesione zostają na rok 2022.</t>
    </r>
  </si>
  <si>
    <t xml:space="preserve">    - w kwocie 46.000 zł na podzadanie Koszty instytucji w celu zabezpieczenia środków na opłaty za zużycie energii elektrycznej;</t>
  </si>
  <si>
    <t xml:space="preserve">2) przeniesienie planowanych wydatków między podziałkami klasyfikacji budżetowej: </t>
  </si>
  <si>
    <t xml:space="preserve">    - o kwotę 1.029.000 zł na podzadanie Koszty przygotowania nowego okresu programowania;</t>
  </si>
  <si>
    <t>W celu dostosowania planu wydatków do wielkości prognozowanego współfinansowania krajowego dla projektów przewidzianych do realizacji przez beneficjentów w 2021 r. w ramach rozstrzygniętych konkursów RPO WK-P 2014-2020 zmniejsza się wydatki zaplanowane na Poddziałanie 4.1.2 Wzmocnienie systemów ratownictwa chemiczno-ekologicznego i służb ratowniczych łącznie o kwotę 65.921 zł, w tym wydatki bieżące o kwotę 15.500 zł oraz wydatki inwestycyjne o kwotę 50.421 zł.</t>
  </si>
  <si>
    <r>
      <t xml:space="preserve">Zmniejsza się o kwotę 10.684.585 zł wydatki zaplanowane na zadanie własne  pn. </t>
    </r>
    <r>
      <rPr>
        <i/>
        <sz val="10"/>
        <rFont val="Times New Roman"/>
        <family val="1"/>
      </rPr>
      <t>„Poręczenie kredytu EBI spółce KPIM”</t>
    </r>
    <r>
      <rPr>
        <sz val="10"/>
        <rFont val="Times New Roman"/>
        <family val="1"/>
      </rPr>
      <t xml:space="preserve"> w związku z uregulowaniem przez Kujawsko-Pomorskie Inwestycje Medyczne sp. z o.o. zobowiązań przypadających do spłaty w 2021 r. wobec Europejskiego Banku Inwestycyjnego z tytułu zaciągniętych kredytów (koszty odsetek i kapitału). </t>
    </r>
  </si>
  <si>
    <t>2) w planie finansowym Kujawsko-Pomorskiego Specjalnego Ośrodka Szkolno-Wychowawczego nr 2 w Bydgoszczy na bieżące utrzymanie 
    o kwotę 939 zł w celu urealnienia planu na odpis na zakładowy fundusz świadczeń socjalnych;</t>
  </si>
  <si>
    <t xml:space="preserve"> - przeniesienie wydatków między podziałkami klasyfikacji budżetowej w kwocie 14.943 zł w celu dostosowania planu wydatków do rodzaju kosztów
   poniesionych przez nauczycieli na indywidualne formy kształcenia oraz zwiększenie wydatków o kwotę 13.190 zł w planie finansowym  Kujawsko-
   Pomorskiego Specjalnego Ośrodka Szkolno-Wychowawczego nr 1 w Bydgoszczy;</t>
  </si>
  <si>
    <r>
      <t xml:space="preserve"> - o kwotę 582 zł na zadanie własne pn. </t>
    </r>
    <r>
      <rPr>
        <i/>
        <sz val="10"/>
        <rFont val="Times New Roman"/>
        <family val="1"/>
      </rPr>
      <t>"Jednorazowe płatności jednostek oświatowych"</t>
    </r>
    <r>
      <rPr>
        <sz val="10"/>
        <rFont val="Times New Roman"/>
        <family val="1"/>
      </rPr>
      <t xml:space="preserve"> ujęte w planie finansowym Urzędu Marszałkowskiego, 
   w związku z zabezpieczeniem środków na nagrody jubileuszowe i odprawy emerytalne w planach finansowych poszczególnych jednostek 
   oświatowych.</t>
    </r>
  </si>
  <si>
    <t xml:space="preserve"> - o kwotę 97.707 zł na bieżące utrzymanie Biblioteki Pedagogicznej w Toruniu w celu dostosowania planu na wynagrodzenia i pochodne 
   do przewidywanego wykonania;</t>
  </si>
  <si>
    <t xml:space="preserve"> - o kwotę 2.261 zł na bieżące utrzymanie Zespołu Szkół Specjalnych Nr 1 w Ciechocinku w celu dostosowania planu na wynagrodzenia i pochodne 
   do przewidywanego wykonania;</t>
  </si>
  <si>
    <r>
      <t xml:space="preserve">Zwiększa się o kwotę 7.550 zł wydatki zaplanowane na zadanie własne pn. </t>
    </r>
    <r>
      <rPr>
        <i/>
        <sz val="10"/>
        <rFont val="Times New Roman"/>
        <family val="1"/>
      </rPr>
      <t xml:space="preserve">"Zadania w zakresie oświaty i nauki - pozostała działalność" </t>
    </r>
    <r>
      <rPr>
        <sz val="10"/>
        <rFont val="Times New Roman"/>
        <family val="1"/>
      </rPr>
      <t>w części ujętej w planie finansowym Kujawsko-Pomorskiego Specjalnego Ośrodka Szkolno-Wychowawczego Nr 2 im. S. Maczka w Bydgoszczy z przeznaczeniem na pokrycie kosztów związanych z wyjazdem wychowanków do Tylicza koło Krynicy.</t>
    </r>
  </si>
  <si>
    <t>Leczenie sanatoryjno-klimatyczne</t>
  </si>
  <si>
    <t>2) przeniesieniu wydatków bieżących w kwocie 50.754 zł pomiędzy dotacjami dla podmiotów zaliczanych i niezaliczanych do sektora finansów 
    publicznych sklasyfikowanych w tym samym paragrafie w ramach Poddziałania 9.3.2 Rozwój usług społecznych;</t>
  </si>
  <si>
    <r>
      <t xml:space="preserve"> - o kwotę 4.850 zł na zadanie własne pn. </t>
    </r>
    <r>
      <rPr>
        <i/>
        <sz val="10"/>
        <rFont val="Times New Roman"/>
        <family val="1"/>
      </rPr>
      <t>"Jednorazowe płatności jednostek oświatowych"</t>
    </r>
    <r>
      <rPr>
        <sz val="10"/>
        <rFont val="Times New Roman"/>
        <family val="1"/>
      </rPr>
      <t xml:space="preserve"> ujęte w planie finansowym Urzędu Marszałkowskiego, 
   w związku z zabezpieczeniem środków na nagrody jubileuszowe i odprawy emerytalne w planach finansowych poszczególnych jednostek 
   oświatowych.</t>
    </r>
  </si>
  <si>
    <t xml:space="preserve">W celu dostosowania planu wydatków do wielkości prognozowanego współfinansowania krajowego dla projektów przewidzianych do realizacji przez beneficjentów w 2021 r. w ramach rozstrzygniętych konkursów RPO WK-P 2014-2020 zmniejsza się wydatki zaplanowane na Działanie 3.4 Zrównoważona mobilność miejska i promowanie strategii niskoemisyjnych łącznie o kwotę 24.064 zł, w tym wydatki bieżące o kwotę 2.653 zł oraz wydatki inwestycyjne o kwotę 21.411 zł. </t>
  </si>
  <si>
    <t>Dokonuje się zmiany przeznaczenia dotacji inwestycyjnej przyznanej dla Kujawsko-Pomorskiego Teatru Muzycznego w Toruniu w kwocie 21.000 zł na zakup wyposażenia. Zgodnie z informacją Instytucji dotacja przeznaczona będzie na zakup dwóch lamp architektonicznych, a nie jak pierwotnie planowano na zakup systemu wystawienniczego.</t>
  </si>
  <si>
    <t xml:space="preserve"> - Kujawsko-Pomorskiego Centrum Dziedzictwa w Toruniu o kwotę 3.125 zł;</t>
  </si>
  <si>
    <t>01041</t>
  </si>
  <si>
    <t>Program Rozwoju Obszarów Wiejskich</t>
  </si>
  <si>
    <t>Drogi publiczne wojewódzkie</t>
  </si>
  <si>
    <t>Niniejszą uchwałą dokonuje się zmian w zakresie planowanych  dochodów i wydatków oraz limitów wydatków na programy (projekty) finansowane ze środków zagranicznych. Ponadto dokonuje się zmian w planie dochodów gromadzonych na wydzielonych rachunkach przez jednostki budżetowe prowadzące działalność określoną w ustawie Prawo oświatowe i wydatków nimi finansowanych.</t>
  </si>
  <si>
    <t>Zwiększa się o kwotę 24.552 zł dochody własne województwa osiągane przez Urząd Marszałkowski w Toruniu z tytułu zwrotu dotacji wykorzystanych niezgodnie z przeznaczeniem lub pobranych w nadmiernej wysokości przez beneficjentów RPO WKP 2007-2013, Priorytetu V.</t>
  </si>
  <si>
    <r>
      <t xml:space="preserve">Zwiększa się o kwotę 24.552 zł wydatki ujęte w planie finansowym Urzędu Marszałkowskiego w Toruniu na zadanie własne pn. </t>
    </r>
    <r>
      <rPr>
        <i/>
        <sz val="10"/>
        <rFont val="Times New Roman"/>
        <family val="1"/>
      </rPr>
      <t xml:space="preserve">"Zwrot dotacji RPO" </t>
    </r>
    <r>
      <rPr>
        <sz val="10"/>
        <rFont val="Times New Roman"/>
        <family val="1"/>
      </rPr>
      <t>z przeznaczeniem na zwrot dotacji oddanych przez beneficjentów RPO WK-P 2007-2013, Priorytetu V.</t>
    </r>
  </si>
  <si>
    <r>
      <t xml:space="preserve">Określa się wydatki w kwocie 23.568 zł na zadanie własne pn. </t>
    </r>
    <r>
      <rPr>
        <i/>
        <sz val="10"/>
        <rFont val="Times New Roman"/>
        <family val="1"/>
      </rPr>
      <t xml:space="preserve">"Zwrot dotacji RPO" </t>
    </r>
    <r>
      <rPr>
        <sz val="10"/>
        <rFont val="Times New Roman"/>
        <family val="1"/>
      </rPr>
      <t>realizowane przez Urząd Marszałkowski w Toruniu z przeznaczeniem na zwrot dotacji niewykorzystanych i oddanych przez beneficjentów RPO WK-P 2014-2020, Poddziałania 8.6.2.</t>
    </r>
  </si>
  <si>
    <t>Określa się dochody własne województwa w kwocie 23.568 zł osiągane przez Urząd Marszałkowski w Toruniu z tytułu zwrotu dotacji wykorzystanych niezgodnie z przeznaczeniem lub pobranych w nadmiernej wysokości przez beneficjentów RPO WKP 2014-2020, Poddziałania 8.6.2.</t>
  </si>
  <si>
    <r>
      <t xml:space="preserve">Zwiększa się o kwotę 60 zł wydatki na zadanie własne pn. </t>
    </r>
    <r>
      <rPr>
        <i/>
        <sz val="10"/>
        <rFont val="Times New Roman"/>
        <family val="1"/>
      </rPr>
      <t xml:space="preserve">"Zwrot dotacji RPO" </t>
    </r>
    <r>
      <rPr>
        <sz val="10"/>
        <rFont val="Times New Roman"/>
        <family val="1"/>
      </rPr>
      <t>ujęte w planie finansowym Urzędu Marszałkowskiego w Toruniu z przeznaczeniem na zwrot dotacji niewykorzystanych i oddanych przez Beneficjentów RPO WK-P 2014.-2020, Poddziałania 8.6.1.</t>
    </r>
  </si>
  <si>
    <r>
      <t xml:space="preserve">1) projekt pn. </t>
    </r>
    <r>
      <rPr>
        <i/>
        <sz val="10"/>
        <rFont val="Times New Roman"/>
        <family val="1"/>
      </rPr>
      <t xml:space="preserve">"Przebudowa wraz z rozbudową drogi wojewódzkiej Nr 265 Brześć Kujawski-Gostynin od km 0+003 do km 19+117 w zakresie 
    dotyczącym budowy ciągów pieszo-rowerowych" </t>
    </r>
    <r>
      <rPr>
        <sz val="10"/>
        <rFont val="Times New Roman"/>
        <family val="1"/>
      </rPr>
      <t>(Działanie 3.4) - zmniejszenie wydatków o kwotę 274.679 zł</t>
    </r>
    <r>
      <rPr>
        <i/>
        <sz val="10"/>
        <rFont val="Times New Roman"/>
        <family val="1"/>
      </rPr>
      <t xml:space="preserve">; </t>
    </r>
  </si>
  <si>
    <t>Zmiany w powyższych projektach wynikają z konieczności wydłużenia okresu realizacji inwestycji na skutek braku możliwości przedstawienia przez wykonawcę pełnej dokumentacji odbiorowej. Środki przeniesione zostają na rok 2022. Ogólne wartości projektów nie ulegają zmianie;</t>
  </si>
  <si>
    <r>
      <t>3) projekt pn.</t>
    </r>
    <r>
      <rPr>
        <i/>
        <sz val="10"/>
        <rFont val="Times New Roman"/>
        <family val="1"/>
      </rPr>
      <t xml:space="preserve"> "Przebudowa i rozbudowa drogi wojewódzkiej Nr 255 Pakość - Strzelno od km 0+005 do km 21+910. Etap I - Rozbudowa drogi 
    wojewódzkiej Nr 255 na odc. od km 0+005 do km 2+220, dł. 2,215 km" </t>
    </r>
    <r>
      <rPr>
        <sz val="10"/>
        <rFont val="Times New Roman"/>
        <family val="1"/>
      </rPr>
      <t>(Działanie 5.1):</t>
    </r>
  </si>
  <si>
    <r>
      <t xml:space="preserve">         - Działania 3.4 Zrównoważona mobilność miejska i promowanie strategii niskoemisyjnych, na projekt 
           pn. </t>
    </r>
    <r>
      <rPr>
        <i/>
        <sz val="10"/>
        <rFont val="Times New Roman"/>
        <family val="1"/>
      </rPr>
      <t>"Przebudowa wraz z rozbudową drogi wojewódzkiej nr 265 Brześć Kujawski-Gostynin od km
           0+003 do km 19+117 w zakresie dotyczącym budowy ciągów pieszo-rowerowych"</t>
    </r>
  </si>
  <si>
    <t>Zmniejsza się planowane dochody z tytułu dotacji celowych z budżetu państwa o kwotę 2.673.521,43 zł, tj. do wysokości określonej w aneksie nr 2 do umowy zawartej z Ministrem Zdrowia w sprawie wysokości środków na sfinansowanie w 2021 r. staży podyplomowych lekarzy i lekarzy dentystów oraz sposobu i trybu ich przekazywania i rozliczania (zadanie zlecone z zakresu administracji rządowej).</t>
  </si>
  <si>
    <r>
      <t xml:space="preserve">Zmniejsza się wydatki zaplanowane na zadanie własne pn. </t>
    </r>
    <r>
      <rPr>
        <i/>
        <sz val="10"/>
        <rFont val="Times New Roman"/>
        <family val="1"/>
      </rPr>
      <t xml:space="preserve">"Europejska Sieć Dziedzictwa Kulinarnego" </t>
    </r>
    <r>
      <rPr>
        <sz val="10"/>
        <rFont val="Times New Roman"/>
        <family val="1"/>
      </rPr>
      <t>łącznie o kwotę 11.450 zł , w tym o kwotę 450 zł w związku z mniejszymi wpływami z opłat za członkostwo w regionalnej sieci Dziedzictwo Kulinarne Kujawy i Pomorze oraz o kwotę 11.000 zł w związku z decyzją Komitetu Współpracy Południowo-Wschodniej Skanii o zwolnieniu Samorządu Województwa Kujawsko-Pomorskiego z ponoszenia kosztów związanych z członkostwem w Europejskiej Sieci Dziedzictwa Kulinarnego za okres od 1 stycznia do 31 lipca br.</t>
    </r>
  </si>
  <si>
    <r>
      <t>Określa się w planie finansowym Zarządu Dróg Wojewódzkich w Bydgoszczy wydatki w kwocie 493.403 zł na zadanie własne pn.</t>
    </r>
    <r>
      <rPr>
        <i/>
        <sz val="10"/>
        <rFont val="Times New Roman"/>
        <family val="1"/>
      </rPr>
      <t xml:space="preserve"> "Zwrot dotacji RPO" </t>
    </r>
    <r>
      <rPr>
        <sz val="10"/>
        <rFont val="Times New Roman"/>
        <family val="1"/>
      </rPr>
      <t>z przeznaczeniem na zwrot dotacji z budżetu środków europejskich w związku ze stwierdzeniem przez Instytucję Zarządzającą nieprawidłowości w wydatkowaniu środków w ramach projektu RPO WK-P 2014-2020 pn. "Przebudowa wraz z rozbudową drogi wojewódzkiej nr 265 Brześć Kujawski - Gostynin od km 0+003 do km 19+117 w zakresie dotyczącym budowy ciągów pieszo-rowerowych" (Działanie 3.4).</t>
    </r>
  </si>
  <si>
    <t xml:space="preserve">    - zmniejszenie wydatków finansowanych z dotacji celowej z budżetu państwa o kwotę 1.853.903 zł, w tym z budżetu środków europejskich
      o kwotę 1.634.026 zł oraz z budżetu środków krajowych o kwotę 219.877 zł;</t>
  </si>
  <si>
    <r>
      <t>Zmniejsza się o kwotę 105.556 zł wydatki zaplanowane na zadanie pn.</t>
    </r>
    <r>
      <rPr>
        <i/>
        <sz val="10"/>
        <rFont val="Times New Roman"/>
        <family val="1"/>
      </rPr>
      <t xml:space="preserve"> "Wsparcie gmin w przygotowaniu i koordynacji programów rewitalizacji"</t>
    </r>
    <r>
      <rPr>
        <sz val="10"/>
        <rFont val="Times New Roman"/>
        <family val="1"/>
      </rPr>
      <t xml:space="preserve"> realizowane w ramach Programu Operacyjnego Pomoc Techniczna w związku z mniejszymi kosztami szkoleń z zakresu dostępności w rewitalizacji oraz narzędzi ustawy o rewitalizacji, na skutek zmiany ich formy ze stacjonarnej na on-line (webinary). Środki przeniesione zostają na rok 2022. Nie zmienia się ogólna wartość zadania.</t>
    </r>
  </si>
  <si>
    <t>Zwiększa się o kwotę 2 zł wydatki zaplanowane na bieżące utrzymanie Kujawsko-Pomorskiego Specjalnego Ośrodka Szkolno-Wychowawczego nr 2 w Bydgoszczy w celu zabezpieczenia środków na odpis na zakładowy fundusz świadczeń socjalnych.</t>
  </si>
  <si>
    <t>W związku z udzieleniem przez Wojewodę Kujawsko-Pomorskiego wsparcia ze środków z Funduszu Przeciwdziałania COVID-19 na zadania polegające na rozwijaniu szkolnej infrastruktury "Laboratoria przyszłości" określa się  wydatki:</t>
  </si>
  <si>
    <r>
      <t xml:space="preserve">    - o kwotę 163.820 zł na zadanie pn. </t>
    </r>
    <r>
      <rPr>
        <i/>
        <sz val="10"/>
        <rFont val="Times New Roman"/>
        <family val="1"/>
      </rPr>
      <t xml:space="preserve">"Praktyki uczniowskie" </t>
    </r>
    <r>
      <rPr>
        <sz val="10"/>
        <rFont val="Times New Roman"/>
        <family val="1"/>
      </rPr>
      <t>w związku z organizacją mniejszej ilości zajęć praktycznej nauki zawodu dla uczniów
      Branżowej Szkoły Zawodowej I Stopnia w zawodach stolarz, monter sieci, instalacji i urządzeń sanitarnych oraz monter zabudowy i robót 
      wykończeniowych w budownictwie;</t>
    </r>
  </si>
  <si>
    <t xml:space="preserve"> - zmniejszenie wydatków finansowanych ze środków własnych województwa o kwotę 330.869 zł w celu dostosowania planu wydatków na 
   wynagrodzenia i pochodne do przewidywanego wykonania.</t>
  </si>
  <si>
    <t>Środki w kwocie 26.930 zł przeniesione zostają w ramach zadania z rozdziału 85446 w celu ujęcia kosztów doskonalenia zawodowego zgodnie z miejscem zatrudnienia nauczycieli, którzy złożyli wnioski.</t>
  </si>
  <si>
    <r>
      <t xml:space="preserve">Zmniejsza się o kwotę 47.608 zł wydatki na  zadanie własne pn. </t>
    </r>
    <r>
      <rPr>
        <i/>
        <sz val="10"/>
        <rFont val="Times New Roman"/>
        <family val="1"/>
      </rPr>
      <t xml:space="preserve">"Zwrot dotacji RPO" </t>
    </r>
    <r>
      <rPr>
        <sz val="10"/>
        <rFont val="Times New Roman"/>
        <family val="1"/>
      </rPr>
      <t>ujęte w planie finansowym Urzędu Marszałkowskiego, tj. do wysokości przewidzianego zwrotu dotacji niewykorzystanych, wykorzystanych niezgodnie z przeznaczeniem lub pobranych w nadmiernej wysokości i oddanych przez beneficjentów RPO WK-P 2014.-2020, Poddziałania 10.1.2, 10.2.2 i 10.2.3.</t>
    </r>
  </si>
  <si>
    <r>
      <t>W związku z aneksem nr 2 do umowy zawartej z Ministrem Zdrowia w sprawie wysokości środków na sfinansowanie w 2021 r. staży podyplomowych lekarzy i lekarzy dentystów oraz sposobu i trybu ich przekazywania i rozliczania, wprowadza się zmiany w zadaniu zleconym z zakresu administracji rządowej finansowanym z dotacji celowej z budżetu państwa pn.</t>
    </r>
    <r>
      <rPr>
        <i/>
        <sz val="10"/>
        <rFont val="Times New Roman"/>
        <family val="1"/>
      </rPr>
      <t xml:space="preserve"> "Staże podyplomowe lekarzy i lekarzy dentystów" </t>
    </r>
    <r>
      <rPr>
        <sz val="10"/>
        <rFont val="Times New Roman"/>
        <family val="1"/>
      </rPr>
      <t>polegające na:</t>
    </r>
  </si>
  <si>
    <r>
      <t xml:space="preserve">Odstępuje się w 2021 r. od realizacji zadania pn. </t>
    </r>
    <r>
      <rPr>
        <i/>
        <sz val="10"/>
        <rFont val="Times New Roman"/>
        <family val="1"/>
      </rPr>
      <t xml:space="preserve">"Kujawsko-Pomorski Specjalny Ośrodek Szkolno-Wychowawczy nr 2 w Bydgoszczy - prace związane z dostosowaniem budynku do wymogów p.poż" </t>
    </r>
    <r>
      <rPr>
        <sz val="10"/>
        <rFont val="Times New Roman"/>
        <family val="1"/>
      </rPr>
      <t xml:space="preserve">i zmniejsza wydatki o kwotę 500.000 zł. W związku z niewyłonieniem wykonawcy prac na skutek konieczności trzykrotnego unieważnienia ogłoszonych postepowań przetargowych nie ma możliwości przeprowadzenia do końca roku kolejnej procedury przetargowej i wydatkowania środków. </t>
    </r>
  </si>
  <si>
    <t>Środki w kwocie 26.930 zł przeniesione zostają w ramach zadania do rozdziału 80146 w celu ujęcia kosztów doskonalenia zawodowego zgodnie z miejscem zatrudnienia nauczycieli, którzy złożyli wnioski.</t>
  </si>
  <si>
    <r>
      <t xml:space="preserve"> - o kwotę 529.837 zł, w tym dotację bieżącą o kwotę 33.570 zł oraz dotację inwestycyjną o kwotę 496.267 zł na projekt pn. </t>
    </r>
    <r>
      <rPr>
        <i/>
        <sz val="10"/>
        <rFont val="Times New Roman"/>
        <family val="1"/>
      </rPr>
      <t xml:space="preserve">"Rozbudowa Kujawskiego
   Centrum Muzyki w miejscowości Wieniec koło Włocławka". </t>
    </r>
    <r>
      <rPr>
        <sz val="10"/>
        <rFont val="Times New Roman"/>
        <family val="1"/>
      </rPr>
      <t>Zmiana wynika z braku możliwości wykonania prac budowlanych zaplanowanych
   na 2021 r. na skutek konieczności uzyskania zgody Wojewódzkiego Urzędu Ochrony Zabytków na zakres prac ujęty w projekcie oraz wykonanie 
   projektu odtworzenia zabytkowej fontanny i innych historycznych elementów. Środki przeniesione zostają na lata następne i wydłużony zostaje 
   okres realizacji projektu. Ogólna wartość się nie zmienia;</t>
    </r>
  </si>
  <si>
    <r>
      <t xml:space="preserve"> - o kwotę 1.410.321 zł, w tym dotację bieżącą o kwotę 117.746 zł oraz dotację inwestycyjną o kwotę 1.292.575 zł na projekt pn. </t>
    </r>
    <r>
      <rPr>
        <i/>
        <sz val="10"/>
        <rFont val="Times New Roman"/>
        <family val="1"/>
      </rPr>
      <t xml:space="preserve">"Rozszerzenie 
    funkcjonalności teatralno-koncertowej poprzez rozbudowę i doposażenie dawnego budynku kinoteatru Grunwald" </t>
    </r>
    <r>
      <rPr>
        <sz val="10"/>
        <rFont val="Times New Roman"/>
        <family val="1"/>
      </rPr>
      <t>w związku z brakiem
   możliwości wydatkowania środków w roku bieżącym w wyniku wstrzymania robót budowlanych na skutek konieczności uzyskania nowej decyzji
   lokalizacji celu publicznego, wprowadzenia zmian do dokumentacji zamiennej, uzyskania zamiennego pozwolenia na budowę oraz zmiany 
   koncepcji zamiennego projektu wykonawczego. Powyższa kwota przeniesiona zostaje na rok 2023. Zwiększa się ogólna wartość projektu;</t>
    </r>
  </si>
  <si>
    <r>
      <t xml:space="preserve"> - o kwotę 150.000 zł na zadanie własne pn. </t>
    </r>
    <r>
      <rPr>
        <i/>
        <sz val="10"/>
        <rFont val="Times New Roman"/>
        <family val="1"/>
      </rPr>
      <t xml:space="preserve">"Upowszechnianie kultury" </t>
    </r>
    <r>
      <rPr>
        <sz val="10"/>
        <rFont val="Times New Roman"/>
        <family val="1"/>
      </rPr>
      <t>w związku z ograniczeniami w sferze kultury wynikającymi z pandemii 
   koronawirusa i koniecznością odwołania części przedsięwzięć;</t>
    </r>
  </si>
  <si>
    <r>
      <t xml:space="preserve"> - o kwotę 263.140 zł na projekt pn. </t>
    </r>
    <r>
      <rPr>
        <i/>
        <sz val="10"/>
        <rFont val="Times New Roman"/>
        <family val="1"/>
      </rPr>
      <t>"Kujawsko-Pomorskie - rozwój poprzez kulturę 2019"</t>
    </r>
    <r>
      <rPr>
        <sz val="10"/>
        <rFont val="Times New Roman"/>
        <family val="1"/>
      </rPr>
      <t xml:space="preserve"> realizowany w ramach RPO WK-P, Działania 4.4 
   w wyniku opóźnień wynikających z przedłużającej się procedury weryfikacji wniosku o płatność końcową. Środki w kwocie 246.221 zł 
   przeniesione zostają na rok 2022 oraz wydłużony zostaje okres realizacji. W wyniku powstałych oszczędności zmniejsza się ogólna wartość 
   projektu.</t>
    </r>
  </si>
  <si>
    <t>Zwiększa się planowane dochody z tytułu dotacji celowych z budżetu państwa o kwotę 4.272,13 zł w związku z pismem Wojewody Kujawsko-Pomorskiego Nr WFB.I.3120.2.86.2021 z dnia 25 listopada 2021 r. o zwiększeniu planu dotacji z przeznaczeniem na sfinansowanie odszkodowań za szkody wyrządzone w uprawach rolnych przez zwierzęta łowne (dziki) na obszarach niewchodzących w skład obwodów łowieckich.</t>
  </si>
  <si>
    <t>Zmniejsza się o kwotę 450 zł dochody z tytułu wpływów z opłat za członkostwo w regionalnej sieci Dziedzictwo Kulinarne Kujawy i Pomorze w związku ze zmniejszeniem ilości podmiotów, które wnoszą roczne składki.</t>
  </si>
  <si>
    <t>Zmniejsza się dochody własne województwa z tytułu odpłatnego nabycia prawa własności o kwotę 369.560 zł w związku z dwukrotnym zakończeniem wynikiem negatywnym przetargu pisemnego nieograniczonego na sprzedaż nieruchomości położonej w Świeciu przy ul. Kolejowej.</t>
  </si>
  <si>
    <r>
      <t xml:space="preserve">Zmniejsza się dochody z tytułu dotacji celowej z budżetu państwa na zadanie pn. </t>
    </r>
    <r>
      <rPr>
        <i/>
        <sz val="10"/>
        <rFont val="Times New Roman"/>
        <family val="1"/>
      </rPr>
      <t>"Wsparcie gmin w przygotowaniu i koordynacji programów rewitalizacji"</t>
    </r>
    <r>
      <rPr>
        <sz val="10"/>
        <rFont val="Times New Roman"/>
        <family val="1"/>
      </rPr>
      <t xml:space="preserve"> realizowane w ramach Programu Operacyjnego Pomoc Techniczna łącznie o kwotę 95.000 zł, w tym z budżetu państwa na finansowanie części unijnej o kwotę 80.750 zł oraz na finansowanie części krajowej o kwotę 14.250 zł. Zmiana wynika z  braku możliwości wydatkowania części środków w 2021 r. i przeniesienia ich na rok 2022.</t>
    </r>
  </si>
  <si>
    <r>
      <t xml:space="preserve">1. zwiększenie dochodów w ramach Poddziałania 6.1.1 Inwestycje w infrastrukturę zdrowotną, na projekt pn. </t>
    </r>
    <r>
      <rPr>
        <i/>
        <sz val="10"/>
        <rFont val="Times New Roman"/>
        <family val="1"/>
      </rPr>
      <t>"Doposażenie szpitali 
    w województwie kujawsko-pomorskim związane z zapobieganiem, przeciwdziałaniem i zwalczaniem COVID-19 - etap II":</t>
    </r>
  </si>
  <si>
    <t xml:space="preserve">    1) na zadania bieżące </t>
  </si>
  <si>
    <t xml:space="preserve">    2) na zadania inwestycyjne</t>
  </si>
  <si>
    <t>1. zwiększenie planowanych dochodów na zadania bieżące w ramach Poddziałania 10.4.2 Edukacja dorosłych 
    na rzecz rynku pracy</t>
  </si>
  <si>
    <t>Zmniejsza się o kwotę 47.607 zł dochody własne województwa osiągane przez Urząd Marszałkowski w Toruniu z tytułu zwrotu dotacji niewykorzystanych, wykorzystanych niezgodnie z przeznaczeniem lub pobranych w nadmiernej wysokości i oddanych przez beneficjentów RPO WK-P 2014-2020, Poddziałania 10.1.2, 10.2.2 i 10.2.3, tj. do wysokości planowanych wpływów.</t>
  </si>
  <si>
    <t>W związku z udzieleniem przez Wojewodę Kujawsko-Pomorskiego wsparcia ze środków z Funduszu Przeciwdziałania COVID-19 na zadania polegające na rozwijaniu szkolnej infrastruktury "Laboratoria przyszłości" zwiększa się o kwotę 210.000 zł planowane dochody z tytułu funduszy celowych.</t>
  </si>
  <si>
    <r>
      <t xml:space="preserve">Zwiększa się wydatki finansowane z dotacji celowej z budżetu państwa zaplanowane na zadanie zlecone z zakresu administracji rządowej pn. </t>
    </r>
    <r>
      <rPr>
        <i/>
        <sz val="10"/>
        <rFont val="Times New Roman"/>
        <family val="1"/>
      </rPr>
      <t xml:space="preserve">"Szkody łowieckie" </t>
    </r>
    <r>
      <rPr>
        <sz val="10"/>
        <rFont val="Times New Roman"/>
        <family val="1"/>
      </rPr>
      <t>w związku z pismem Wojewody Kujawsko-Pomorskiego Nr WFB.I.3120.2.86.2021 z dnia 25 listopada 2021 r. o zwiększeniu planu dotacji o kwotę 4.272,13 zł z przeznaczeniem na sfinansowanie odszkodowań za szkody wyrządzone w uprawach rolnych przez zwierzęta łowne (dziki) na obszarach niewchodzących w skład obwodów łowieckich.</t>
    </r>
  </si>
  <si>
    <t>W celu dostosowania planu wydatków do wielkości prognozowanego współfinansowania krajowego dla projektów przewidzianych do realizacji przez beneficjentów w 2021 r. w ramach rozstrzygniętych konkursów RPO WK-P 2014-2020, zwiększa się o kwotę 100.556 zł wydatki zaplanowane na Poddziałanie 10.4.2 Edukacja dorosłych na rzecz rynku pracy.</t>
  </si>
  <si>
    <t>Dokonuje się zmian w projektach realizowanych w ramach RPO WK-P 2014-2020 przez Zarząd Dróg Wojewódzkich w Bydgoszczy:</t>
  </si>
  <si>
    <t xml:space="preserve">    w związku z koniecznością aktualizacji źródeł finansowania po zakończeniu realizacji projektu i jego rozliczeniu. W wyniku powstałych 
    oszczędności zmniejsza się ogólna wartość projektu.</t>
  </si>
  <si>
    <r>
      <t xml:space="preserve">2) projekt pn. </t>
    </r>
    <r>
      <rPr>
        <i/>
        <sz val="10"/>
        <rFont val="Times New Roman"/>
        <family val="1"/>
      </rPr>
      <t xml:space="preserve">"Przebudowa wraz z rozbudową drogi wojewódzkiej Nr 265 Brześć Kujawski-Gostynin od km 0+003 do km 19+117" 
    </t>
    </r>
    <r>
      <rPr>
        <sz val="10"/>
        <rFont val="Times New Roman"/>
        <family val="1"/>
      </rPr>
      <t>(Działanie 5.1) - zmniejszenie wydatków o kwotę 6.115.842 zł.</t>
    </r>
  </si>
  <si>
    <t xml:space="preserve">    - zwiększenie wydatków finansowanych ze środków własnych województwa o kwotę 41.747 zł;</t>
  </si>
  <si>
    <r>
      <t>Zmniejsza się o kwotę 45.275 zł wydatki zaplanowane na zadanie własne pn.</t>
    </r>
    <r>
      <rPr>
        <i/>
        <sz val="10"/>
        <rFont val="Times New Roman"/>
        <family val="1"/>
      </rPr>
      <t xml:space="preserve"> "Program Przeciwdziałanie wykluczeniu cyfrowemu osób najuboższych oraz niepełnosprawnych" </t>
    </r>
    <r>
      <rPr>
        <sz val="10"/>
        <rFont val="Times New Roman"/>
        <family val="1"/>
      </rPr>
      <t>w związku z zakończeniem okresu trwałości projektów pn. "Przeciwdziałanie wykluczeniu cyfrowemu na terenie województwa kujawsko-pomorskiego" - I i II edycja i urealnieniem planu do faktycznego wykonania.</t>
    </r>
  </si>
  <si>
    <r>
      <t xml:space="preserve">Zwiększa się o kwotę 404 zł wydatki zaplanowane na zadanie własne pn. </t>
    </r>
    <r>
      <rPr>
        <i/>
        <sz val="10"/>
        <rFont val="Times New Roman"/>
        <family val="1"/>
      </rPr>
      <t xml:space="preserve">"Zwrot dotacji RPO" z </t>
    </r>
    <r>
      <rPr>
        <sz val="10"/>
        <rFont val="Times New Roman"/>
        <family val="1"/>
      </rPr>
      <t>przeznaczeniem na zwrot dotacji w związku z odzyskaniem części kosztów zaliczki wpłaconej na biegłego w postępowaniu sądowym sfinansowanych w ramach podzadania Pomocy Technicznej RPO WK-P 2007-2013.</t>
    </r>
  </si>
  <si>
    <t>1) na bieżące utrzymanie placówek oświatowych w grupie wynagrodzeń i pochodnych, tj.:</t>
  </si>
  <si>
    <t xml:space="preserve">    - o kwotę 121.078 zł w planie finansowym Zespołu Szkół Specjalnych Nr 1 w Ciechocinku;</t>
  </si>
  <si>
    <t>W celu dostosowania planu wydatków do wielkości prognozowanego współfinansowania krajowego dla projektów przewidzianych do realizacji przez beneficjentów w 2021 r. w ramach RPO WK-P 2014-2020 zmniejsza się wydatki:</t>
  </si>
  <si>
    <r>
      <t>Zmniejsza się o kwotę 1.050.900 zł wydatki zaplanowane na projekt pn.</t>
    </r>
    <r>
      <rPr>
        <i/>
        <sz val="10"/>
        <rFont val="Times New Roman"/>
        <family val="1"/>
      </rPr>
      <t xml:space="preserve"> "Opracowanie dokumentacji projektowej dla strategicznych zadań w szpitalach wojewódzkich dla nowego okresu programowania 2021-2027"</t>
    </r>
    <r>
      <rPr>
        <sz val="10"/>
        <rFont val="Times New Roman"/>
        <family val="1"/>
      </rPr>
      <t xml:space="preserve"> realizowany w ramach Pomocy Technicznej. Środki przeniesione zostają na rok 2023 i wydłuża się okres realizacji z uwagi na istniejący stan zagrożenia epidemiologicznego i związane z nim opóźnienia w uzyskiwaniu pozwoleń oraz przedłużające się uzgodnienia z wykonawcami. Nie zmienia się ogólna wartość projektu.</t>
    </r>
  </si>
  <si>
    <t>W celu dostosowania planu wydatków do wielkości prognozowanego współfinansowania krajowego dla projektów przewidzianych do realizacji przez beneficjentów w 2021 r. w ramach rozstrzygniętych konkursów RPO WK-P 2014-2020 zwiększa się o kwotę 31.204 zł wydatki zaplanowane na Poddziałanie 6.1.1 Inwestycje w infrastrukturę zdrowotną.</t>
  </si>
  <si>
    <t>Określa się planowane wydatki w kwocie 900.000 zł na podwyższenie kapitału Spółki Przedsiębiorstwo Uzdrowisko Ciechocinek S.A. Wniesienie kapitału nastąpi poprzez objęcie 90.000 akcji o wartości nominalnej 10 zł każda. Środki przeznaczone zostaną na uzupełnienie wkładu własnego do projektu pn. "Modernizacja elementów Prezydenckiego Pomnika Historii - Zabytkowej Warzelni Soli i dawnej Pijalni Wód Mineralnych tzw. Kursaal w Ciechocinku", który uzyskał dofinansowanie w ramach RPO W-KP 2014-2020, Działania 6.5.</t>
  </si>
  <si>
    <r>
      <t xml:space="preserve"> - o kwotę 145.671 zł na projekt pn. </t>
    </r>
    <r>
      <rPr>
        <i/>
        <sz val="10"/>
        <rFont val="Times New Roman"/>
        <family val="1"/>
      </rPr>
      <t xml:space="preserve">"Realizacja działań z zakresu edukacji i bezpieczeństwa publicznego ukierunkowanych na kształtowanie 
   właściwych postaw funkcjonowania społecznego w sytuacji występowania zagrożeń epidemiologicznych"; </t>
    </r>
  </si>
  <si>
    <r>
      <t xml:space="preserve"> - o kwotę 165.000 zł na projekt pn. </t>
    </r>
    <r>
      <rPr>
        <i/>
        <sz val="10"/>
        <rFont val="Times New Roman"/>
        <family val="1"/>
      </rPr>
      <t>"Organizacja ośrodków regeneracji w celu ograniczania negatywnych skutków Covid-19";</t>
    </r>
  </si>
  <si>
    <t xml:space="preserve"> w związku z przeniesieniem na rok 2022 niewydatkowanych środków na zarządzanie ww. projektami. Na skutek rozszerzenia zakresów rzeczowych 
 zwiększa się ogólna wartość projektów i wydłuża okres ich realizacji.</t>
  </si>
  <si>
    <t xml:space="preserve"> - o kwotę 42.425 zł na Poddziałanie 9.3.1 Rozwój usług zdrowotnych.</t>
  </si>
  <si>
    <r>
      <t xml:space="preserve">Zmniejsza się o kwotę 1.286.533 zł wydatki zaplanowane na projekt pn. </t>
    </r>
    <r>
      <rPr>
        <i/>
        <sz val="10"/>
        <rFont val="Times New Roman"/>
        <family val="1"/>
      </rPr>
      <t xml:space="preserve">"Aktywna Mama, aktywny Tata" </t>
    </r>
    <r>
      <rPr>
        <sz val="10"/>
        <rFont val="Times New Roman"/>
        <family val="1"/>
      </rPr>
      <t>realizowany przez Regionalny Ośrodek Polityki Społecznej w Toruniu w ramach RPO WK-P 2014-2020, Poddziałania 8.4.1. Zmiana wynika z opóźnień w realizowaniu zadań przez partnerów projektu i konieczności przeniesienia niewydatkowanych środków z roku 2021 na rok 2022. Ogólna wartość projektu nie ulega zmianie.</t>
    </r>
  </si>
  <si>
    <r>
      <t xml:space="preserve">Zmniejsza się wydatki zaplanowane na zadanie własne pn. </t>
    </r>
    <r>
      <rPr>
        <i/>
        <sz val="10"/>
        <rFont val="Times New Roman"/>
        <family val="1"/>
      </rPr>
      <t xml:space="preserve">"Dofinansowanie kosztów działalności Zakładów Aktywności Zawodowej" </t>
    </r>
    <r>
      <rPr>
        <sz val="10"/>
        <rFont val="Times New Roman"/>
        <family val="1"/>
      </rPr>
      <t>o kwotę</t>
    </r>
    <r>
      <rPr>
        <i/>
        <sz val="10"/>
        <rFont val="Times New Roman"/>
        <family val="1"/>
      </rPr>
      <t xml:space="preserve"> </t>
    </r>
    <r>
      <rPr>
        <sz val="10"/>
        <rFont val="Times New Roman"/>
        <family val="1"/>
      </rPr>
      <t>21.000 zł, tj. do wysokości środków określonych we wnioskach o dofinansowanie koszów działalności obsługowo-rehabilitacyjnej złożonych przez organizatorów ZAZ.</t>
    </r>
  </si>
  <si>
    <r>
      <t xml:space="preserve"> - zmniejszenie wydatków o kwotę 5.000 zł na podzadanie </t>
    </r>
    <r>
      <rPr>
        <i/>
        <sz val="10"/>
        <rFont val="Times New Roman"/>
        <family val="1"/>
      </rPr>
      <t>Koszty wdrażania;</t>
    </r>
  </si>
  <si>
    <r>
      <t xml:space="preserve"> - zwiększenie wydatków o kwotę 5.000 zł na podzadanie </t>
    </r>
    <r>
      <rPr>
        <i/>
        <sz val="10"/>
        <rFont val="Times New Roman"/>
        <family val="1"/>
      </rPr>
      <t xml:space="preserve">Koszty instytucji </t>
    </r>
    <r>
      <rPr>
        <sz val="10"/>
        <rFont val="Times New Roman"/>
        <family val="1"/>
      </rPr>
      <t>oraz przeniesienie wydatków między podziałkami klasyfikacji budżetowej
   w kwocie 5.050 zł.</t>
    </r>
  </si>
  <si>
    <t>Dokonuje się zmian w bieżącym utrzymaniu Kujawsko-Pomorskiego Specjalnego Ośrodka Szkolno-Wychowawczego nr 2 w Bydgoszczy polegających na przeniesieniu wydatków między podziałkami klasyfikacji budżetowej w kwocie 6.208 zł oraz zwiększeniu wydatków o kwotę 3.964 zł w celu zabezpieczenia środków na zakup żywności do stołówki oraz na opłaty za zużycie energii elektrycznej.</t>
  </si>
  <si>
    <t xml:space="preserve"> - o kwotę 3.027 zł na bieżące utrzymanie Kujawsko-Pomorskiego Specjalnego Ośrodka Szkolno-Wychowawczego nr 2 w Bydgoszczy w celu 
   urealnienia planu na odpis na zakładowy fundusz świadczeń socjalnych;</t>
  </si>
  <si>
    <r>
      <t xml:space="preserve">W związku z zabezpieczeniem środków na nagrody jubileuszowe i odprawy emerytalne w planach finansowych poszczególnych jednostek oświatowych zmniejsza się o kwotę 152.791 zł wydatki na zadanie własne pn. </t>
    </r>
    <r>
      <rPr>
        <i/>
        <sz val="10"/>
        <rFont val="Times New Roman"/>
        <family val="1"/>
      </rPr>
      <t>"Jednorazowe płatności jednostek oświatowych"</t>
    </r>
    <r>
      <rPr>
        <sz val="10"/>
        <rFont val="Times New Roman"/>
        <family val="1"/>
      </rPr>
      <t xml:space="preserve"> ujęte w planie finansowym Urzędu Marszałkowskiego, w tym w rozdziale 85407 o kwotę 129.271 zł oraz w rozdziale 85410 o kwotę 23.520 zł. </t>
    </r>
  </si>
  <si>
    <t xml:space="preserve"> - zmniejszenie wydatków o kwotę 13.190 zł w planie finansowym  Kujawsko-Pomorskiego Specjalnego Ośrodka Szkolno-Wychowawczego nr 1 
   w Bydgoszczy.</t>
  </si>
  <si>
    <r>
      <t xml:space="preserve">Odstępuje się w 2021 r. od realizacji jednorocznego zadania inwestycyjnego ujętego w planie finansowym Urzędu Marszałkowskiego pn. </t>
    </r>
    <r>
      <rPr>
        <i/>
        <sz val="10"/>
        <rFont val="Times New Roman"/>
        <family val="1"/>
      </rPr>
      <t>"Zakup licencji oprogramowania"</t>
    </r>
    <r>
      <rPr>
        <sz val="10"/>
        <rFont val="Times New Roman"/>
        <family val="1"/>
      </rPr>
      <t xml:space="preserve"> i zmniejsza wydatki o kwotę 700.000 zł. Zmiana wynika z braku możliwości wyłonienia w roku bieżącym dostawcy licencji systemu do narzędzia informatycznego do obsługi opłat środowiskowych z uwagi na długotrwałe procedury związane z rozeznaniem rynku i przygotowaniem dokumentacji przetargowej.</t>
    </r>
  </si>
  <si>
    <r>
      <t xml:space="preserve"> - o kwotę 754.663 zł na projekt pn. </t>
    </r>
    <r>
      <rPr>
        <i/>
        <sz val="10"/>
        <rFont val="Times New Roman"/>
        <family val="1"/>
      </rPr>
      <t>"Wykonanie robót budowlanych polegających na remoncie, przebudowie i modernizacji istniejącego 
   Zespołu Pałacowo Parkowego w miejscowości Wieniec koło Włocławka wraz z infrastrukturą zewnętrzną i zagospodarowaniem terenu 
   Parku"</t>
    </r>
    <r>
      <rPr>
        <sz val="10"/>
        <rFont val="Times New Roman"/>
        <family val="1"/>
      </rPr>
      <t xml:space="preserve"> w związku z brakiem możliwości wydatkowania środków na skutek wykonania zamiennego projektu dotyczącego odtworzenia 
   historycznych tarasów w miejscu istniejącej oranżerii pałacu i konieczności uzyskania zamiennego pozwolenia na budowę. Środki przeniesione 
   zostają na rok 2022. Zwiększa się ogólna wartość projektu w wyniku wystąpienia niemożliwych do przewidzenia robót dodatkowych i zamiennych;</t>
    </r>
  </si>
  <si>
    <t xml:space="preserve">   - Nadgoplańskiego Parku Tysiąclecia o kwotę 6.861 zł w celu zabezpieczenia środków na wynagrodzenia pracowników;</t>
  </si>
  <si>
    <r>
      <t xml:space="preserve">2) na projekt pn. </t>
    </r>
    <r>
      <rPr>
        <i/>
        <sz val="10"/>
        <rFont val="Times New Roman"/>
        <family val="1"/>
      </rPr>
      <t>"Utworzenie Centrum Czynnej Ochrony Przyrody"</t>
    </r>
    <r>
      <rPr>
        <sz val="10"/>
        <rFont val="Times New Roman"/>
        <family val="1"/>
      </rPr>
      <t xml:space="preserve"> realizowany przez Wdecki Park Krajobrazowy w ramach RPO WK-P, 
    Działania 6.5 o kwotę 135.000 zł w części dotyczącej wydatków niekwalifikowalnych w celu zabezpieczenia środków pokrycie kosztów 
    dodatkowych robót budowlanych, których zakres nie został uwzględniony w pierwotnej dokumentacji projektowej. Zwiększa się ogólna wartość 
    projektu.</t>
    </r>
  </si>
  <si>
    <t xml:space="preserve"> - przeniesieniu wydatków w kwocie 130 zł pomiędzy źródłami finansowania w części ujętej w planie finansowym Brodnickiego Parku 
   Krajobrazowego poprzez zmniejszenie wydatków finansowanych z Wojewódzkiego Funduszu Ochrony Środowiska i Gospodarki Wodnej 
   w Toruniu przy jednoczesnym określeniu wydatków finansowanych ze środków własnych województwa, w celu dostosowania planu 
   do rozliczenia przedsięwzięcia pn. "Międzygminny konkurs wiedzy ekologicznej - Szaleństwa Ekologiczne";</t>
  </si>
  <si>
    <t>zmniejszeniem planowanych dochodów o kwotę 29.130.759,30 zł, tj. do kwoty 1.407.401.916,28 zł;</t>
  </si>
  <si>
    <t>Zwiększa się o kwotę 13.830 zł dochody własne województwa osiągane przez Urząd Marszałkowski w Toruniu z tytułu zwrotu dotacji niewykorzystanych, wykorzystanych niezgodnie z przeznaczeniem lub pobranych w nadmiernej wysokości przez beneficjentów RPO WKP 2014-2020, Działania 8.3 i Poddziałania 10.4.2.</t>
  </si>
  <si>
    <t>Zwiększa się dochody własne województwa o kwotę 60 zł osiągane przez Urząd Marszałkowski w Toruniu z tytułu zwrotu niewykorzystanych dotacji przez beneficjentów RPO WKP 2014-2020, Poddziałania 8.6.1.</t>
  </si>
  <si>
    <t xml:space="preserve">Zmniejsza się o kwotę 51.979 zł dochody własne województwa osiągane przez Urząd Marszałkowski w Toruniu z tytułu zwrotu niewykorzystanych dotacji oraz zwiększa się o kwotę 10 zł z tytułu zwrotu dotacji wykorzystanych niezgodnie z przeznaczeniem i oddanych przez beneficjentów RPO WK-P 2014-2020, Poddziałania 8.4.1 i 9.3.2, tj. do wysokości planowanych wpływów. </t>
  </si>
  <si>
    <t>Określa się środki z Narodowego Funduszu Ochrony Środowiska i Gospodarki Wodnej w kwocie 48.000 zł na przygotowanie przez Gostynińsko-Włocławski Park Krajobrazowy dokumentów aplikacyjnych celem przedłożenia Komisji Europejskiej w odpowiedzi na nabór w ramach programu LIFE 2021-2027, podprogramu Przyroda i różnorodność biologiczna. Wniosek złożony do NFOŚiGW o wsparcie z Inkubatora wniosków LIFE 2021 przygotowania dokumentów aplikacyjnych oceniony został pozytywnie. Zgodnie z harmonogramem, z przyznanej kwoty na lata 2021-2022, 60% przypada na rok bieżący.</t>
  </si>
  <si>
    <r>
      <t xml:space="preserve">Zwiększa się o kwotę 13.830 zł wydatki ujęte w planie finansowym Urzędu Marszałkowskiego w Toruniu na zadanie własne pn. </t>
    </r>
    <r>
      <rPr>
        <i/>
        <sz val="10"/>
        <rFont val="Times New Roman"/>
        <family val="1"/>
      </rPr>
      <t xml:space="preserve">"Zwrot dotacji RPO" </t>
    </r>
    <r>
      <rPr>
        <sz val="10"/>
        <rFont val="Times New Roman"/>
        <family val="1"/>
      </rPr>
      <t>z przeznaczeniem na zwrot dotacji oddanych przez beneficjentów RPO WK-P 2014-2020, Działania 8.3 i Poddziałania 10.4.2.</t>
    </r>
  </si>
  <si>
    <r>
      <t xml:space="preserve">Zmniejsza się wydatki zaplanowane na projekt pn. </t>
    </r>
    <r>
      <rPr>
        <i/>
        <sz val="10"/>
        <rFont val="Times New Roman"/>
        <family val="1"/>
      </rPr>
      <t xml:space="preserve">"Opracowanie dokumentacji projektowej i przedprojektowej dla projektu pn. "Budowa linii kolejowej na odcinku Trzciniec - Port Lotniczy Bydgoszcz - Solec Kujawski - etap I i II" </t>
    </r>
    <r>
      <rPr>
        <sz val="10"/>
        <rFont val="Times New Roman"/>
        <family val="1"/>
      </rPr>
      <t>przewidziany do realizacji w ramach RPO WK-P, Działania 5.3 łącznie o kwotę 999.983 zł w tym wydatki bieżące o kwotę 20.040 zł oraz wydatki inwestycyjne o kwotę 979.943 zł. W związku trwającą fazą przygotowania przez wykonawcę opisu przedmiotu zamówienia w zakresie technicznym na opracowanie dokumentacji przedprojektowej i projektowej oraz świadczenie usług doradczych w zakresie technicznym następuje przeniesienie środków pomiędzy latami. Ogólna wartość się nie zmienia.</t>
    </r>
  </si>
  <si>
    <r>
      <t xml:space="preserve">Zmniejsza się wydatki na projekt pn. </t>
    </r>
    <r>
      <rPr>
        <i/>
        <sz val="10"/>
        <rFont val="Times New Roman"/>
        <family val="1"/>
      </rPr>
      <t xml:space="preserve">"Poprawa bezpieczeństwa i komfortu życia mieszkańców oraz wsparcie niskoemisyjnego transportu drogowego poprzez wybudowanie dróg rowerowych na terenie powiatu bydgoskiego" </t>
    </r>
    <r>
      <rPr>
        <sz val="10"/>
        <rFont val="Times New Roman"/>
        <family val="1"/>
      </rPr>
      <t>ujęty w planie finansowym Urzędu Marszałkowskiego o kwotę 192.283 zł, tj. do wysokości wkładu Województwa wynikającego z szacowanych robót na rok 2021. Środki przeniesione zostają na rok 2022. Zwiększa się ogólna wartość dofinansowania na skutek wzrostu wartości poszczególnych inwestycji realizowanych w ramach zadania.</t>
    </r>
  </si>
  <si>
    <t xml:space="preserve">    - w kwocie 100 zł w ramach podzadania Koszty wdrażania w celu zabezpieczenia środków na usługi świadczone przez kontrahentów zewnętrznych.</t>
  </si>
  <si>
    <r>
      <t xml:space="preserve"> - o kwotę 2.186.211 zł na projekt pn. </t>
    </r>
    <r>
      <rPr>
        <i/>
        <sz val="10"/>
        <rFont val="Times New Roman"/>
        <family val="1"/>
      </rPr>
      <t xml:space="preserve">"Doposażenie szpitali w województwie kujawsko-pomorskim związane z zapobieganiem, przeciwdziałaniem 
   i zwalczaniem COVID-19 - etap II" </t>
    </r>
    <r>
      <rPr>
        <sz val="10"/>
        <rFont val="Times New Roman"/>
        <family val="1"/>
      </rPr>
      <t xml:space="preserve">realizowany przez Regionalny Ośrodek Polityki Społecznej w Toruniu w ramach RPO WK-P 2014-2020,  
   Poddziałania 6.1.1. Zmiana wynika ze zwiększenia ogólnej wartości projektu w związku z potrzebą przeprowadzenia dalszych prac remontowo-
   budowlanych oraz koniecznością zakupu dodatkowego sprzętu i aparatury medycznej, wyposażenia medycznego i niemedycznego w wyniku 
   objęcia projektem dodatkowych podmiotów. </t>
    </r>
  </si>
  <si>
    <t xml:space="preserve">Odstępuje się w 2021 r. od udzielenia pomocy finansowej dla Powiatu Mogileńskiego na usunięcie składowiska odpadów z miejscowości Wszedzień i zmniejsza wydatki o kwotę 100.000 zł w związku z informacją od Starosty Mogileńskiego o braku możliwości realizacji przedsięwzięcia w roku bieżącym. </t>
  </si>
  <si>
    <r>
      <t xml:space="preserve"> - o kwotę 485.179 zł dotację inwestycyjną na projekt pn. </t>
    </r>
    <r>
      <rPr>
        <i/>
        <sz val="10"/>
        <rFont val="Times New Roman"/>
        <family val="1"/>
      </rPr>
      <t>"Nadbudowa i rozbudowa dawnego budynku kinoteatru Grunwald usytuowanego przy 
   ul. Warszawskiej 1 w Toruniu z przeznaczeniem na teatr - Utworzenie "DUŻEJ SCENY" Kujawsko-Pomorskiego Impresaryjnego Teatru 
   Muzycznego w Toruniu"</t>
    </r>
    <r>
      <rPr>
        <sz val="10"/>
        <rFont val="Times New Roman"/>
        <family val="1"/>
      </rPr>
      <t xml:space="preserve"> w związku z brakiem możliwości wydatkowania środków w roku bieżącym w wyniku wstrzymania robót budowlanych 
   z powodu konieczności uzyskania nowej decyzji lokalizacji celu publicznego. Jednocześnie określa się dotację bieżącą w kwocie 92.655 zł. 
   Zmniejsza się ogólna wartość projektu w związku decyzją o finansowaniu wkładu własnego Instytucji dotacją z budżetu województwa w miejsce
   zapłaty zobowiązania nominalnego z tytułu nabycia wierzytelności wynikającego z umowy zawartej Bankiem Gospodarstwa Krajowego.</t>
    </r>
  </si>
  <si>
    <t xml:space="preserve"> - Kujawsko-Pomorskiego Teatru Muzycznego w Toruniu o kwotę 400.583 zł (w tym o kwotę 383.083 zł z przeznaczeniem na pokrycie dodatkowych
   kosztów związanych z realizacją projektów unijnych).</t>
  </si>
  <si>
    <t xml:space="preserve"> - zmniejszeniu wydatków finansowanych z Wojewódzkiego Funduszu Ochrony Środowiska i Gospodarki Wodnej w Toruniu w części ujętej 
   w planie finansowym Gostynińsko-Włocławskiego Parku Krajobrazowego o kwotę 1.694 zł w związku z mniejszą ilością ptaków przyjętych do 
   Ośrodka Rehabilitacji Ptaków Chronionych w Dębniakach, niż pierwotnie zakładano.</t>
  </si>
  <si>
    <t>Określa się wydatki finansowane z Narodowego Funduszu Ochrony Środowiska i Gospodarki Wodnej w kwocie 48.000 zł w planie finansowym Gostynińsko-Włocławskiego Parku Krajobrazowego z przeznaczeniem na pokrycie kosztów związanych z przygotowaniem dokumentów aplikacyjnych dotyczących przedsięwzięcia "Ochrona różnorodności biologicznej poprzez ochronę owadów zapylających i ważek na terenie wybranych państw Unii Europejskiej" planowanego w ramach programu LIFE 2021-2027, podprogramu Przyroda i różnorodność biologiczna. Wniosek złożony do NFOŚiGW o wsparcie przygotowania wniosku aplikacyjnego z Inkubatora wniosków LIFE 2021 oceniony został pozytywnie. Zadanie przewidziane jest do realizacji w latach 2021-2022.</t>
  </si>
  <si>
    <t>Zmniejsza się dochody z tytułu dotacji celowej z budżetu państwa (budżet środków krajowych) zaplanowane w ramach Pomocy Technicznej RPO WK-P na lata 2014-2020, Działania 12.1 Wsparcie procesu zarządzania i wdrażania RPO łącznie o kwotę 5.046.960 zł, w tym na zadania bieżące o kwotę 4.153.695 zł oraz na zadania inwestycyjne o kwotę 893.265 zł, tj. do wysokości wynikającej z zaktualizowanego Rocznego Planu udzielenia dotacji celowej z budżetu państwa na rok 2021.</t>
  </si>
  <si>
    <t>Powyższe zmiany wprowadzone są w celu dostosowania planowanych dochodów do wielkości przewidywanych wydatków przeznaczonych dla beneficjentów, realizujących projekty z udziałem współfinansowania krajowego, zgodnie z harmonogramami realizacji projektów.</t>
  </si>
  <si>
    <r>
      <t xml:space="preserve">W ramach zadania  pn. </t>
    </r>
    <r>
      <rPr>
        <i/>
        <sz val="10"/>
        <rFont val="Times New Roman"/>
        <family val="1"/>
      </rPr>
      <t xml:space="preserve">"Zwrot dotacji RPO" </t>
    </r>
    <r>
      <rPr>
        <sz val="10"/>
        <rFont val="Times New Roman"/>
        <family val="1"/>
      </rPr>
      <t>ujętego w planie finansowym Urzędu Marszałkowskiego w Toruniu zmniejsza się wydatki o kwotę 51.979 zł z tytułu zwrotu dotacji niewykorzystanych oraz zwiększa się wydatki o kwotę 10 zł z tytułu zwrotu dotacji wykorzystanych niezgodnie z przeznaczeniem i oddanych przez beneficjentów RPO W-KP 2014-2020, Poddziałania 8.41 i 9.3.2.</t>
    </r>
  </si>
  <si>
    <t>2. zmniejszenie dochodów na:</t>
  </si>
  <si>
    <t>1. zwiększenie dochodów na:</t>
  </si>
  <si>
    <r>
      <t xml:space="preserve">Zmniejsza się wydatki zaplanowane na projekt </t>
    </r>
    <r>
      <rPr>
        <i/>
        <sz val="10"/>
        <rFont val="Times New Roman"/>
        <family val="1"/>
      </rPr>
      <t xml:space="preserve">"Przygotowanie i rozwój pakietu usług doradczych/informacyjnych w zakresie umiędzynarodowienia działalności przedsiębiorstw z sektora MŚP oraz pozyskania działalności inwestycyjnej przez Kujawsko-Pomorskie Centrum Obsługi Inwestorów i Eksporterów" </t>
    </r>
    <r>
      <rPr>
        <sz val="10"/>
        <rFont val="Times New Roman"/>
        <family val="1"/>
      </rPr>
      <t>przewidziany do realizacji w ramach RPO WK-P, Poddziałania 1.5.2 łącznie o kwotę 1.993.701 zł w tym wydatki bieżące o kwotę 1.893.701 zł oraz wydatki inwestycyjne o kwotę 100.000 zł. W związku z decyzją o przekazaniu zarządzania projektem podmiotowi zewnętrznemu przesunięto w czasie termin złożenia wniosku o dofinansowanie co uniemożliwiło rozpoczęcie projektu w 2021 r. Środki przeniesione zostają na rok 2023 i wydłuża się okres realizacji projektu. Ogólna wartość pozostaje bez zmian.</t>
    </r>
  </si>
  <si>
    <r>
      <t>Zmniejsza się o kwotę 110.700 zł wydatki zaplanowane na zadanie własne pn.</t>
    </r>
    <r>
      <rPr>
        <i/>
        <sz val="10"/>
        <rFont val="Times New Roman"/>
        <family val="1"/>
      </rPr>
      <t xml:space="preserve"> Dotowanie kolejowych przewozów pasażerskich 2020-2021". </t>
    </r>
    <r>
      <rPr>
        <sz val="10"/>
        <rFont val="Times New Roman"/>
        <family val="1"/>
      </rPr>
      <t xml:space="preserve">Środki przeniesione zostają do zadania pn. </t>
    </r>
    <r>
      <rPr>
        <i/>
        <sz val="10"/>
        <rFont val="Times New Roman"/>
        <family val="1"/>
      </rPr>
      <t>"Regionalne przewozy kolejowe - pozostałe zadania"</t>
    </r>
    <r>
      <rPr>
        <sz val="10"/>
        <rFont val="Times New Roman"/>
        <family val="1"/>
      </rPr>
      <t xml:space="preserve"> z przeznaczeniem na pokrycie kosztów audytu technicznego taboru kolejowego będącego własnością Województwa.</t>
    </r>
  </si>
  <si>
    <t xml:space="preserve">Zwiększa się o kwotę 2.500.000 zł wydatki zaplanowane na podwyższenie kapitału zakładowego spółki Kujawsko-Pomorskie Centrum Naukowo-Technologiczne sp. z o.o. z siedzibą w Przysieku. Wniesienie kapitału nastąpi przez objęcie 25.000 nowych udziałów o wartości nominalnej 100 zł każdy. Środki przeznaczone zostaną m.in. na uruchomienie i realizację projektu przygotowawczego na budowę kompleksu badawczo-rozwojowego w Przysieku wraz z analizami, przygotowanie dokumentacji umożlwiającej przygotowanie wniosku aplikacyjnego i studium wykonalności na budowę Centrum oraz uruchomienie prac badawczych. </t>
  </si>
  <si>
    <t>Zmniejsza się o kwotę 24.000 zł dotację zaplanowaną dla Uniwersytetu Mikołaja Kopernika w Toruniu na wsparcie działalności Centrum Badania Historii "Solidarności" i Oporu Społecznego w PRL w związku ze zmianą harmonogramu działań na rok 2021. Zmniejsza się ogólna wartość zadania.</t>
  </si>
  <si>
    <r>
      <t xml:space="preserve">Zwiększa się o kwotę 76.400 zł wydatki zaplanowane na zadanie własne pn. </t>
    </r>
    <r>
      <rPr>
        <i/>
        <sz val="10"/>
        <rFont val="Times New Roman"/>
        <family val="1"/>
      </rPr>
      <t xml:space="preserve">"Sejmik Województwa" </t>
    </r>
    <r>
      <rPr>
        <sz val="10"/>
        <rFont val="Times New Roman"/>
        <family val="1"/>
      </rPr>
      <t xml:space="preserve">w celu zabezpieczenia środków na zakup materiałów oraz diety radnych w związku z podniesieniem ich wysokości z dniem 1 sierpnia br. </t>
    </r>
  </si>
  <si>
    <t>Zwiększa się o kwotę 65.000 zł wydatki zaplanowane na pokrycie kosztów składki członkowskiej Stowarzyszenia "Salutaris" - zrzeszenia kujawsko-pomorskich samorządów.</t>
  </si>
  <si>
    <t xml:space="preserve"> - o kwotę 10.684.000 zł na podwyższenie kapitału Spółki Kujawsko-Pomorskie Inwestycje Medyczne Sp. z o.o. Środki przeznaczone są m.in. na 
   spłatę kapitału oraz odsetek od kredytu EBI przypadających do spłaty w 2022 r.;</t>
  </si>
  <si>
    <r>
      <t xml:space="preserve">Zwiększa się o kwotę 30.000 zł wydatki zaplanowane na zadanie własne pn. </t>
    </r>
    <r>
      <rPr>
        <i/>
        <sz val="10"/>
        <rFont val="Times New Roman"/>
        <family val="1"/>
      </rPr>
      <t>"Wyrównywanie szans osób niepełnosprawnych"</t>
    </r>
    <r>
      <rPr>
        <sz val="10"/>
        <rFont val="Times New Roman"/>
        <family val="1"/>
      </rPr>
      <t xml:space="preserve"> z przeznaczeniem na współorganizację wydarzeń świątecznych dla niepełnosprawnych dzieci i młodzieży.</t>
    </r>
  </si>
  <si>
    <r>
      <t xml:space="preserve">Określa się wydatki w kwocie 1.000 zł na zadanie własne pn. </t>
    </r>
    <r>
      <rPr>
        <i/>
        <sz val="10"/>
        <rFont val="Times New Roman"/>
        <family val="1"/>
      </rPr>
      <t>"PT PROW 2014-2020 - wydatki niekwalifikowalne"</t>
    </r>
    <r>
      <rPr>
        <sz val="10"/>
        <rFont val="Times New Roman"/>
        <family val="1"/>
      </rPr>
      <t xml:space="preserve"> z przeznaczeniem na pokrycie wydatków związanych z zakupem niszczarek w części dotyczącej niefinansowanej ze środków PROW.</t>
    </r>
  </si>
  <si>
    <t xml:space="preserve">W związku z zawieszeniem procesu tworzenia przez Województwo spółki pod firmą Kujawsko-Pomorskie Samorządowe Przewozy Pasażerskie sp. z o.o. z siedzibą w Toruniu, zmniejsza się wydatki o kwotę 50.000 zł zaplanowane na kapitał zakładowy spółki. </t>
  </si>
  <si>
    <t>W ramach bieżącego utrzymania Urzędu Marszałkowskiego dokonuje się przeniesienia planowanych wydatków między podziałkami klasyfikacji budżetowej w kwocie 646.442 zł oraz zwiększenia wydatków o kwotę 2.403.558 zł w celu dostosowania planu na wynagrodzenia i pochodne do przewidywanego wykonania w związku z rozliczeniem wynagrodzeń osób współfinansowanych ze środków RPO i innych zagranicznych.</t>
  </si>
</sst>
</file>

<file path=xl/styles.xml><?xml version="1.0" encoding="utf-8"?>
<styleSheet xmlns="http://schemas.openxmlformats.org/spreadsheetml/2006/main">
  <numFmts count="2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 &quot;zł&quot;"/>
    <numFmt numFmtId="167" formatCode="#,##0.0"/>
    <numFmt numFmtId="168" formatCode="#,##0.000"/>
    <numFmt numFmtId="169" formatCode="#,##0.0000"/>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0.00\ &quot;zł&quot;"/>
    <numFmt numFmtId="175" formatCode="#,##0\ [$zł-415];[Red]\-#,##0\ [$zł-415]"/>
    <numFmt numFmtId="176" formatCode="#,##0.0\ &quot;zł&quot;"/>
    <numFmt numFmtId="177" formatCode="#,##0.00\ _z_ł"/>
  </numFmts>
  <fonts count="51">
    <font>
      <sz val="11"/>
      <color theme="1"/>
      <name val="Calibri"/>
      <family val="2"/>
    </font>
    <font>
      <sz val="11"/>
      <color indexed="8"/>
      <name val="Calibri"/>
      <family val="2"/>
    </font>
    <font>
      <sz val="10"/>
      <name val="Arial"/>
      <family val="2"/>
    </font>
    <font>
      <b/>
      <sz val="15"/>
      <name val="Times New Roman"/>
      <family val="1"/>
    </font>
    <font>
      <sz val="10"/>
      <name val="Times New Roman"/>
      <family val="1"/>
    </font>
    <font>
      <b/>
      <i/>
      <sz val="12"/>
      <name val="Times New Roman"/>
      <family val="1"/>
    </font>
    <font>
      <sz val="11"/>
      <name val="Times New Roman"/>
      <family val="1"/>
    </font>
    <font>
      <b/>
      <sz val="10"/>
      <name val="Times New Roman"/>
      <family val="1"/>
    </font>
    <font>
      <i/>
      <sz val="10"/>
      <name val="Times New Roman"/>
      <family val="1"/>
    </font>
    <font>
      <b/>
      <sz val="11"/>
      <name val="Times New Roman"/>
      <family val="1"/>
    </font>
    <font>
      <sz val="9.5"/>
      <name val="Times New Roman"/>
      <family val="1"/>
    </font>
    <font>
      <sz val="8"/>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30"/>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i/>
      <sz val="10"/>
      <color indexed="10"/>
      <name val="Times New Roman"/>
      <family val="1"/>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0000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i/>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5"/>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color indexed="8"/>
      </top>
      <bottom style="thin">
        <color indexed="8"/>
      </bottom>
    </border>
    <border>
      <left style="thin"/>
      <right style="thin"/>
      <top style="thin"/>
      <bottom style="thin"/>
    </border>
    <border>
      <left style="thin">
        <color indexed="8"/>
      </left>
      <right/>
      <top style="thin">
        <color indexed="8"/>
      </top>
      <bottom style="thin"/>
    </border>
    <border>
      <left/>
      <right style="thin">
        <color indexed="8"/>
      </right>
      <top style="thin">
        <color indexed="8"/>
      </top>
      <bottom style="thin"/>
    </border>
    <border>
      <left style="thin">
        <color indexed="8"/>
      </left>
      <right/>
      <top style="thin"/>
      <bottom style="thin"/>
    </border>
    <border>
      <left/>
      <right style="thin">
        <color indexed="8"/>
      </right>
      <top style="thin"/>
      <bottom style="thin"/>
    </border>
    <border>
      <left style="thin">
        <color indexed="8"/>
      </left>
      <right/>
      <top style="thin"/>
      <bottom style="thin">
        <color indexed="8"/>
      </bottom>
    </border>
    <border>
      <left/>
      <right style="thin">
        <color indexed="8"/>
      </right>
      <top style="thin"/>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42" fillId="0" borderId="0">
      <alignment/>
      <protection/>
    </xf>
    <xf numFmtId="0" fontId="43" fillId="27" borderId="1" applyNumberFormat="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2" borderId="0" applyNumberFormat="0" applyBorder="0" applyAlignment="0" applyProtection="0"/>
  </cellStyleXfs>
  <cellXfs count="155">
    <xf numFmtId="0" fontId="0" fillId="0" borderId="0" xfId="0" applyFont="1" applyAlignment="1">
      <alignment/>
    </xf>
    <xf numFmtId="0" fontId="4" fillId="0" borderId="0" xfId="52" applyFont="1" applyAlignment="1">
      <alignment horizontal="left" vertical="center"/>
      <protection/>
    </xf>
    <xf numFmtId="0" fontId="6" fillId="0" borderId="0" xfId="52" applyFont="1" applyAlignment="1">
      <alignment horizontal="left" vertical="center"/>
      <protection/>
    </xf>
    <xf numFmtId="0" fontId="4" fillId="0" borderId="0" xfId="52" applyFont="1" applyAlignment="1">
      <alignment horizontal="justify" vertical="center" wrapText="1"/>
      <protection/>
    </xf>
    <xf numFmtId="0" fontId="6" fillId="0" borderId="0" xfId="52" applyFont="1" applyAlignment="1">
      <alignment vertical="center"/>
      <protection/>
    </xf>
    <xf numFmtId="0" fontId="4" fillId="0" borderId="0" xfId="52" applyFont="1" applyAlignment="1">
      <alignment vertical="center"/>
      <protection/>
    </xf>
    <xf numFmtId="0" fontId="7" fillId="0" borderId="10" xfId="52" applyFont="1" applyBorder="1" applyAlignment="1">
      <alignment horizontal="center" vertical="center" wrapText="1"/>
      <protection/>
    </xf>
    <xf numFmtId="3" fontId="7" fillId="0" borderId="10" xfId="52" applyNumberFormat="1" applyFont="1" applyBorder="1" applyAlignment="1">
      <alignment horizontal="center" vertical="center" wrapText="1"/>
      <protection/>
    </xf>
    <xf numFmtId="0" fontId="7" fillId="0" borderId="0" xfId="52" applyFont="1" applyAlignment="1">
      <alignment horizontal="center" vertical="center" wrapText="1"/>
      <protection/>
    </xf>
    <xf numFmtId="0" fontId="8" fillId="0" borderId="0" xfId="52" applyFont="1" applyAlignment="1">
      <alignment horizontal="center" vertical="center"/>
      <protection/>
    </xf>
    <xf numFmtId="0" fontId="4" fillId="0" borderId="0" xfId="52" applyFont="1" applyAlignment="1">
      <alignment horizontal="justify" vertical="top" wrapText="1"/>
      <protection/>
    </xf>
    <xf numFmtId="0" fontId="8" fillId="0" borderId="0" xfId="52" applyFont="1" applyAlignment="1">
      <alignment vertical="center"/>
      <protection/>
    </xf>
    <xf numFmtId="0" fontId="9" fillId="33" borderId="0" xfId="52" applyFont="1" applyFill="1" applyAlignment="1">
      <alignment horizontal="center"/>
      <protection/>
    </xf>
    <xf numFmtId="0" fontId="9" fillId="33" borderId="0" xfId="52" applyFont="1" applyFill="1" applyAlignment="1">
      <alignment wrapText="1"/>
      <protection/>
    </xf>
    <xf numFmtId="3" fontId="9" fillId="33" borderId="0" xfId="52" applyNumberFormat="1" applyFont="1" applyFill="1">
      <alignment/>
      <protection/>
    </xf>
    <xf numFmtId="0" fontId="9" fillId="0" borderId="0" xfId="52" applyFont="1">
      <alignment/>
      <protection/>
    </xf>
    <xf numFmtId="0" fontId="4" fillId="0" borderId="0" xfId="52" applyFont="1" applyAlignment="1">
      <alignment horizontal="center"/>
      <protection/>
    </xf>
    <xf numFmtId="0" fontId="4" fillId="0" borderId="0" xfId="52" applyFont="1" applyAlignment="1">
      <alignment horizontal="left" wrapText="1"/>
      <protection/>
    </xf>
    <xf numFmtId="0" fontId="4" fillId="0" borderId="0" xfId="52" applyFont="1">
      <alignment/>
      <protection/>
    </xf>
    <xf numFmtId="0" fontId="4" fillId="0" borderId="0" xfId="52" applyFont="1" applyAlignment="1">
      <alignment horizontal="center" vertical="center"/>
      <protection/>
    </xf>
    <xf numFmtId="0" fontId="4" fillId="0" borderId="0" xfId="52" applyFont="1" applyAlignment="1">
      <alignment horizontal="left" vertical="center" wrapText="1"/>
      <protection/>
    </xf>
    <xf numFmtId="3" fontId="6" fillId="33" borderId="11" xfId="52" applyNumberFormat="1" applyFont="1" applyFill="1" applyBorder="1">
      <alignment/>
      <protection/>
    </xf>
    <xf numFmtId="0" fontId="6" fillId="0" borderId="0" xfId="52" applyFont="1" applyAlignment="1">
      <alignment horizontal="left"/>
      <protection/>
    </xf>
    <xf numFmtId="3" fontId="4" fillId="0" borderId="0" xfId="52" applyNumberFormat="1" applyFont="1" applyAlignment="1">
      <alignment vertical="center"/>
      <protection/>
    </xf>
    <xf numFmtId="0" fontId="4" fillId="0" borderId="0" xfId="52" applyFont="1" applyAlignment="1">
      <alignment wrapText="1"/>
      <protection/>
    </xf>
    <xf numFmtId="3" fontId="4" fillId="0" borderId="0" xfId="52" applyNumberFormat="1" applyFont="1">
      <alignment/>
      <protection/>
    </xf>
    <xf numFmtId="0" fontId="4" fillId="0" borderId="0" xfId="52" applyFont="1" applyFill="1" applyAlignment="1">
      <alignment horizontal="justify" vertical="center" wrapText="1"/>
      <protection/>
    </xf>
    <xf numFmtId="0" fontId="6" fillId="0" borderId="0" xfId="52" applyFont="1" applyFill="1" applyAlignment="1">
      <alignment vertical="center"/>
      <protection/>
    </xf>
    <xf numFmtId="0" fontId="4" fillId="0" borderId="0" xfId="52" applyFont="1" applyFill="1" applyAlignment="1">
      <alignment horizontal="center" vertical="center"/>
      <protection/>
    </xf>
    <xf numFmtId="0" fontId="4" fillId="0" borderId="0" xfId="52" applyFont="1" applyFill="1" applyAlignment="1">
      <alignment vertical="center"/>
      <protection/>
    </xf>
    <xf numFmtId="0" fontId="8" fillId="0" borderId="0" xfId="52" applyFont="1" applyFill="1" applyAlignment="1">
      <alignment vertical="center"/>
      <protection/>
    </xf>
    <xf numFmtId="0" fontId="6" fillId="0" borderId="0" xfId="52" applyFont="1" applyFill="1">
      <alignment/>
      <protection/>
    </xf>
    <xf numFmtId="4" fontId="8" fillId="0" borderId="0" xfId="52" applyNumberFormat="1" applyFont="1" applyFill="1" applyAlignment="1">
      <alignment vertical="center"/>
      <protection/>
    </xf>
    <xf numFmtId="3" fontId="4" fillId="0" borderId="0" xfId="52" applyNumberFormat="1" applyFont="1" applyFill="1" applyAlignment="1">
      <alignment horizontal="justify" vertical="center" wrapText="1"/>
      <protection/>
    </xf>
    <xf numFmtId="3" fontId="8" fillId="0" borderId="0" xfId="52" applyNumberFormat="1" applyFont="1" applyAlignment="1">
      <alignment vertical="center"/>
      <protection/>
    </xf>
    <xf numFmtId="0" fontId="6" fillId="0" borderId="12" xfId="52" applyFont="1" applyFill="1" applyBorder="1" applyAlignment="1">
      <alignment horizontal="center" vertical="center"/>
      <protection/>
    </xf>
    <xf numFmtId="0" fontId="6" fillId="0" borderId="12" xfId="52" applyFont="1" applyFill="1" applyBorder="1" applyAlignment="1">
      <alignment vertical="center" wrapText="1"/>
      <protection/>
    </xf>
    <xf numFmtId="4" fontId="6" fillId="0" borderId="12" xfId="52" applyNumberFormat="1" applyFont="1" applyFill="1" applyBorder="1" applyAlignment="1">
      <alignment vertical="center"/>
      <protection/>
    </xf>
    <xf numFmtId="0" fontId="8" fillId="0" borderId="0" xfId="52" applyFont="1" applyFill="1" applyAlignment="1">
      <alignment horizontal="center" vertical="center"/>
      <protection/>
    </xf>
    <xf numFmtId="0" fontId="8" fillId="0" borderId="0" xfId="52" applyFont="1" applyFill="1" applyAlignment="1">
      <alignment vertical="center" wrapText="1"/>
      <protection/>
    </xf>
    <xf numFmtId="0" fontId="8" fillId="0" borderId="0" xfId="52" applyFont="1" applyFill="1" applyAlignment="1">
      <alignment horizontal="center" vertical="top"/>
      <protection/>
    </xf>
    <xf numFmtId="4" fontId="8" fillId="0" borderId="0" xfId="52" applyNumberFormat="1" applyFont="1" applyFill="1" applyAlignment="1">
      <alignment/>
      <protection/>
    </xf>
    <xf numFmtId="0" fontId="4" fillId="0" borderId="0" xfId="52" applyFont="1" applyFill="1" applyAlignment="1">
      <alignment horizontal="center"/>
      <protection/>
    </xf>
    <xf numFmtId="3" fontId="4" fillId="0" borderId="0" xfId="52" applyNumberFormat="1" applyFont="1" applyFill="1">
      <alignment/>
      <protection/>
    </xf>
    <xf numFmtId="0" fontId="4" fillId="0" borderId="0" xfId="52" applyFont="1" applyFill="1">
      <alignment/>
      <protection/>
    </xf>
    <xf numFmtId="0" fontId="4" fillId="0" borderId="0" xfId="52" applyFont="1" applyFill="1" applyAlignment="1">
      <alignment wrapText="1"/>
      <protection/>
    </xf>
    <xf numFmtId="0" fontId="6" fillId="0" borderId="12" xfId="52" applyFont="1" applyFill="1" applyBorder="1" applyAlignment="1">
      <alignment horizontal="center" vertical="top"/>
      <protection/>
    </xf>
    <xf numFmtId="4" fontId="6" fillId="0" borderId="12" xfId="52" applyNumberFormat="1" applyFont="1" applyFill="1" applyBorder="1" applyAlignment="1">
      <alignment/>
      <protection/>
    </xf>
    <xf numFmtId="0" fontId="4" fillId="0" borderId="0" xfId="52" applyFont="1" applyFill="1" applyBorder="1" applyAlignment="1">
      <alignment horizontal="justify" vertical="center" wrapText="1"/>
      <protection/>
    </xf>
    <xf numFmtId="0" fontId="6" fillId="0" borderId="12" xfId="52" applyFont="1" applyFill="1" applyBorder="1" applyAlignment="1">
      <alignment wrapText="1"/>
      <protection/>
    </xf>
    <xf numFmtId="0" fontId="8" fillId="0" borderId="0" xfId="52" applyFont="1" applyFill="1" applyAlignment="1">
      <alignment horizontal="justify" vertical="center" wrapText="1"/>
      <protection/>
    </xf>
    <xf numFmtId="0" fontId="6" fillId="0" borderId="0" xfId="52" applyFont="1" applyFill="1" applyBorder="1" applyAlignment="1">
      <alignment horizontal="center" vertical="center"/>
      <protection/>
    </xf>
    <xf numFmtId="0" fontId="4" fillId="0" borderId="10" xfId="52" applyFont="1" applyFill="1" applyBorder="1" applyAlignment="1">
      <alignment horizontal="center" vertical="center"/>
      <protection/>
    </xf>
    <xf numFmtId="4" fontId="4" fillId="0" borderId="10" xfId="52" applyNumberFormat="1" applyFont="1" applyFill="1" applyBorder="1" applyAlignment="1">
      <alignment vertical="center"/>
      <protection/>
    </xf>
    <xf numFmtId="0" fontId="6" fillId="0" borderId="0" xfId="52" applyFont="1" applyFill="1" applyAlignment="1">
      <alignment horizontal="left" vertical="center"/>
      <protection/>
    </xf>
    <xf numFmtId="4" fontId="10" fillId="0" borderId="10" xfId="52" applyNumberFormat="1" applyFont="1" applyFill="1" applyBorder="1" applyAlignment="1">
      <alignment vertical="center"/>
      <protection/>
    </xf>
    <xf numFmtId="4" fontId="8" fillId="0" borderId="0" xfId="52" applyNumberFormat="1" applyFont="1" applyFill="1">
      <alignment/>
      <protection/>
    </xf>
    <xf numFmtId="0" fontId="6" fillId="0" borderId="0" xfId="52" applyFont="1" applyAlignment="1">
      <alignment horizontal="center" vertical="center"/>
      <protection/>
    </xf>
    <xf numFmtId="0" fontId="6" fillId="0" borderId="0" xfId="52" applyFont="1">
      <alignment/>
      <protection/>
    </xf>
    <xf numFmtId="0" fontId="6" fillId="0" borderId="12" xfId="54" applyFont="1" applyFill="1" applyBorder="1" applyAlignment="1">
      <alignment horizontal="center" vertical="center"/>
      <protection/>
    </xf>
    <xf numFmtId="0" fontId="6" fillId="0" borderId="12" xfId="54" applyFont="1" applyFill="1" applyBorder="1" applyAlignment="1">
      <alignment vertical="center" wrapText="1"/>
      <protection/>
    </xf>
    <xf numFmtId="4" fontId="6" fillId="0" borderId="12" xfId="54" applyNumberFormat="1" applyFont="1" applyFill="1" applyBorder="1" applyAlignment="1">
      <alignment vertical="center"/>
      <protection/>
    </xf>
    <xf numFmtId="0" fontId="6" fillId="0" borderId="0" xfId="54" applyFont="1" applyFill="1" applyAlignment="1">
      <alignment vertical="center"/>
      <protection/>
    </xf>
    <xf numFmtId="0" fontId="4" fillId="0" borderId="0" xfId="52" applyFont="1" applyFill="1" applyAlignment="1">
      <alignment horizontal="justify" wrapText="1"/>
      <protection/>
    </xf>
    <xf numFmtId="49" fontId="4" fillId="0" borderId="0" xfId="52" applyNumberFormat="1" applyFont="1" applyFill="1" applyAlignment="1">
      <alignment horizontal="justify" vertical="center" wrapText="1"/>
      <protection/>
    </xf>
    <xf numFmtId="0" fontId="8" fillId="0" borderId="0" xfId="52" applyFont="1" applyFill="1" applyAlignment="1">
      <alignment wrapText="1"/>
      <protection/>
    </xf>
    <xf numFmtId="3" fontId="8" fillId="0" borderId="0" xfId="52" applyNumberFormat="1" applyFont="1" applyFill="1" applyAlignment="1">
      <alignment/>
      <protection/>
    </xf>
    <xf numFmtId="0" fontId="6" fillId="0" borderId="0" xfId="52" applyFont="1" applyFill="1" applyAlignment="1">
      <alignment horizontal="center" vertical="center"/>
      <protection/>
    </xf>
    <xf numFmtId="0" fontId="6" fillId="0" borderId="12" xfId="0" applyFont="1" applyFill="1" applyBorder="1" applyAlignment="1">
      <alignment horizontal="center" vertical="center"/>
    </xf>
    <xf numFmtId="0" fontId="6" fillId="0" borderId="12" xfId="0" applyFont="1" applyFill="1" applyBorder="1" applyAlignment="1">
      <alignment vertical="center" wrapText="1"/>
    </xf>
    <xf numFmtId="4" fontId="6" fillId="0" borderId="12" xfId="0" applyNumberFormat="1" applyFont="1" applyFill="1" applyBorder="1" applyAlignment="1">
      <alignment vertical="center"/>
    </xf>
    <xf numFmtId="0" fontId="6" fillId="0" borderId="0" xfId="0" applyFont="1" applyFill="1" applyAlignment="1">
      <alignment vertical="center"/>
    </xf>
    <xf numFmtId="0" fontId="8" fillId="0" borderId="0" xfId="52" applyFont="1" applyAlignment="1">
      <alignment vertical="center" wrapText="1"/>
      <protection/>
    </xf>
    <xf numFmtId="4" fontId="8" fillId="0" borderId="0" xfId="52" applyNumberFormat="1" applyFont="1" applyAlignment="1">
      <alignment vertical="center"/>
      <protection/>
    </xf>
    <xf numFmtId="0" fontId="8" fillId="0" borderId="0" xfId="52" applyFont="1" applyAlignment="1">
      <alignment horizontal="center" vertical="top"/>
      <protection/>
    </xf>
    <xf numFmtId="4" fontId="8" fillId="0" borderId="0" xfId="52" applyNumberFormat="1" applyFont="1">
      <alignment/>
      <protection/>
    </xf>
    <xf numFmtId="49" fontId="8" fillId="0" borderId="0" xfId="52" applyNumberFormat="1" applyFont="1" applyFill="1" applyAlignment="1">
      <alignment horizontal="center" vertical="center"/>
      <protection/>
    </xf>
    <xf numFmtId="0" fontId="8" fillId="0" borderId="0" xfId="52" applyFont="1" applyAlignment="1">
      <alignment horizontal="left" wrapText="1"/>
      <protection/>
    </xf>
    <xf numFmtId="4" fontId="8" fillId="0" borderId="0" xfId="0" applyNumberFormat="1" applyFont="1" applyAlignment="1">
      <alignment/>
    </xf>
    <xf numFmtId="0" fontId="6" fillId="0" borderId="12" xfId="55" applyFont="1" applyFill="1" applyBorder="1" applyAlignment="1">
      <alignment horizontal="center" vertical="center"/>
      <protection/>
    </xf>
    <xf numFmtId="0" fontId="6" fillId="0" borderId="12" xfId="55" applyFont="1" applyFill="1" applyBorder="1" applyAlignment="1">
      <alignment vertical="center" wrapText="1"/>
      <protection/>
    </xf>
    <xf numFmtId="4" fontId="6" fillId="0" borderId="12" xfId="55" applyNumberFormat="1" applyFont="1" applyFill="1" applyBorder="1" applyAlignment="1">
      <alignment vertical="center"/>
      <protection/>
    </xf>
    <xf numFmtId="0" fontId="6" fillId="0" borderId="0" xfId="55" applyFont="1" applyFill="1" applyAlignment="1">
      <alignment vertical="center"/>
      <protection/>
    </xf>
    <xf numFmtId="49" fontId="6" fillId="0" borderId="12" xfId="52" applyNumberFormat="1" applyFont="1" applyFill="1" applyBorder="1" applyAlignment="1">
      <alignment horizontal="center" vertical="center"/>
      <protection/>
    </xf>
    <xf numFmtId="0" fontId="8" fillId="0" borderId="0" xfId="0" applyFont="1" applyFill="1" applyAlignment="1">
      <alignment horizontal="center" vertical="center"/>
    </xf>
    <xf numFmtId="49" fontId="8" fillId="0" borderId="0" xfId="0" applyNumberFormat="1" applyFont="1" applyFill="1" applyAlignment="1">
      <alignment horizontal="center" vertical="center"/>
    </xf>
    <xf numFmtId="0" fontId="8" fillId="0" borderId="0" xfId="0" applyFont="1" applyFill="1" applyAlignment="1">
      <alignment vertical="center"/>
    </xf>
    <xf numFmtId="0" fontId="8" fillId="0" borderId="0" xfId="52" applyFont="1" applyFill="1" applyAlignment="1">
      <alignment horizontal="center"/>
      <protection/>
    </xf>
    <xf numFmtId="0" fontId="8" fillId="0" borderId="0" xfId="52" applyFont="1" applyFill="1" applyAlignment="1">
      <alignment/>
      <protection/>
    </xf>
    <xf numFmtId="0" fontId="4" fillId="0" borderId="0" xfId="54" applyFont="1" applyFill="1" applyAlignment="1">
      <alignment vertical="center"/>
      <protection/>
    </xf>
    <xf numFmtId="0" fontId="11" fillId="0" borderId="0" xfId="52" applyFont="1" applyFill="1" applyAlignment="1">
      <alignment vertical="center"/>
      <protection/>
    </xf>
    <xf numFmtId="0" fontId="11" fillId="0" borderId="0" xfId="54" applyFont="1" applyFill="1" applyAlignment="1">
      <alignment vertical="center"/>
      <protection/>
    </xf>
    <xf numFmtId="0" fontId="4" fillId="0" borderId="0" xfId="55" applyFont="1" applyFill="1" applyAlignment="1">
      <alignment vertical="center"/>
      <protection/>
    </xf>
    <xf numFmtId="49" fontId="4" fillId="0" borderId="0" xfId="52" applyNumberFormat="1" applyFont="1" applyFill="1" applyAlignment="1">
      <alignment horizontal="right" vertical="center"/>
      <protection/>
    </xf>
    <xf numFmtId="4" fontId="8" fillId="0" borderId="0" xfId="52" applyNumberFormat="1" applyFont="1" applyFill="1" applyAlignment="1">
      <alignment horizontal="right" vertical="center"/>
      <protection/>
    </xf>
    <xf numFmtId="0" fontId="8" fillId="0" borderId="0" xfId="55" applyFont="1" applyAlignment="1">
      <alignment horizontal="center" vertical="center"/>
      <protection/>
    </xf>
    <xf numFmtId="0" fontId="8" fillId="0" borderId="0" xfId="55" applyFont="1" applyAlignment="1">
      <alignment vertical="center" wrapText="1"/>
      <protection/>
    </xf>
    <xf numFmtId="4" fontId="8" fillId="0" borderId="0" xfId="55" applyNumberFormat="1" applyFont="1" applyAlignment="1">
      <alignment vertical="center"/>
      <protection/>
    </xf>
    <xf numFmtId="0" fontId="8" fillId="0" borderId="0" xfId="55" applyFont="1" applyAlignment="1">
      <alignment vertical="center"/>
      <protection/>
    </xf>
    <xf numFmtId="0" fontId="4" fillId="0" borderId="0" xfId="52" applyFont="1" applyFill="1" applyAlignment="1">
      <alignment horizontal="center" wrapText="1"/>
      <protection/>
    </xf>
    <xf numFmtId="166" fontId="4" fillId="0" borderId="0" xfId="52" applyNumberFormat="1" applyFont="1" applyFill="1" applyAlignment="1">
      <alignment horizontal="right" wrapText="1"/>
      <protection/>
    </xf>
    <xf numFmtId="0" fontId="4" fillId="0" borderId="0" xfId="52" applyFont="1" applyAlignment="1">
      <alignment horizontal="center" wrapText="1"/>
      <protection/>
    </xf>
    <xf numFmtId="166" fontId="4" fillId="0" borderId="0" xfId="52" applyNumberFormat="1" applyFont="1" applyAlignment="1">
      <alignment horizontal="right" wrapText="1"/>
      <protection/>
    </xf>
    <xf numFmtId="0" fontId="4" fillId="0" borderId="0" xfId="55" applyFont="1" applyFill="1" applyAlignment="1">
      <alignment horizontal="center" vertical="center" wrapText="1"/>
      <protection/>
    </xf>
    <xf numFmtId="175" fontId="4" fillId="0" borderId="0" xfId="55" applyNumberFormat="1" applyFont="1" applyFill="1" applyAlignment="1">
      <alignment horizontal="right" vertical="center" wrapText="1"/>
      <protection/>
    </xf>
    <xf numFmtId="0" fontId="4" fillId="0" borderId="0" xfId="52" applyFont="1" applyFill="1" applyAlignment="1">
      <alignment horizontal="center" vertical="center" wrapText="1"/>
      <protection/>
    </xf>
    <xf numFmtId="166" fontId="4" fillId="0" borderId="0" xfId="52" applyNumberFormat="1" applyFont="1" applyFill="1" applyAlignment="1">
      <alignment horizontal="right" vertical="center" wrapText="1"/>
      <protection/>
    </xf>
    <xf numFmtId="0" fontId="8" fillId="0" borderId="0" xfId="55" applyFont="1" applyFill="1" applyAlignment="1">
      <alignment horizontal="center" vertical="center"/>
      <protection/>
    </xf>
    <xf numFmtId="0" fontId="42" fillId="0" borderId="0" xfId="55" applyFill="1">
      <alignment/>
      <protection/>
    </xf>
    <xf numFmtId="0" fontId="4" fillId="0" borderId="0" xfId="55" applyFont="1" applyFill="1">
      <alignment/>
      <protection/>
    </xf>
    <xf numFmtId="0" fontId="4" fillId="0" borderId="0" xfId="52" applyFont="1" applyAlignment="1">
      <alignment horizontal="center" vertical="center" wrapText="1"/>
      <protection/>
    </xf>
    <xf numFmtId="166" fontId="4" fillId="0" borderId="0" xfId="52" applyNumberFormat="1" applyFont="1" applyAlignment="1">
      <alignment horizontal="right" vertical="center" wrapText="1"/>
      <protection/>
    </xf>
    <xf numFmtId="0" fontId="50" fillId="0" borderId="0" xfId="52" applyFont="1" applyAlignment="1">
      <alignment horizontal="center" vertical="center"/>
      <protection/>
    </xf>
    <xf numFmtId="0" fontId="4" fillId="0" borderId="0" xfId="52" applyFont="1" applyFill="1" applyAlignment="1">
      <alignment horizontal="right" vertical="center" wrapText="1"/>
      <protection/>
    </xf>
    <xf numFmtId="4" fontId="6" fillId="0" borderId="12" xfId="52" applyNumberFormat="1" applyFont="1" applyFill="1" applyBorder="1">
      <alignment/>
      <protection/>
    </xf>
    <xf numFmtId="4" fontId="4" fillId="0" borderId="12" xfId="52" applyNumberFormat="1" applyFont="1" applyFill="1" applyBorder="1" applyAlignment="1">
      <alignment vertical="center"/>
      <protection/>
    </xf>
    <xf numFmtId="0" fontId="4" fillId="0" borderId="0" xfId="52" applyFont="1" applyFill="1" applyAlignment="1">
      <alignment horizontal="justify" vertical="top" wrapText="1"/>
      <protection/>
    </xf>
    <xf numFmtId="4" fontId="4" fillId="0" borderId="0" xfId="52" applyNumberFormat="1" applyFont="1" applyFill="1" applyAlignment="1">
      <alignment horizontal="justify" vertical="top" wrapText="1"/>
      <protection/>
    </xf>
    <xf numFmtId="0" fontId="8" fillId="0" borderId="0" xfId="52" applyFont="1" applyFill="1" applyAlignment="1">
      <alignment vertical="top"/>
      <protection/>
    </xf>
    <xf numFmtId="0" fontId="6" fillId="0" borderId="13" xfId="52" applyFont="1" applyFill="1" applyBorder="1" applyAlignment="1">
      <alignment horizontal="center" vertical="center"/>
      <protection/>
    </xf>
    <xf numFmtId="0" fontId="6" fillId="0" borderId="13" xfId="52" applyFont="1" applyFill="1" applyBorder="1" applyAlignment="1">
      <alignment vertical="center" wrapText="1"/>
      <protection/>
    </xf>
    <xf numFmtId="4" fontId="4" fillId="0" borderId="13" xfId="52" applyNumberFormat="1" applyFont="1" applyFill="1" applyBorder="1" applyAlignment="1">
      <alignment vertical="center"/>
      <protection/>
    </xf>
    <xf numFmtId="0" fontId="8" fillId="0" borderId="0" xfId="52" applyFont="1" applyFill="1" applyBorder="1" applyAlignment="1">
      <alignment horizontal="center" vertical="center"/>
      <protection/>
    </xf>
    <xf numFmtId="0" fontId="4" fillId="0" borderId="0" xfId="54" applyFont="1" applyFill="1" applyAlignment="1">
      <alignment horizontal="center" vertical="center"/>
      <protection/>
    </xf>
    <xf numFmtId="0" fontId="4" fillId="0" borderId="0" xfId="52" applyFont="1" applyFill="1" applyAlignment="1">
      <alignment horizontal="justify" vertical="center" wrapText="1"/>
      <protection/>
    </xf>
    <xf numFmtId="0" fontId="4" fillId="0" borderId="0" xfId="55" applyFont="1" applyFill="1" applyBorder="1" applyAlignment="1">
      <alignment horizontal="left" vertical="center" wrapText="1"/>
      <protection/>
    </xf>
    <xf numFmtId="0" fontId="4" fillId="0" borderId="0" xfId="52" applyFont="1" applyAlignment="1">
      <alignment horizontal="left" wrapText="1"/>
      <protection/>
    </xf>
    <xf numFmtId="0" fontId="4" fillId="0" borderId="0" xfId="52" applyFont="1" applyFill="1" applyBorder="1" applyAlignment="1">
      <alignment horizontal="left" wrapText="1"/>
      <protection/>
    </xf>
    <xf numFmtId="0" fontId="4" fillId="0" borderId="0" xfId="52" applyFont="1" applyFill="1" applyAlignment="1">
      <alignment horizontal="justify" wrapText="1"/>
      <protection/>
    </xf>
    <xf numFmtId="0" fontId="4" fillId="0" borderId="0" xfId="52" applyFont="1" applyAlignment="1">
      <alignment horizontal="left" vertical="center" wrapText="1"/>
      <protection/>
    </xf>
    <xf numFmtId="0" fontId="4" fillId="0" borderId="0" xfId="52" applyFont="1" applyFill="1" applyBorder="1" applyAlignment="1">
      <alignment horizontal="left" vertical="center" wrapText="1"/>
      <protection/>
    </xf>
    <xf numFmtId="0" fontId="4" fillId="0" borderId="14" xfId="52" applyFont="1" applyFill="1" applyBorder="1" applyAlignment="1">
      <alignment horizontal="left" vertical="center" wrapText="1"/>
      <protection/>
    </xf>
    <xf numFmtId="0" fontId="4" fillId="0" borderId="15" xfId="52" applyFont="1" applyFill="1" applyBorder="1" applyAlignment="1">
      <alignment horizontal="left" vertical="center" wrapText="1"/>
      <protection/>
    </xf>
    <xf numFmtId="0" fontId="4" fillId="0" borderId="16" xfId="52" applyFont="1" applyFill="1" applyBorder="1" applyAlignment="1">
      <alignment horizontal="left" vertical="center" wrapText="1"/>
      <protection/>
    </xf>
    <xf numFmtId="0" fontId="4" fillId="0" borderId="0" xfId="52" applyFont="1" applyFill="1" applyBorder="1" applyAlignment="1">
      <alignment horizontal="justify" vertical="center" wrapText="1"/>
      <protection/>
    </xf>
    <xf numFmtId="0" fontId="4" fillId="0" borderId="0" xfId="54" applyFont="1" applyFill="1" applyAlignment="1">
      <alignment horizontal="justify" vertical="center" wrapText="1"/>
      <protection/>
    </xf>
    <xf numFmtId="0" fontId="4" fillId="0" borderId="0" xfId="55" applyFont="1" applyFill="1" applyAlignment="1">
      <alignment horizontal="justify" vertical="center" wrapText="1"/>
      <protection/>
    </xf>
    <xf numFmtId="0" fontId="4" fillId="0" borderId="0" xfId="52" applyFont="1" applyFill="1" applyBorder="1" applyAlignment="1">
      <alignment horizontal="justify" wrapText="1"/>
      <protection/>
    </xf>
    <xf numFmtId="0" fontId="4" fillId="0" borderId="0" xfId="52" applyFont="1" applyFill="1" applyAlignment="1">
      <alignment horizontal="left" vertical="center" wrapText="1"/>
      <protection/>
    </xf>
    <xf numFmtId="0" fontId="4" fillId="0" borderId="0" xfId="53" applyFont="1" applyFill="1" applyAlignment="1">
      <alignment horizontal="justify" vertical="center" wrapText="1"/>
      <protection/>
    </xf>
    <xf numFmtId="0" fontId="4" fillId="0" borderId="0" xfId="52" applyFont="1" applyFill="1" applyAlignment="1">
      <alignment horizontal="left" wrapText="1"/>
      <protection/>
    </xf>
    <xf numFmtId="0" fontId="4" fillId="0" borderId="0" xfId="52" applyFont="1" applyAlignment="1">
      <alignment horizontal="justify" vertical="center" wrapText="1"/>
      <protection/>
    </xf>
    <xf numFmtId="0" fontId="4" fillId="0" borderId="0" xfId="53" applyFont="1" applyFill="1" applyAlignment="1">
      <alignment horizontal="justify" wrapText="1"/>
      <protection/>
    </xf>
    <xf numFmtId="0" fontId="4" fillId="0" borderId="17" xfId="52" applyFont="1" applyFill="1" applyBorder="1" applyAlignment="1">
      <alignment horizontal="justify" vertical="center" wrapText="1"/>
      <protection/>
    </xf>
    <xf numFmtId="0" fontId="4" fillId="0" borderId="18" xfId="52" applyFont="1" applyFill="1" applyBorder="1" applyAlignment="1">
      <alignment horizontal="justify" vertical="center" wrapText="1"/>
      <protection/>
    </xf>
    <xf numFmtId="0" fontId="4" fillId="0" borderId="19" xfId="52" applyFont="1" applyFill="1" applyBorder="1" applyAlignment="1">
      <alignment horizontal="left" vertical="center" wrapText="1"/>
      <protection/>
    </xf>
    <xf numFmtId="0" fontId="4" fillId="0" borderId="20" xfId="52" applyFont="1" applyFill="1" applyBorder="1" applyAlignment="1">
      <alignment horizontal="left" vertical="center" wrapText="1"/>
      <protection/>
    </xf>
    <xf numFmtId="0" fontId="9" fillId="33" borderId="0" xfId="52" applyFont="1" applyFill="1" applyAlignment="1">
      <alignment horizontal="left" wrapText="1"/>
      <protection/>
    </xf>
    <xf numFmtId="0" fontId="4" fillId="0" borderId="0" xfId="55" applyFont="1" applyFill="1" applyBorder="1" applyAlignment="1">
      <alignment horizontal="justify" vertical="center" wrapText="1"/>
      <protection/>
    </xf>
    <xf numFmtId="0" fontId="5" fillId="0" borderId="0" xfId="52" applyFont="1" applyAlignment="1">
      <alignment horizontal="left" vertical="center"/>
      <protection/>
    </xf>
    <xf numFmtId="0" fontId="9" fillId="33" borderId="11" xfId="52" applyFont="1" applyFill="1" applyBorder="1" applyAlignment="1">
      <alignment horizontal="left"/>
      <protection/>
    </xf>
    <xf numFmtId="0" fontId="3" fillId="0" borderId="0" xfId="52" applyFont="1" applyAlignment="1">
      <alignment horizontal="center"/>
      <protection/>
    </xf>
    <xf numFmtId="0" fontId="7" fillId="0" borderId="21" xfId="52" applyFont="1" applyBorder="1" applyAlignment="1">
      <alignment horizontal="center" vertical="center" wrapText="1"/>
      <protection/>
    </xf>
    <xf numFmtId="0" fontId="7" fillId="0" borderId="22" xfId="52" applyFont="1" applyBorder="1" applyAlignment="1">
      <alignment horizontal="center" vertical="center" wrapText="1"/>
      <protection/>
    </xf>
    <xf numFmtId="0" fontId="4" fillId="0" borderId="0" xfId="52" applyFont="1" applyAlignment="1">
      <alignment horizontal="justify" wrapText="1"/>
      <protection/>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3 2" xfId="53"/>
    <cellStyle name="Normalny 4" xfId="54"/>
    <cellStyle name="Normalny 5"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Currency" xfId="64"/>
    <cellStyle name="Currency [0]" xfId="65"/>
    <cellStyle name="Zły"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HQ516"/>
  <sheetViews>
    <sheetView tabSelected="1" view="pageBreakPreview" zoomScaleSheetLayoutView="100" zoomScalePageLayoutView="0" workbookViewId="0" topLeftCell="A328">
      <selection activeCell="C339" sqref="C339:H339"/>
    </sheetView>
  </sheetViews>
  <sheetFormatPr defaultColWidth="9.140625" defaultRowHeight="15"/>
  <cols>
    <col min="1" max="1" width="3.28125" style="16" customWidth="1"/>
    <col min="2" max="2" width="6.57421875" style="16" customWidth="1"/>
    <col min="3" max="3" width="43.28125" style="24" customWidth="1"/>
    <col min="4" max="4" width="15.28125" style="25" customWidth="1"/>
    <col min="5" max="5" width="13.7109375" style="25" customWidth="1"/>
    <col min="6" max="6" width="13.140625" style="25" customWidth="1"/>
    <col min="7" max="7" width="12.7109375" style="25" customWidth="1"/>
    <col min="8" max="8" width="14.57421875" style="25" customWidth="1"/>
    <col min="9" max="16384" width="9.140625" style="18" customWidth="1"/>
  </cols>
  <sheetData>
    <row r="1" spans="1:8" s="1" customFormat="1" ht="17.25" customHeight="1">
      <c r="A1" s="151" t="s">
        <v>0</v>
      </c>
      <c r="B1" s="151"/>
      <c r="C1" s="151"/>
      <c r="D1" s="151"/>
      <c r="E1" s="151"/>
      <c r="F1" s="151"/>
      <c r="G1" s="151"/>
      <c r="H1" s="151"/>
    </row>
    <row r="2" spans="1:8" s="2" customFormat="1" ht="15.75" customHeight="1">
      <c r="A2" s="149" t="s">
        <v>1</v>
      </c>
      <c r="B2" s="149"/>
      <c r="C2" s="149"/>
      <c r="D2" s="149"/>
      <c r="E2" s="149"/>
      <c r="F2" s="149"/>
      <c r="G2" s="149"/>
      <c r="H2" s="149"/>
    </row>
    <row r="3" spans="1:8" s="4" customFormat="1" ht="144.75" customHeight="1">
      <c r="A3" s="141" t="s">
        <v>67</v>
      </c>
      <c r="B3" s="141"/>
      <c r="C3" s="141"/>
      <c r="D3" s="141"/>
      <c r="E3" s="141"/>
      <c r="F3" s="141"/>
      <c r="G3" s="141"/>
      <c r="H3" s="141"/>
    </row>
    <row r="4" spans="1:144" s="27" customFormat="1" ht="42" customHeight="1">
      <c r="A4" s="124" t="s">
        <v>333</v>
      </c>
      <c r="B4" s="124"/>
      <c r="C4" s="124"/>
      <c r="D4" s="124"/>
      <c r="E4" s="124"/>
      <c r="F4" s="124"/>
      <c r="G4" s="124"/>
      <c r="H4" s="124"/>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row>
    <row r="5" spans="1:8" s="2" customFormat="1" ht="14.25" customHeight="1">
      <c r="A5" s="149" t="s">
        <v>2</v>
      </c>
      <c r="B5" s="149"/>
      <c r="C5" s="149"/>
      <c r="D5" s="149"/>
      <c r="E5" s="149"/>
      <c r="F5" s="149"/>
      <c r="G5" s="149"/>
      <c r="H5" s="149"/>
    </row>
    <row r="6" spans="1:8" s="29" customFormat="1" ht="64.5" customHeight="1">
      <c r="A6" s="124" t="s">
        <v>65</v>
      </c>
      <c r="B6" s="124"/>
      <c r="C6" s="124"/>
      <c r="D6" s="124"/>
      <c r="E6" s="124"/>
      <c r="F6" s="124"/>
      <c r="G6" s="124"/>
      <c r="H6" s="124"/>
    </row>
    <row r="7" spans="1:8" s="29" customFormat="1" ht="25.5" customHeight="1">
      <c r="A7" s="124" t="s">
        <v>3</v>
      </c>
      <c r="B7" s="124"/>
      <c r="C7" s="124"/>
      <c r="D7" s="124"/>
      <c r="E7" s="124"/>
      <c r="F7" s="124"/>
      <c r="G7" s="124"/>
      <c r="H7" s="124"/>
    </row>
    <row r="8" spans="1:8" s="2" customFormat="1" ht="13.5" customHeight="1">
      <c r="A8" s="149" t="s">
        <v>4</v>
      </c>
      <c r="B8" s="149"/>
      <c r="C8" s="149"/>
      <c r="D8" s="149"/>
      <c r="E8" s="149"/>
      <c r="F8" s="149"/>
      <c r="G8" s="149"/>
      <c r="H8" s="149"/>
    </row>
    <row r="9" spans="1:8" s="2" customFormat="1" ht="18.75" customHeight="1">
      <c r="A9" s="141" t="s">
        <v>5</v>
      </c>
      <c r="B9" s="141"/>
      <c r="C9" s="141"/>
      <c r="D9" s="141"/>
      <c r="E9" s="141"/>
      <c r="F9" s="141"/>
      <c r="G9" s="141"/>
      <c r="H9" s="141"/>
    </row>
    <row r="10" spans="1:8" s="2" customFormat="1" ht="17.25" customHeight="1">
      <c r="A10" s="149" t="s">
        <v>6</v>
      </c>
      <c r="B10" s="149"/>
      <c r="C10" s="149"/>
      <c r="D10" s="149"/>
      <c r="E10" s="149"/>
      <c r="F10" s="149"/>
      <c r="G10" s="149"/>
      <c r="H10" s="149"/>
    </row>
    <row r="11" spans="1:8" s="8" customFormat="1" ht="91.5" customHeight="1">
      <c r="A11" s="6" t="s">
        <v>7</v>
      </c>
      <c r="B11" s="152" t="s">
        <v>8</v>
      </c>
      <c r="C11" s="153"/>
      <c r="D11" s="7" t="s">
        <v>9</v>
      </c>
      <c r="E11" s="7" t="s">
        <v>10</v>
      </c>
      <c r="F11" s="7" t="s">
        <v>11</v>
      </c>
      <c r="G11" s="7" t="s">
        <v>12</v>
      </c>
      <c r="H11" s="7" t="s">
        <v>13</v>
      </c>
    </row>
    <row r="12" spans="1:8" s="11" customFormat="1" ht="4.5" customHeight="1">
      <c r="A12" s="9"/>
      <c r="B12" s="9"/>
      <c r="C12" s="10"/>
      <c r="D12" s="10"/>
      <c r="E12" s="10"/>
      <c r="F12" s="10"/>
      <c r="G12" s="10"/>
      <c r="H12" s="10"/>
    </row>
    <row r="13" spans="1:8" s="15" customFormat="1" ht="18.75" customHeight="1">
      <c r="A13" s="12" t="s">
        <v>14</v>
      </c>
      <c r="B13" s="12"/>
      <c r="C13" s="13" t="s">
        <v>15</v>
      </c>
      <c r="D13" s="14"/>
      <c r="E13" s="14"/>
      <c r="F13" s="14"/>
      <c r="G13" s="14"/>
      <c r="H13" s="14"/>
    </row>
    <row r="14" spans="3:8" ht="5.25" customHeight="1">
      <c r="C14" s="17"/>
      <c r="D14" s="17"/>
      <c r="E14" s="17"/>
      <c r="F14" s="17"/>
      <c r="G14" s="17"/>
      <c r="H14" s="17"/>
    </row>
    <row r="15" spans="1:8" s="27" customFormat="1" ht="20.25" customHeight="1">
      <c r="A15" s="35"/>
      <c r="B15" s="35"/>
      <c r="C15" s="36" t="s">
        <v>16</v>
      </c>
      <c r="D15" s="115">
        <v>1436532675.58</v>
      </c>
      <c r="E15" s="115">
        <f>E41+E28+E158+E149+E17+E22+E32+E37+E132+E140+E153</f>
        <v>2832871.07</v>
      </c>
      <c r="F15" s="115">
        <f>F41+F28+F158+F149+F17+F22+F32+F37+F132+F140+F153</f>
        <v>31963630.37</v>
      </c>
      <c r="G15" s="115">
        <f>G41+G28+G158+G149+G17+G22+G32+G37+G132+G140+G153</f>
        <v>345397</v>
      </c>
      <c r="H15" s="115">
        <f>D15+E15-F15</f>
        <v>1407401916.28</v>
      </c>
    </row>
    <row r="16" spans="1:8" s="30" customFormat="1" ht="4.5" customHeight="1">
      <c r="A16" s="38"/>
      <c r="B16" s="38"/>
      <c r="C16" s="116"/>
      <c r="D16" s="117"/>
      <c r="E16" s="117"/>
      <c r="F16" s="117"/>
      <c r="G16" s="117"/>
      <c r="H16" s="117"/>
    </row>
    <row r="17" spans="1:8" s="27" customFormat="1" ht="24" customHeight="1">
      <c r="A17" s="35"/>
      <c r="B17" s="83" t="s">
        <v>176</v>
      </c>
      <c r="C17" s="36" t="s">
        <v>177</v>
      </c>
      <c r="D17" s="37">
        <v>12259422.28</v>
      </c>
      <c r="E17" s="37">
        <f>E18</f>
        <v>4272.13</v>
      </c>
      <c r="F17" s="37">
        <f>F18</f>
        <v>450</v>
      </c>
      <c r="G17" s="37">
        <f>G18</f>
        <v>0</v>
      </c>
      <c r="H17" s="37">
        <f>D17+E17-F17</f>
        <v>12263244.41</v>
      </c>
    </row>
    <row r="18" spans="1:8" s="30" customFormat="1" ht="19.5" customHeight="1">
      <c r="A18" s="38"/>
      <c r="B18" s="76" t="s">
        <v>178</v>
      </c>
      <c r="C18" s="39" t="s">
        <v>77</v>
      </c>
      <c r="D18" s="32">
        <v>29422.28</v>
      </c>
      <c r="E18" s="32">
        <v>4272.13</v>
      </c>
      <c r="F18" s="32">
        <v>450</v>
      </c>
      <c r="G18" s="32">
        <v>0</v>
      </c>
      <c r="H18" s="32">
        <f>D18+E18-F18</f>
        <v>33244.409999999996</v>
      </c>
    </row>
    <row r="19" spans="1:8" s="29" customFormat="1" ht="41.25" customHeight="1">
      <c r="A19" s="28"/>
      <c r="B19" s="28"/>
      <c r="C19" s="124" t="s">
        <v>361</v>
      </c>
      <c r="D19" s="124"/>
      <c r="E19" s="124"/>
      <c r="F19" s="124"/>
      <c r="G19" s="124"/>
      <c r="H19" s="124"/>
    </row>
    <row r="20" spans="1:8" s="29" customFormat="1" ht="33.75" customHeight="1">
      <c r="A20" s="28"/>
      <c r="B20" s="28"/>
      <c r="C20" s="134" t="s">
        <v>362</v>
      </c>
      <c r="D20" s="134"/>
      <c r="E20" s="134"/>
      <c r="F20" s="134"/>
      <c r="G20" s="134"/>
      <c r="H20" s="134"/>
    </row>
    <row r="21" spans="1:8" s="30" customFormat="1" ht="4.5" customHeight="1">
      <c r="A21" s="38"/>
      <c r="B21" s="76"/>
      <c r="C21" s="48"/>
      <c r="D21" s="48"/>
      <c r="E21" s="48"/>
      <c r="F21" s="48"/>
      <c r="G21" s="48"/>
      <c r="H21" s="48"/>
    </row>
    <row r="22" spans="1:8" s="27" customFormat="1" ht="24.75" customHeight="1">
      <c r="A22" s="35"/>
      <c r="B22" s="35">
        <v>150</v>
      </c>
      <c r="C22" s="36" t="s">
        <v>215</v>
      </c>
      <c r="D22" s="37">
        <v>4663908</v>
      </c>
      <c r="E22" s="37">
        <f>E23+E25</f>
        <v>38382</v>
      </c>
      <c r="F22" s="37">
        <f>F23+F25</f>
        <v>0</v>
      </c>
      <c r="G22" s="37">
        <f>G23+G25</f>
        <v>0</v>
      </c>
      <c r="H22" s="37">
        <f>D22+E22-F22</f>
        <v>4702290</v>
      </c>
    </row>
    <row r="23" spans="1:8" s="27" customFormat="1" ht="18.75" customHeight="1">
      <c r="A23" s="51"/>
      <c r="B23" s="38">
        <v>15011</v>
      </c>
      <c r="C23" s="39" t="s">
        <v>306</v>
      </c>
      <c r="D23" s="32">
        <v>4471796</v>
      </c>
      <c r="E23" s="32">
        <v>24552</v>
      </c>
      <c r="F23" s="32">
        <v>0</v>
      </c>
      <c r="G23" s="32">
        <v>0</v>
      </c>
      <c r="H23" s="32">
        <f>D23+E23-F23</f>
        <v>4496348</v>
      </c>
    </row>
    <row r="24" spans="1:8" s="30" customFormat="1" ht="27.75" customHeight="1">
      <c r="A24" s="122"/>
      <c r="B24" s="122"/>
      <c r="C24" s="124" t="s">
        <v>334</v>
      </c>
      <c r="D24" s="124"/>
      <c r="E24" s="124"/>
      <c r="F24" s="124"/>
      <c r="G24" s="124"/>
      <c r="H24" s="124"/>
    </row>
    <row r="25" spans="1:8" s="30" customFormat="1" ht="18.75" customHeight="1">
      <c r="A25" s="38"/>
      <c r="B25" s="38">
        <v>15013</v>
      </c>
      <c r="C25" s="39" t="s">
        <v>214</v>
      </c>
      <c r="D25" s="32">
        <v>11112</v>
      </c>
      <c r="E25" s="32">
        <v>13830</v>
      </c>
      <c r="F25" s="32">
        <v>0</v>
      </c>
      <c r="G25" s="32">
        <v>0</v>
      </c>
      <c r="H25" s="32">
        <f>D25+E25-F25</f>
        <v>24942</v>
      </c>
    </row>
    <row r="26" spans="1:8" s="30" customFormat="1" ht="42.75" customHeight="1">
      <c r="A26" s="122"/>
      <c r="B26" s="122"/>
      <c r="C26" s="124" t="s">
        <v>403</v>
      </c>
      <c r="D26" s="124"/>
      <c r="E26" s="124"/>
      <c r="F26" s="124"/>
      <c r="G26" s="124"/>
      <c r="H26" s="124"/>
    </row>
    <row r="27" spans="1:8" s="27" customFormat="1" ht="4.5" customHeight="1">
      <c r="A27" s="51"/>
      <c r="B27" s="51"/>
      <c r="C27" s="26"/>
      <c r="D27" s="26"/>
      <c r="E27" s="26"/>
      <c r="F27" s="26"/>
      <c r="G27" s="26"/>
      <c r="H27" s="26"/>
    </row>
    <row r="28" spans="1:8" s="27" customFormat="1" ht="21" customHeight="1">
      <c r="A28" s="35"/>
      <c r="B28" s="35">
        <v>600</v>
      </c>
      <c r="C28" s="36" t="s">
        <v>17</v>
      </c>
      <c r="D28" s="37">
        <v>79492942</v>
      </c>
      <c r="E28" s="37">
        <f>E29</f>
        <v>10398</v>
      </c>
      <c r="F28" s="37">
        <f>F29</f>
        <v>0</v>
      </c>
      <c r="G28" s="37">
        <f>G29</f>
        <v>0</v>
      </c>
      <c r="H28" s="37">
        <f>D28+E28-F28</f>
        <v>79503340</v>
      </c>
    </row>
    <row r="29" spans="1:8" s="30" customFormat="1" ht="22.5" customHeight="1">
      <c r="A29" s="38"/>
      <c r="B29" s="38">
        <v>60003</v>
      </c>
      <c r="C29" s="39" t="s">
        <v>140</v>
      </c>
      <c r="D29" s="32">
        <v>34974992</v>
      </c>
      <c r="E29" s="32">
        <v>10398</v>
      </c>
      <c r="F29" s="32">
        <v>0</v>
      </c>
      <c r="G29" s="32">
        <v>0</v>
      </c>
      <c r="H29" s="32">
        <f>D29+E29-F29</f>
        <v>34985390</v>
      </c>
    </row>
    <row r="30" spans="1:8" s="29" customFormat="1" ht="43.5" customHeight="1">
      <c r="A30" s="28"/>
      <c r="B30" s="28"/>
      <c r="C30" s="124" t="s">
        <v>141</v>
      </c>
      <c r="D30" s="124"/>
      <c r="E30" s="124"/>
      <c r="F30" s="124"/>
      <c r="G30" s="124"/>
      <c r="H30" s="124"/>
    </row>
    <row r="31" spans="1:8" s="30" customFormat="1" ht="3.75" customHeight="1">
      <c r="A31" s="38"/>
      <c r="B31" s="38"/>
      <c r="C31" s="26"/>
      <c r="D31" s="26"/>
      <c r="E31" s="26"/>
      <c r="F31" s="26"/>
      <c r="G31" s="26"/>
      <c r="H31" s="26"/>
    </row>
    <row r="32" spans="1:8" s="27" customFormat="1" ht="23.25" customHeight="1">
      <c r="A32" s="35"/>
      <c r="B32" s="35">
        <v>700</v>
      </c>
      <c r="C32" s="36" t="s">
        <v>138</v>
      </c>
      <c r="D32" s="37">
        <v>1310000</v>
      </c>
      <c r="E32" s="37">
        <f>E33</f>
        <v>0</v>
      </c>
      <c r="F32" s="37">
        <f>F33</f>
        <v>369560</v>
      </c>
      <c r="G32" s="37">
        <f>G33</f>
        <v>0</v>
      </c>
      <c r="H32" s="37">
        <f>D32+E32-F32</f>
        <v>940440</v>
      </c>
    </row>
    <row r="33" spans="1:8" s="30" customFormat="1" ht="19.5" customHeight="1">
      <c r="A33" s="38"/>
      <c r="B33" s="38">
        <v>70005</v>
      </c>
      <c r="C33" s="39" t="s">
        <v>139</v>
      </c>
      <c r="D33" s="32">
        <v>1310000</v>
      </c>
      <c r="E33" s="32">
        <v>0</v>
      </c>
      <c r="F33" s="32">
        <v>369560</v>
      </c>
      <c r="G33" s="32">
        <v>0</v>
      </c>
      <c r="H33" s="32">
        <f>D33+E33-F33</f>
        <v>940440</v>
      </c>
    </row>
    <row r="34" spans="1:8" s="30" customFormat="1" ht="36.75" customHeight="1">
      <c r="A34" s="38"/>
      <c r="B34" s="38"/>
      <c r="C34" s="124" t="s">
        <v>363</v>
      </c>
      <c r="D34" s="124"/>
      <c r="E34" s="124"/>
      <c r="F34" s="124"/>
      <c r="G34" s="124"/>
      <c r="H34" s="124"/>
    </row>
    <row r="35" spans="1:8" s="29" customFormat="1" ht="30" customHeight="1">
      <c r="A35" s="28"/>
      <c r="B35" s="28"/>
      <c r="C35" s="26"/>
      <c r="D35" s="26"/>
      <c r="E35" s="26"/>
      <c r="F35" s="26"/>
      <c r="G35" s="26"/>
      <c r="H35" s="26"/>
    </row>
    <row r="36" spans="1:8" s="29" customFormat="1" ht="6" customHeight="1">
      <c r="A36" s="28"/>
      <c r="B36" s="28"/>
      <c r="C36" s="26"/>
      <c r="D36" s="26"/>
      <c r="E36" s="26"/>
      <c r="F36" s="26"/>
      <c r="G36" s="26"/>
      <c r="H36" s="26"/>
    </row>
    <row r="37" spans="1:8" s="27" customFormat="1" ht="23.25" customHeight="1">
      <c r="A37" s="35"/>
      <c r="B37" s="35">
        <v>750</v>
      </c>
      <c r="C37" s="36" t="s">
        <v>120</v>
      </c>
      <c r="D37" s="37">
        <v>3302144</v>
      </c>
      <c r="E37" s="37">
        <f>E38</f>
        <v>0</v>
      </c>
      <c r="F37" s="37">
        <f>F38</f>
        <v>95000</v>
      </c>
      <c r="G37" s="37">
        <f>G38</f>
        <v>0</v>
      </c>
      <c r="H37" s="37">
        <f>D37+E37-F37</f>
        <v>3207144</v>
      </c>
    </row>
    <row r="38" spans="1:8" s="30" customFormat="1" ht="19.5" customHeight="1">
      <c r="A38" s="38"/>
      <c r="B38" s="38">
        <v>75095</v>
      </c>
      <c r="C38" s="39" t="s">
        <v>77</v>
      </c>
      <c r="D38" s="32">
        <v>2043174</v>
      </c>
      <c r="E38" s="32">
        <v>0</v>
      </c>
      <c r="F38" s="32">
        <v>95000</v>
      </c>
      <c r="G38" s="32">
        <v>0</v>
      </c>
      <c r="H38" s="32">
        <f>D38+E38-F38</f>
        <v>1948174</v>
      </c>
    </row>
    <row r="39" spans="1:8" s="30" customFormat="1" ht="54" customHeight="1">
      <c r="A39" s="38"/>
      <c r="B39" s="38"/>
      <c r="C39" s="124" t="s">
        <v>364</v>
      </c>
      <c r="D39" s="124"/>
      <c r="E39" s="124"/>
      <c r="F39" s="124"/>
      <c r="G39" s="124"/>
      <c r="H39" s="124"/>
    </row>
    <row r="40" spans="1:8" s="30" customFormat="1" ht="7.5" customHeight="1">
      <c r="A40" s="38"/>
      <c r="B40" s="38"/>
      <c r="C40" s="26"/>
      <c r="D40" s="26"/>
      <c r="E40" s="26"/>
      <c r="F40" s="26"/>
      <c r="G40" s="26"/>
      <c r="H40" s="26"/>
    </row>
    <row r="41" spans="1:8" s="27" customFormat="1" ht="24.75" customHeight="1">
      <c r="A41" s="35"/>
      <c r="B41" s="35">
        <v>758</v>
      </c>
      <c r="C41" s="36" t="s">
        <v>18</v>
      </c>
      <c r="D41" s="37">
        <v>862417350</v>
      </c>
      <c r="E41" s="37">
        <f>E42+E47+E98</f>
        <v>2161306</v>
      </c>
      <c r="F41" s="37">
        <f>F42+F47+F98</f>
        <v>28591665</v>
      </c>
      <c r="G41" s="37">
        <f>G42+G47+G98</f>
        <v>343573</v>
      </c>
      <c r="H41" s="37">
        <f>D41+E41-F41</f>
        <v>835986991</v>
      </c>
    </row>
    <row r="42" spans="1:8" s="11" customFormat="1" ht="27" customHeight="1">
      <c r="A42" s="9"/>
      <c r="B42" s="74">
        <v>75801</v>
      </c>
      <c r="C42" s="77" t="s">
        <v>123</v>
      </c>
      <c r="D42" s="78">
        <v>64255563</v>
      </c>
      <c r="E42" s="75">
        <v>214441</v>
      </c>
      <c r="F42" s="75">
        <v>0</v>
      </c>
      <c r="G42" s="75">
        <v>0</v>
      </c>
      <c r="H42" s="75">
        <f>D42+E42-F42</f>
        <v>64470004</v>
      </c>
    </row>
    <row r="43" spans="1:8" s="30" customFormat="1" ht="16.5" customHeight="1">
      <c r="A43" s="38"/>
      <c r="B43" s="40"/>
      <c r="C43" s="128" t="s">
        <v>124</v>
      </c>
      <c r="D43" s="128"/>
      <c r="E43" s="128"/>
      <c r="F43" s="128"/>
      <c r="G43" s="128"/>
      <c r="H43" s="128"/>
    </row>
    <row r="44" spans="1:8" s="30" customFormat="1" ht="42.75" customHeight="1">
      <c r="A44" s="38"/>
      <c r="B44" s="38"/>
      <c r="C44" s="124" t="s">
        <v>127</v>
      </c>
      <c r="D44" s="124"/>
      <c r="E44" s="124"/>
      <c r="F44" s="124"/>
      <c r="G44" s="124"/>
      <c r="H44" s="124"/>
    </row>
    <row r="45" spans="1:8" s="30" customFormat="1" ht="42.75" customHeight="1">
      <c r="A45" s="38"/>
      <c r="B45" s="38"/>
      <c r="C45" s="124" t="s">
        <v>126</v>
      </c>
      <c r="D45" s="124"/>
      <c r="E45" s="124"/>
      <c r="F45" s="124"/>
      <c r="G45" s="124"/>
      <c r="H45" s="124"/>
    </row>
    <row r="46" spans="1:8" s="11" customFormat="1" ht="66" customHeight="1">
      <c r="A46" s="9"/>
      <c r="B46" s="74"/>
      <c r="C46" s="141" t="s">
        <v>125</v>
      </c>
      <c r="D46" s="141"/>
      <c r="E46" s="141"/>
      <c r="F46" s="141"/>
      <c r="G46" s="141"/>
      <c r="H46" s="141"/>
    </row>
    <row r="47" spans="1:8" s="30" customFormat="1" ht="38.25" customHeight="1">
      <c r="A47" s="38"/>
      <c r="B47" s="40">
        <v>75863</v>
      </c>
      <c r="C47" s="65" t="s">
        <v>239</v>
      </c>
      <c r="D47" s="41">
        <v>379467983</v>
      </c>
      <c r="E47" s="41">
        <v>1946865</v>
      </c>
      <c r="F47" s="41">
        <v>20916870</v>
      </c>
      <c r="G47" s="41">
        <v>243017</v>
      </c>
      <c r="H47" s="41">
        <f>D47+E47-F47</f>
        <v>360497978</v>
      </c>
    </row>
    <row r="48" spans="1:8" s="30" customFormat="1" ht="27" customHeight="1">
      <c r="A48" s="38"/>
      <c r="B48" s="38"/>
      <c r="C48" s="128" t="s">
        <v>260</v>
      </c>
      <c r="D48" s="128"/>
      <c r="E48" s="128"/>
      <c r="F48" s="128"/>
      <c r="G48" s="128"/>
      <c r="H48" s="128"/>
    </row>
    <row r="49" spans="1:8" s="30" customFormat="1" ht="27" customHeight="1">
      <c r="A49" s="38"/>
      <c r="B49" s="38"/>
      <c r="C49" s="140" t="s">
        <v>365</v>
      </c>
      <c r="D49" s="140"/>
      <c r="E49" s="140"/>
      <c r="F49" s="140"/>
      <c r="G49" s="140"/>
      <c r="H49" s="140"/>
    </row>
    <row r="50" spans="1:8" s="30" customFormat="1" ht="13.5" customHeight="1">
      <c r="A50" s="38"/>
      <c r="B50" s="40"/>
      <c r="C50" s="125" t="s">
        <v>366</v>
      </c>
      <c r="D50" s="125"/>
      <c r="E50" s="125"/>
      <c r="F50" s="125"/>
      <c r="G50" s="99" t="s">
        <v>254</v>
      </c>
      <c r="H50" s="102">
        <v>20726</v>
      </c>
    </row>
    <row r="51" spans="1:8" s="30" customFormat="1" ht="13.5" customHeight="1">
      <c r="A51" s="38"/>
      <c r="B51" s="40"/>
      <c r="C51" s="125" t="s">
        <v>367</v>
      </c>
      <c r="D51" s="125"/>
      <c r="E51" s="125"/>
      <c r="F51" s="125"/>
      <c r="G51" s="99" t="s">
        <v>254</v>
      </c>
      <c r="H51" s="102">
        <v>1946865</v>
      </c>
    </row>
    <row r="52" spans="1:8" s="30" customFormat="1" ht="13.5" customHeight="1">
      <c r="A52" s="38"/>
      <c r="B52" s="40"/>
      <c r="C52" s="125" t="s">
        <v>420</v>
      </c>
      <c r="D52" s="125"/>
      <c r="E52" s="125"/>
      <c r="F52" s="125"/>
      <c r="G52" s="63"/>
      <c r="H52" s="63"/>
    </row>
    <row r="53" spans="1:8" s="30" customFormat="1" ht="13.5" customHeight="1">
      <c r="A53" s="38"/>
      <c r="B53" s="40"/>
      <c r="C53" s="125" t="s">
        <v>243</v>
      </c>
      <c r="D53" s="125"/>
      <c r="E53" s="125"/>
      <c r="F53" s="125"/>
      <c r="G53" s="63"/>
      <c r="H53" s="63"/>
    </row>
    <row r="54" spans="1:8" s="11" customFormat="1" ht="51" customHeight="1">
      <c r="A54" s="9"/>
      <c r="B54" s="9"/>
      <c r="C54" s="126" t="s">
        <v>258</v>
      </c>
      <c r="D54" s="126"/>
      <c r="E54" s="126"/>
      <c r="F54" s="126"/>
      <c r="G54" s="101" t="s">
        <v>245</v>
      </c>
      <c r="H54" s="102">
        <v>1704331</v>
      </c>
    </row>
    <row r="55" spans="1:8" s="11" customFormat="1" ht="25.5" customHeight="1">
      <c r="A55" s="9"/>
      <c r="B55" s="9"/>
      <c r="C55" s="126" t="s">
        <v>264</v>
      </c>
      <c r="D55" s="126"/>
      <c r="E55" s="126"/>
      <c r="F55" s="126"/>
      <c r="G55" s="101" t="s">
        <v>245</v>
      </c>
      <c r="H55" s="102">
        <v>263140</v>
      </c>
    </row>
    <row r="56" spans="1:8" s="30" customFormat="1" ht="39" customHeight="1">
      <c r="A56" s="38"/>
      <c r="B56" s="38"/>
      <c r="C56" s="127" t="s">
        <v>265</v>
      </c>
      <c r="D56" s="127"/>
      <c r="E56" s="127"/>
      <c r="F56" s="127"/>
      <c r="G56" s="99" t="s">
        <v>245</v>
      </c>
      <c r="H56" s="100">
        <v>145101</v>
      </c>
    </row>
    <row r="57" spans="1:8" s="30" customFormat="1" ht="39" customHeight="1">
      <c r="A57" s="38"/>
      <c r="B57" s="38"/>
      <c r="C57" s="127" t="s">
        <v>269</v>
      </c>
      <c r="D57" s="127"/>
      <c r="E57" s="127"/>
      <c r="F57" s="127"/>
      <c r="G57" s="99" t="s">
        <v>254</v>
      </c>
      <c r="H57" s="100">
        <v>17033</v>
      </c>
    </row>
    <row r="58" spans="1:8" s="30" customFormat="1" ht="13.5" customHeight="1">
      <c r="A58" s="38"/>
      <c r="B58" s="40"/>
      <c r="C58" s="125" t="s">
        <v>249</v>
      </c>
      <c r="D58" s="125"/>
      <c r="E58" s="125"/>
      <c r="F58" s="125"/>
      <c r="G58" s="63"/>
      <c r="H58" s="63"/>
    </row>
    <row r="59" spans="1:8" s="11" customFormat="1" ht="51" customHeight="1">
      <c r="A59" s="9"/>
      <c r="B59" s="9"/>
      <c r="C59" s="126" t="s">
        <v>258</v>
      </c>
      <c r="D59" s="126"/>
      <c r="E59" s="126"/>
      <c r="F59" s="126"/>
      <c r="G59" s="101" t="s">
        <v>245</v>
      </c>
      <c r="H59" s="102">
        <v>90000</v>
      </c>
    </row>
    <row r="60" spans="1:8" s="30" customFormat="1" ht="39" customHeight="1">
      <c r="A60" s="38"/>
      <c r="B60" s="38"/>
      <c r="C60" s="127" t="s">
        <v>342</v>
      </c>
      <c r="D60" s="127"/>
      <c r="E60" s="127"/>
      <c r="F60" s="127"/>
      <c r="G60" s="99" t="s">
        <v>254</v>
      </c>
      <c r="H60" s="100">
        <v>1605222</v>
      </c>
    </row>
    <row r="61" spans="1:8" s="30" customFormat="1" ht="39" customHeight="1">
      <c r="A61" s="38"/>
      <c r="B61" s="38"/>
      <c r="C61" s="127" t="s">
        <v>265</v>
      </c>
      <c r="D61" s="127"/>
      <c r="E61" s="127"/>
      <c r="F61" s="127"/>
      <c r="G61" s="99" t="s">
        <v>245</v>
      </c>
      <c r="H61" s="100">
        <v>1243102</v>
      </c>
    </row>
    <row r="62" spans="1:8" s="30" customFormat="1" ht="14.25" customHeight="1">
      <c r="A62" s="38"/>
      <c r="B62" s="38"/>
      <c r="C62" s="127" t="s">
        <v>266</v>
      </c>
      <c r="D62" s="127"/>
      <c r="E62" s="127"/>
      <c r="F62" s="127"/>
      <c r="G62" s="99"/>
      <c r="H62" s="100"/>
    </row>
    <row r="63" spans="1:8" s="30" customFormat="1" ht="38.25" customHeight="1">
      <c r="A63" s="38"/>
      <c r="B63" s="38"/>
      <c r="C63" s="127" t="s">
        <v>267</v>
      </c>
      <c r="D63" s="127"/>
      <c r="E63" s="127"/>
      <c r="F63" s="127"/>
      <c r="G63" s="99" t="s">
        <v>245</v>
      </c>
      <c r="H63" s="100">
        <v>1634026</v>
      </c>
    </row>
    <row r="64" spans="1:8" s="30" customFormat="1" ht="26.25" customHeight="1">
      <c r="A64" s="38"/>
      <c r="B64" s="38"/>
      <c r="C64" s="127" t="s">
        <v>268</v>
      </c>
      <c r="D64" s="127"/>
      <c r="E64" s="127"/>
      <c r="F64" s="127"/>
      <c r="G64" s="99" t="s">
        <v>245</v>
      </c>
      <c r="H64" s="100">
        <v>6115842</v>
      </c>
    </row>
    <row r="65" spans="1:8" s="30" customFormat="1" ht="39" customHeight="1">
      <c r="A65" s="38"/>
      <c r="B65" s="38"/>
      <c r="C65" s="127" t="s">
        <v>269</v>
      </c>
      <c r="D65" s="127"/>
      <c r="E65" s="127"/>
      <c r="F65" s="127"/>
      <c r="G65" s="99" t="s">
        <v>254</v>
      </c>
      <c r="H65" s="100">
        <v>832952</v>
      </c>
    </row>
    <row r="66" spans="1:8" s="30" customFormat="1" ht="25.5" customHeight="1">
      <c r="A66" s="38"/>
      <c r="B66" s="38"/>
      <c r="C66" s="124" t="s">
        <v>263</v>
      </c>
      <c r="D66" s="124"/>
      <c r="E66" s="124"/>
      <c r="F66" s="124"/>
      <c r="G66" s="124"/>
      <c r="H66" s="124"/>
    </row>
    <row r="67" spans="1:8" s="30" customFormat="1" ht="30" customHeight="1">
      <c r="A67" s="38"/>
      <c r="B67" s="40"/>
      <c r="C67" s="128" t="s">
        <v>240</v>
      </c>
      <c r="D67" s="128"/>
      <c r="E67" s="128"/>
      <c r="F67" s="128"/>
      <c r="G67" s="128"/>
      <c r="H67" s="128"/>
    </row>
    <row r="68" spans="1:8" s="30" customFormat="1" ht="13.5" customHeight="1">
      <c r="A68" s="38"/>
      <c r="B68" s="40"/>
      <c r="C68" s="125" t="s">
        <v>421</v>
      </c>
      <c r="D68" s="125"/>
      <c r="E68" s="125"/>
      <c r="F68" s="125"/>
      <c r="G68" s="63"/>
      <c r="H68" s="63"/>
    </row>
    <row r="69" spans="1:8" s="30" customFormat="1" ht="13.5" customHeight="1">
      <c r="A69" s="38"/>
      <c r="B69" s="40"/>
      <c r="C69" s="125" t="s">
        <v>243</v>
      </c>
      <c r="D69" s="125"/>
      <c r="E69" s="125"/>
      <c r="F69" s="125"/>
      <c r="G69" s="63"/>
      <c r="H69" s="63"/>
    </row>
    <row r="70" spans="1:8" s="11" customFormat="1" ht="39.75" customHeight="1">
      <c r="A70" s="9"/>
      <c r="B70" s="9"/>
      <c r="C70" s="129" t="s">
        <v>256</v>
      </c>
      <c r="D70" s="129"/>
      <c r="E70" s="129"/>
      <c r="F70" s="129"/>
      <c r="G70" s="101" t="s">
        <v>254</v>
      </c>
      <c r="H70" s="102">
        <v>3671</v>
      </c>
    </row>
    <row r="71" spans="1:8" s="30" customFormat="1" ht="39" customHeight="1">
      <c r="A71" s="38"/>
      <c r="B71" s="38"/>
      <c r="C71" s="140" t="s">
        <v>255</v>
      </c>
      <c r="D71" s="140"/>
      <c r="E71" s="140"/>
      <c r="F71" s="140"/>
      <c r="G71" s="99" t="s">
        <v>254</v>
      </c>
      <c r="H71" s="100">
        <v>2302</v>
      </c>
    </row>
    <row r="72" spans="1:8" s="11" customFormat="1" ht="39.75" customHeight="1">
      <c r="A72" s="9"/>
      <c r="B72" s="9"/>
      <c r="C72" s="140" t="s">
        <v>257</v>
      </c>
      <c r="D72" s="140"/>
      <c r="E72" s="140"/>
      <c r="F72" s="140"/>
      <c r="G72" s="101" t="s">
        <v>254</v>
      </c>
      <c r="H72" s="102">
        <v>216318</v>
      </c>
    </row>
    <row r="73" spans="1:8" s="30" customFormat="1" ht="13.5" customHeight="1">
      <c r="A73" s="38"/>
      <c r="B73" s="40"/>
      <c r="C73" s="125" t="s">
        <v>420</v>
      </c>
      <c r="D73" s="125"/>
      <c r="E73" s="125"/>
      <c r="F73" s="125"/>
      <c r="G73" s="63"/>
      <c r="H73" s="63"/>
    </row>
    <row r="74" spans="1:8" s="30" customFormat="1" ht="13.5" customHeight="1">
      <c r="A74" s="38"/>
      <c r="B74" s="40"/>
      <c r="C74" s="125" t="s">
        <v>243</v>
      </c>
      <c r="D74" s="125"/>
      <c r="E74" s="125"/>
      <c r="F74" s="125"/>
      <c r="G74" s="63"/>
      <c r="H74" s="63"/>
    </row>
    <row r="75" spans="1:8" s="11" customFormat="1" ht="51" customHeight="1">
      <c r="A75" s="9"/>
      <c r="B75" s="9"/>
      <c r="C75" s="126" t="s">
        <v>258</v>
      </c>
      <c r="D75" s="126"/>
      <c r="E75" s="126"/>
      <c r="F75" s="126"/>
      <c r="G75" s="101" t="s">
        <v>245</v>
      </c>
      <c r="H75" s="102">
        <v>189370</v>
      </c>
    </row>
    <row r="76" spans="1:8" s="30" customFormat="1" ht="13.5" customHeight="1">
      <c r="A76" s="38"/>
      <c r="B76" s="40"/>
      <c r="C76" s="125" t="s">
        <v>251</v>
      </c>
      <c r="D76" s="125"/>
      <c r="E76" s="125"/>
      <c r="F76" s="125"/>
      <c r="G76" s="103" t="s">
        <v>245</v>
      </c>
      <c r="H76" s="104">
        <v>2653</v>
      </c>
    </row>
    <row r="77" spans="1:8" s="30" customFormat="1" ht="13.5" customHeight="1">
      <c r="A77" s="38"/>
      <c r="B77" s="40"/>
      <c r="C77" s="125" t="s">
        <v>241</v>
      </c>
      <c r="D77" s="125"/>
      <c r="E77" s="125"/>
      <c r="F77" s="125"/>
      <c r="G77" s="103" t="s">
        <v>245</v>
      </c>
      <c r="H77" s="104">
        <v>1282</v>
      </c>
    </row>
    <row r="78" spans="1:8" s="30" customFormat="1" ht="14.25" customHeight="1">
      <c r="A78" s="38"/>
      <c r="B78" s="38"/>
      <c r="C78" s="138" t="s">
        <v>259</v>
      </c>
      <c r="D78" s="138"/>
      <c r="E78" s="138"/>
      <c r="F78" s="138"/>
      <c r="G78" s="103" t="s">
        <v>245</v>
      </c>
      <c r="H78" s="106">
        <v>15500</v>
      </c>
    </row>
    <row r="79" spans="1:225" s="109" customFormat="1" ht="13.5" customHeight="1">
      <c r="A79" s="107"/>
      <c r="B79" s="107"/>
      <c r="C79" s="125" t="s">
        <v>246</v>
      </c>
      <c r="D79" s="125"/>
      <c r="E79" s="125"/>
      <c r="F79" s="125"/>
      <c r="G79" s="103" t="s">
        <v>245</v>
      </c>
      <c r="H79" s="104">
        <v>3364</v>
      </c>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08"/>
      <c r="AY79" s="108"/>
      <c r="AZ79" s="108"/>
      <c r="BA79" s="108"/>
      <c r="BB79" s="108"/>
      <c r="BC79" s="108"/>
      <c r="BD79" s="108"/>
      <c r="BE79" s="108"/>
      <c r="BF79" s="108"/>
      <c r="BG79" s="108"/>
      <c r="BH79" s="108"/>
      <c r="BI79" s="108"/>
      <c r="BJ79" s="108"/>
      <c r="BK79" s="108"/>
      <c r="BL79" s="108"/>
      <c r="BM79" s="108"/>
      <c r="BN79" s="108"/>
      <c r="BO79" s="108"/>
      <c r="BP79" s="108"/>
      <c r="BQ79" s="108"/>
      <c r="BR79" s="108"/>
      <c r="BS79" s="108"/>
      <c r="BT79" s="108"/>
      <c r="BU79" s="108"/>
      <c r="BV79" s="108"/>
      <c r="BW79" s="108"/>
      <c r="BX79" s="108"/>
      <c r="BY79" s="108"/>
      <c r="BZ79" s="108"/>
      <c r="CA79" s="108"/>
      <c r="CB79" s="108"/>
      <c r="CC79" s="108"/>
      <c r="CD79" s="108"/>
      <c r="CE79" s="108"/>
      <c r="CF79" s="108"/>
      <c r="CG79" s="108"/>
      <c r="CH79" s="108"/>
      <c r="CI79" s="108"/>
      <c r="CJ79" s="108"/>
      <c r="CK79" s="108"/>
      <c r="CL79" s="108"/>
      <c r="CM79" s="108"/>
      <c r="CN79" s="108"/>
      <c r="CO79" s="108"/>
      <c r="CP79" s="108"/>
      <c r="CQ79" s="108"/>
      <c r="CR79" s="108"/>
      <c r="CS79" s="108"/>
      <c r="CT79" s="108"/>
      <c r="CU79" s="108"/>
      <c r="CV79" s="108"/>
      <c r="CW79" s="108"/>
      <c r="CX79" s="108"/>
      <c r="CY79" s="108"/>
      <c r="CZ79" s="108"/>
      <c r="DA79" s="108"/>
      <c r="DB79" s="108"/>
      <c r="DC79" s="108"/>
      <c r="DD79" s="108"/>
      <c r="DE79" s="108"/>
      <c r="DF79" s="108"/>
      <c r="DG79" s="108"/>
      <c r="DH79" s="108"/>
      <c r="DI79" s="108"/>
      <c r="DJ79" s="108"/>
      <c r="DK79" s="108"/>
      <c r="DL79" s="108"/>
      <c r="DM79" s="108"/>
      <c r="DN79" s="108"/>
      <c r="DO79" s="108"/>
      <c r="DP79" s="108"/>
      <c r="DQ79" s="108"/>
      <c r="DR79" s="108"/>
      <c r="DS79" s="108"/>
      <c r="DT79" s="108"/>
      <c r="DU79" s="108"/>
      <c r="DV79" s="108"/>
      <c r="DW79" s="108"/>
      <c r="DX79" s="108"/>
      <c r="DY79" s="108"/>
      <c r="DZ79" s="108"/>
      <c r="EA79" s="108"/>
      <c r="EB79" s="108"/>
      <c r="EC79" s="108"/>
      <c r="ED79" s="108"/>
      <c r="EE79" s="108"/>
      <c r="EF79" s="108"/>
      <c r="EG79" s="108"/>
      <c r="EH79" s="108"/>
      <c r="EI79" s="108"/>
      <c r="EJ79" s="108"/>
      <c r="EK79" s="108"/>
      <c r="EL79" s="108"/>
      <c r="EM79" s="108"/>
      <c r="EN79" s="108"/>
      <c r="EO79" s="108"/>
      <c r="EP79" s="108"/>
      <c r="EQ79" s="108"/>
      <c r="ER79" s="108"/>
      <c r="ES79" s="108"/>
      <c r="ET79" s="108"/>
      <c r="EU79" s="108"/>
      <c r="EV79" s="108"/>
      <c r="EW79" s="108"/>
      <c r="EX79" s="108"/>
      <c r="EY79" s="108"/>
      <c r="EZ79" s="108"/>
      <c r="FA79" s="108"/>
      <c r="FB79" s="108"/>
      <c r="FC79" s="108"/>
      <c r="FD79" s="108"/>
      <c r="FE79" s="108"/>
      <c r="FF79" s="108"/>
      <c r="FG79" s="108"/>
      <c r="FH79" s="108"/>
      <c r="FI79" s="108"/>
      <c r="FJ79" s="108"/>
      <c r="FK79" s="108"/>
      <c r="FL79" s="108"/>
      <c r="FM79" s="108"/>
      <c r="FN79" s="108"/>
      <c r="FO79" s="108"/>
      <c r="FP79" s="108"/>
      <c r="FQ79" s="108"/>
      <c r="FR79" s="108"/>
      <c r="FS79" s="108"/>
      <c r="FT79" s="108"/>
      <c r="FU79" s="108"/>
      <c r="FV79" s="108"/>
      <c r="FW79" s="108"/>
      <c r="FX79" s="108"/>
      <c r="FY79" s="108"/>
      <c r="FZ79" s="108"/>
      <c r="GA79" s="108"/>
      <c r="GB79" s="108"/>
      <c r="GC79" s="108"/>
      <c r="GD79" s="108"/>
      <c r="GE79" s="108"/>
      <c r="GF79" s="108"/>
      <c r="GG79" s="108"/>
      <c r="GH79" s="108"/>
      <c r="GI79" s="108"/>
      <c r="GJ79" s="108"/>
      <c r="GK79" s="108"/>
      <c r="GL79" s="108"/>
      <c r="GM79" s="108"/>
      <c r="GN79" s="108"/>
      <c r="GO79" s="108"/>
      <c r="GP79" s="108"/>
      <c r="GQ79" s="108"/>
      <c r="GR79" s="108"/>
      <c r="GS79" s="108"/>
      <c r="GT79" s="108"/>
      <c r="GU79" s="108"/>
      <c r="GV79" s="108"/>
      <c r="GW79" s="108"/>
      <c r="GX79" s="108"/>
      <c r="GY79" s="108"/>
      <c r="GZ79" s="108"/>
      <c r="HA79" s="108"/>
      <c r="HB79" s="108"/>
      <c r="HC79" s="108"/>
      <c r="HD79" s="108"/>
      <c r="HE79" s="108"/>
      <c r="HF79" s="108"/>
      <c r="HG79" s="108"/>
      <c r="HH79" s="108"/>
      <c r="HI79" s="108"/>
      <c r="HJ79" s="108"/>
      <c r="HK79" s="108"/>
      <c r="HL79" s="108"/>
      <c r="HM79" s="108"/>
      <c r="HN79" s="108"/>
      <c r="HO79" s="108"/>
      <c r="HP79" s="108"/>
      <c r="HQ79" s="108"/>
    </row>
    <row r="80" spans="1:8" s="30" customFormat="1" ht="13.5" customHeight="1">
      <c r="A80" s="38"/>
      <c r="B80" s="40"/>
      <c r="C80" s="125" t="s">
        <v>247</v>
      </c>
      <c r="D80" s="125"/>
      <c r="E80" s="125"/>
      <c r="F80" s="125"/>
      <c r="G80" s="103" t="s">
        <v>245</v>
      </c>
      <c r="H80" s="104">
        <v>28</v>
      </c>
    </row>
    <row r="81" spans="1:225" s="109" customFormat="1" ht="13.5" customHeight="1">
      <c r="A81" s="107"/>
      <c r="B81" s="107"/>
      <c r="C81" s="125" t="s">
        <v>242</v>
      </c>
      <c r="D81" s="125"/>
      <c r="E81" s="125"/>
      <c r="F81" s="125"/>
      <c r="G81" s="103" t="s">
        <v>245</v>
      </c>
      <c r="H81" s="104">
        <v>935</v>
      </c>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c r="AG81" s="108"/>
      <c r="AH81" s="108"/>
      <c r="AI81" s="108"/>
      <c r="AJ81" s="108"/>
      <c r="AK81" s="108"/>
      <c r="AL81" s="108"/>
      <c r="AM81" s="108"/>
      <c r="AN81" s="108"/>
      <c r="AO81" s="108"/>
      <c r="AP81" s="108"/>
      <c r="AQ81" s="108"/>
      <c r="AR81" s="108"/>
      <c r="AS81" s="108"/>
      <c r="AT81" s="108"/>
      <c r="AU81" s="108"/>
      <c r="AV81" s="108"/>
      <c r="AW81" s="108"/>
      <c r="AX81" s="108"/>
      <c r="AY81" s="108"/>
      <c r="AZ81" s="108"/>
      <c r="BA81" s="108"/>
      <c r="BB81" s="108"/>
      <c r="BC81" s="108"/>
      <c r="BD81" s="108"/>
      <c r="BE81" s="108"/>
      <c r="BF81" s="108"/>
      <c r="BG81" s="108"/>
      <c r="BH81" s="108"/>
      <c r="BI81" s="108"/>
      <c r="BJ81" s="108"/>
      <c r="BK81" s="108"/>
      <c r="BL81" s="108"/>
      <c r="BM81" s="108"/>
      <c r="BN81" s="108"/>
      <c r="BO81" s="108"/>
      <c r="BP81" s="108"/>
      <c r="BQ81" s="108"/>
      <c r="BR81" s="108"/>
      <c r="BS81" s="108"/>
      <c r="BT81" s="108"/>
      <c r="BU81" s="108"/>
      <c r="BV81" s="108"/>
      <c r="BW81" s="108"/>
      <c r="BX81" s="108"/>
      <c r="BY81" s="108"/>
      <c r="BZ81" s="108"/>
      <c r="CA81" s="108"/>
      <c r="CB81" s="108"/>
      <c r="CC81" s="108"/>
      <c r="CD81" s="108"/>
      <c r="CE81" s="108"/>
      <c r="CF81" s="108"/>
      <c r="CG81" s="108"/>
      <c r="CH81" s="108"/>
      <c r="CI81" s="108"/>
      <c r="CJ81" s="108"/>
      <c r="CK81" s="108"/>
      <c r="CL81" s="108"/>
      <c r="CM81" s="108"/>
      <c r="CN81" s="108"/>
      <c r="CO81" s="108"/>
      <c r="CP81" s="108"/>
      <c r="CQ81" s="108"/>
      <c r="CR81" s="108"/>
      <c r="CS81" s="108"/>
      <c r="CT81" s="108"/>
      <c r="CU81" s="108"/>
      <c r="CV81" s="108"/>
      <c r="CW81" s="108"/>
      <c r="CX81" s="108"/>
      <c r="CY81" s="108"/>
      <c r="CZ81" s="108"/>
      <c r="DA81" s="108"/>
      <c r="DB81" s="108"/>
      <c r="DC81" s="108"/>
      <c r="DD81" s="108"/>
      <c r="DE81" s="108"/>
      <c r="DF81" s="108"/>
      <c r="DG81" s="108"/>
      <c r="DH81" s="108"/>
      <c r="DI81" s="108"/>
      <c r="DJ81" s="108"/>
      <c r="DK81" s="108"/>
      <c r="DL81" s="108"/>
      <c r="DM81" s="108"/>
      <c r="DN81" s="108"/>
      <c r="DO81" s="108"/>
      <c r="DP81" s="108"/>
      <c r="DQ81" s="108"/>
      <c r="DR81" s="108"/>
      <c r="DS81" s="108"/>
      <c r="DT81" s="108"/>
      <c r="DU81" s="108"/>
      <c r="DV81" s="108"/>
      <c r="DW81" s="108"/>
      <c r="DX81" s="108"/>
      <c r="DY81" s="108"/>
      <c r="DZ81" s="108"/>
      <c r="EA81" s="108"/>
      <c r="EB81" s="108"/>
      <c r="EC81" s="108"/>
      <c r="ED81" s="108"/>
      <c r="EE81" s="108"/>
      <c r="EF81" s="108"/>
      <c r="EG81" s="108"/>
      <c r="EH81" s="108"/>
      <c r="EI81" s="108"/>
      <c r="EJ81" s="108"/>
      <c r="EK81" s="108"/>
      <c r="EL81" s="108"/>
      <c r="EM81" s="108"/>
      <c r="EN81" s="108"/>
      <c r="EO81" s="108"/>
      <c r="EP81" s="108"/>
      <c r="EQ81" s="108"/>
      <c r="ER81" s="108"/>
      <c r="ES81" s="108"/>
      <c r="ET81" s="108"/>
      <c r="EU81" s="108"/>
      <c r="EV81" s="108"/>
      <c r="EW81" s="108"/>
      <c r="EX81" s="108"/>
      <c r="EY81" s="108"/>
      <c r="EZ81" s="108"/>
      <c r="FA81" s="108"/>
      <c r="FB81" s="108"/>
      <c r="FC81" s="108"/>
      <c r="FD81" s="108"/>
      <c r="FE81" s="108"/>
      <c r="FF81" s="108"/>
      <c r="FG81" s="108"/>
      <c r="FH81" s="108"/>
      <c r="FI81" s="108"/>
      <c r="FJ81" s="108"/>
      <c r="FK81" s="108"/>
      <c r="FL81" s="108"/>
      <c r="FM81" s="108"/>
      <c r="FN81" s="108"/>
      <c r="FO81" s="108"/>
      <c r="FP81" s="108"/>
      <c r="FQ81" s="108"/>
      <c r="FR81" s="108"/>
      <c r="FS81" s="108"/>
      <c r="FT81" s="108"/>
      <c r="FU81" s="108"/>
      <c r="FV81" s="108"/>
      <c r="FW81" s="108"/>
      <c r="FX81" s="108"/>
      <c r="FY81" s="108"/>
      <c r="FZ81" s="108"/>
      <c r="GA81" s="108"/>
      <c r="GB81" s="108"/>
      <c r="GC81" s="108"/>
      <c r="GD81" s="108"/>
      <c r="GE81" s="108"/>
      <c r="GF81" s="108"/>
      <c r="GG81" s="108"/>
      <c r="GH81" s="108"/>
      <c r="GI81" s="108"/>
      <c r="GJ81" s="108"/>
      <c r="GK81" s="108"/>
      <c r="GL81" s="108"/>
      <c r="GM81" s="108"/>
      <c r="GN81" s="108"/>
      <c r="GO81" s="108"/>
      <c r="GP81" s="108"/>
      <c r="GQ81" s="108"/>
      <c r="GR81" s="108"/>
      <c r="GS81" s="108"/>
      <c r="GT81" s="108"/>
      <c r="GU81" s="108"/>
      <c r="GV81" s="108"/>
      <c r="GW81" s="108"/>
      <c r="GX81" s="108"/>
      <c r="GY81" s="108"/>
      <c r="GZ81" s="108"/>
      <c r="HA81" s="108"/>
      <c r="HB81" s="108"/>
      <c r="HC81" s="108"/>
      <c r="HD81" s="108"/>
      <c r="HE81" s="108"/>
      <c r="HF81" s="108"/>
      <c r="HG81" s="108"/>
      <c r="HH81" s="108"/>
      <c r="HI81" s="108"/>
      <c r="HJ81" s="108"/>
      <c r="HK81" s="108"/>
      <c r="HL81" s="108"/>
      <c r="HM81" s="108"/>
      <c r="HN81" s="108"/>
      <c r="HO81" s="108"/>
      <c r="HP81" s="108"/>
      <c r="HQ81" s="108"/>
    </row>
    <row r="82" spans="1:8" s="30" customFormat="1" ht="13.5" customHeight="1">
      <c r="A82" s="38"/>
      <c r="B82" s="40"/>
      <c r="C82" s="125" t="s">
        <v>248</v>
      </c>
      <c r="D82" s="125"/>
      <c r="E82" s="125"/>
      <c r="F82" s="125"/>
      <c r="G82" s="103" t="s">
        <v>245</v>
      </c>
      <c r="H82" s="104">
        <v>7398</v>
      </c>
    </row>
    <row r="83" spans="1:8" s="30" customFormat="1" ht="13.5" customHeight="1">
      <c r="A83" s="38"/>
      <c r="B83" s="40"/>
      <c r="C83" s="125" t="s">
        <v>249</v>
      </c>
      <c r="D83" s="125"/>
      <c r="E83" s="125"/>
      <c r="F83" s="125"/>
      <c r="G83" s="63"/>
      <c r="H83" s="63"/>
    </row>
    <row r="84" spans="1:8" s="11" customFormat="1" ht="51" customHeight="1">
      <c r="A84" s="9"/>
      <c r="B84" s="9"/>
      <c r="C84" s="126" t="s">
        <v>258</v>
      </c>
      <c r="D84" s="126"/>
      <c r="E84" s="126"/>
      <c r="F84" s="126"/>
      <c r="G84" s="101" t="s">
        <v>245</v>
      </c>
      <c r="H84" s="102">
        <v>10000</v>
      </c>
    </row>
    <row r="85" spans="1:8" s="30" customFormat="1" ht="13.5" customHeight="1">
      <c r="A85" s="38"/>
      <c r="B85" s="40"/>
      <c r="C85" s="125" t="s">
        <v>244</v>
      </c>
      <c r="D85" s="125"/>
      <c r="E85" s="125"/>
      <c r="F85" s="125"/>
      <c r="G85" s="103" t="s">
        <v>245</v>
      </c>
      <c r="H85" s="104">
        <v>24619</v>
      </c>
    </row>
    <row r="86" spans="1:8" s="30" customFormat="1" ht="13.5" customHeight="1">
      <c r="A86" s="38"/>
      <c r="B86" s="40"/>
      <c r="C86" s="125" t="s">
        <v>251</v>
      </c>
      <c r="D86" s="125"/>
      <c r="E86" s="125"/>
      <c r="F86" s="125"/>
      <c r="G86" s="103" t="s">
        <v>245</v>
      </c>
      <c r="H86" s="104">
        <v>21411</v>
      </c>
    </row>
    <row r="87" spans="1:8" s="30" customFormat="1" ht="13.5" customHeight="1">
      <c r="A87" s="38"/>
      <c r="B87" s="40"/>
      <c r="C87" s="125" t="s">
        <v>241</v>
      </c>
      <c r="D87" s="125"/>
      <c r="E87" s="125"/>
      <c r="F87" s="125"/>
      <c r="G87" s="103" t="s">
        <v>245</v>
      </c>
      <c r="H87" s="104">
        <v>41950</v>
      </c>
    </row>
    <row r="88" spans="1:8" s="30" customFormat="1" ht="14.25" customHeight="1">
      <c r="A88" s="38"/>
      <c r="B88" s="38"/>
      <c r="C88" s="138" t="s">
        <v>259</v>
      </c>
      <c r="D88" s="138"/>
      <c r="E88" s="138"/>
      <c r="F88" s="138"/>
      <c r="G88" s="103" t="s">
        <v>245</v>
      </c>
      <c r="H88" s="106">
        <v>50421</v>
      </c>
    </row>
    <row r="89" spans="1:8" s="11" customFormat="1" ht="39.75" customHeight="1">
      <c r="A89" s="9"/>
      <c r="B89" s="9"/>
      <c r="C89" s="129" t="s">
        <v>270</v>
      </c>
      <c r="D89" s="129"/>
      <c r="E89" s="129"/>
      <c r="F89" s="129"/>
      <c r="G89" s="101" t="s">
        <v>254</v>
      </c>
      <c r="H89" s="102">
        <v>219877</v>
      </c>
    </row>
    <row r="90" spans="1:225" s="109" customFormat="1" ht="13.5" customHeight="1">
      <c r="A90" s="107"/>
      <c r="B90" s="107"/>
      <c r="C90" s="125" t="s">
        <v>252</v>
      </c>
      <c r="D90" s="125"/>
      <c r="E90" s="125"/>
      <c r="F90" s="125"/>
      <c r="G90" s="103" t="s">
        <v>245</v>
      </c>
      <c r="H90" s="104">
        <v>3511409</v>
      </c>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8"/>
      <c r="AH90" s="108"/>
      <c r="AI90" s="108"/>
      <c r="AJ90" s="108"/>
      <c r="AK90" s="108"/>
      <c r="AL90" s="108"/>
      <c r="AM90" s="108"/>
      <c r="AN90" s="108"/>
      <c r="AO90" s="108"/>
      <c r="AP90" s="108"/>
      <c r="AQ90" s="108"/>
      <c r="AR90" s="108"/>
      <c r="AS90" s="108"/>
      <c r="AT90" s="108"/>
      <c r="AU90" s="108"/>
      <c r="AV90" s="108"/>
      <c r="AW90" s="108"/>
      <c r="AX90" s="108"/>
      <c r="AY90" s="108"/>
      <c r="AZ90" s="108"/>
      <c r="BA90" s="108"/>
      <c r="BB90" s="108"/>
      <c r="BC90" s="108"/>
      <c r="BD90" s="108"/>
      <c r="BE90" s="108"/>
      <c r="BF90" s="108"/>
      <c r="BG90" s="108"/>
      <c r="BH90" s="108"/>
      <c r="BI90" s="108"/>
      <c r="BJ90" s="108"/>
      <c r="BK90" s="108"/>
      <c r="BL90" s="108"/>
      <c r="BM90" s="108"/>
      <c r="BN90" s="108"/>
      <c r="BO90" s="108"/>
      <c r="BP90" s="108"/>
      <c r="BQ90" s="108"/>
      <c r="BR90" s="108"/>
      <c r="BS90" s="108"/>
      <c r="BT90" s="108"/>
      <c r="BU90" s="108"/>
      <c r="BV90" s="108"/>
      <c r="BW90" s="108"/>
      <c r="BX90" s="108"/>
      <c r="BY90" s="108"/>
      <c r="BZ90" s="108"/>
      <c r="CA90" s="108"/>
      <c r="CB90" s="108"/>
      <c r="CC90" s="108"/>
      <c r="CD90" s="108"/>
      <c r="CE90" s="108"/>
      <c r="CF90" s="108"/>
      <c r="CG90" s="108"/>
      <c r="CH90" s="108"/>
      <c r="CI90" s="108"/>
      <c r="CJ90" s="108"/>
      <c r="CK90" s="108"/>
      <c r="CL90" s="108"/>
      <c r="CM90" s="108"/>
      <c r="CN90" s="108"/>
      <c r="CO90" s="108"/>
      <c r="CP90" s="108"/>
      <c r="CQ90" s="108"/>
      <c r="CR90" s="108"/>
      <c r="CS90" s="108"/>
      <c r="CT90" s="108"/>
      <c r="CU90" s="108"/>
      <c r="CV90" s="108"/>
      <c r="CW90" s="108"/>
      <c r="CX90" s="108"/>
      <c r="CY90" s="108"/>
      <c r="CZ90" s="108"/>
      <c r="DA90" s="108"/>
      <c r="DB90" s="108"/>
      <c r="DC90" s="108"/>
      <c r="DD90" s="108"/>
      <c r="DE90" s="108"/>
      <c r="DF90" s="108"/>
      <c r="DG90" s="108"/>
      <c r="DH90" s="108"/>
      <c r="DI90" s="108"/>
      <c r="DJ90" s="108"/>
      <c r="DK90" s="108"/>
      <c r="DL90" s="108"/>
      <c r="DM90" s="108"/>
      <c r="DN90" s="108"/>
      <c r="DO90" s="108"/>
      <c r="DP90" s="108"/>
      <c r="DQ90" s="108"/>
      <c r="DR90" s="108"/>
      <c r="DS90" s="108"/>
      <c r="DT90" s="108"/>
      <c r="DU90" s="108"/>
      <c r="DV90" s="108"/>
      <c r="DW90" s="108"/>
      <c r="DX90" s="108"/>
      <c r="DY90" s="108"/>
      <c r="DZ90" s="108"/>
      <c r="EA90" s="108"/>
      <c r="EB90" s="108"/>
      <c r="EC90" s="108"/>
      <c r="ED90" s="108"/>
      <c r="EE90" s="108"/>
      <c r="EF90" s="108"/>
      <c r="EG90" s="108"/>
      <c r="EH90" s="108"/>
      <c r="EI90" s="108"/>
      <c r="EJ90" s="108"/>
      <c r="EK90" s="108"/>
      <c r="EL90" s="108"/>
      <c r="EM90" s="108"/>
      <c r="EN90" s="108"/>
      <c r="EO90" s="108"/>
      <c r="EP90" s="108"/>
      <c r="EQ90" s="108"/>
      <c r="ER90" s="108"/>
      <c r="ES90" s="108"/>
      <c r="ET90" s="108"/>
      <c r="EU90" s="108"/>
      <c r="EV90" s="108"/>
      <c r="EW90" s="108"/>
      <c r="EX90" s="108"/>
      <c r="EY90" s="108"/>
      <c r="EZ90" s="108"/>
      <c r="FA90" s="108"/>
      <c r="FB90" s="108"/>
      <c r="FC90" s="108"/>
      <c r="FD90" s="108"/>
      <c r="FE90" s="108"/>
      <c r="FF90" s="108"/>
      <c r="FG90" s="108"/>
      <c r="FH90" s="108"/>
      <c r="FI90" s="108"/>
      <c r="FJ90" s="108"/>
      <c r="FK90" s="108"/>
      <c r="FL90" s="108"/>
      <c r="FM90" s="108"/>
      <c r="FN90" s="108"/>
      <c r="FO90" s="108"/>
      <c r="FP90" s="108"/>
      <c r="FQ90" s="108"/>
      <c r="FR90" s="108"/>
      <c r="FS90" s="108"/>
      <c r="FT90" s="108"/>
      <c r="FU90" s="108"/>
      <c r="FV90" s="108"/>
      <c r="FW90" s="108"/>
      <c r="FX90" s="108"/>
      <c r="FY90" s="108"/>
      <c r="FZ90" s="108"/>
      <c r="GA90" s="108"/>
      <c r="GB90" s="108"/>
      <c r="GC90" s="108"/>
      <c r="GD90" s="108"/>
      <c r="GE90" s="108"/>
      <c r="GF90" s="108"/>
      <c r="GG90" s="108"/>
      <c r="GH90" s="108"/>
      <c r="GI90" s="108"/>
      <c r="GJ90" s="108"/>
      <c r="GK90" s="108"/>
      <c r="GL90" s="108"/>
      <c r="GM90" s="108"/>
      <c r="GN90" s="108"/>
      <c r="GO90" s="108"/>
      <c r="GP90" s="108"/>
      <c r="GQ90" s="108"/>
      <c r="GR90" s="108"/>
      <c r="GS90" s="108"/>
      <c r="GT90" s="108"/>
      <c r="GU90" s="108"/>
      <c r="GV90" s="108"/>
      <c r="GW90" s="108"/>
      <c r="GX90" s="108"/>
      <c r="GY90" s="108"/>
      <c r="GZ90" s="108"/>
      <c r="HA90" s="108"/>
      <c r="HB90" s="108"/>
      <c r="HC90" s="108"/>
      <c r="HD90" s="108"/>
      <c r="HE90" s="108"/>
      <c r="HF90" s="108"/>
      <c r="HG90" s="108"/>
      <c r="HH90" s="108"/>
      <c r="HI90" s="108"/>
      <c r="HJ90" s="108"/>
      <c r="HK90" s="108"/>
      <c r="HL90" s="108"/>
      <c r="HM90" s="108"/>
      <c r="HN90" s="108"/>
      <c r="HO90" s="108"/>
      <c r="HP90" s="108"/>
      <c r="HQ90" s="108"/>
    </row>
    <row r="91" spans="1:225" s="109" customFormat="1" ht="13.5" customHeight="1">
      <c r="A91" s="107"/>
      <c r="B91" s="107"/>
      <c r="C91" s="125" t="s">
        <v>246</v>
      </c>
      <c r="D91" s="125"/>
      <c r="E91" s="125"/>
      <c r="F91" s="125"/>
      <c r="G91" s="103" t="s">
        <v>245</v>
      </c>
      <c r="H91" s="104">
        <v>377367</v>
      </c>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08"/>
      <c r="AJ91" s="108"/>
      <c r="AK91" s="108"/>
      <c r="AL91" s="108"/>
      <c r="AM91" s="108"/>
      <c r="AN91" s="108"/>
      <c r="AO91" s="108"/>
      <c r="AP91" s="108"/>
      <c r="AQ91" s="108"/>
      <c r="AR91" s="108"/>
      <c r="AS91" s="108"/>
      <c r="AT91" s="108"/>
      <c r="AU91" s="108"/>
      <c r="AV91" s="108"/>
      <c r="AW91" s="108"/>
      <c r="AX91" s="108"/>
      <c r="AY91" s="108"/>
      <c r="AZ91" s="108"/>
      <c r="BA91" s="108"/>
      <c r="BB91" s="108"/>
      <c r="BC91" s="108"/>
      <c r="BD91" s="108"/>
      <c r="BE91" s="108"/>
      <c r="BF91" s="108"/>
      <c r="BG91" s="108"/>
      <c r="BH91" s="108"/>
      <c r="BI91" s="108"/>
      <c r="BJ91" s="108"/>
      <c r="BK91" s="108"/>
      <c r="BL91" s="108"/>
      <c r="BM91" s="108"/>
      <c r="BN91" s="108"/>
      <c r="BO91" s="108"/>
      <c r="BP91" s="108"/>
      <c r="BQ91" s="108"/>
      <c r="BR91" s="108"/>
      <c r="BS91" s="108"/>
      <c r="BT91" s="108"/>
      <c r="BU91" s="108"/>
      <c r="BV91" s="108"/>
      <c r="BW91" s="108"/>
      <c r="BX91" s="108"/>
      <c r="BY91" s="108"/>
      <c r="BZ91" s="108"/>
      <c r="CA91" s="108"/>
      <c r="CB91" s="108"/>
      <c r="CC91" s="108"/>
      <c r="CD91" s="108"/>
      <c r="CE91" s="108"/>
      <c r="CF91" s="108"/>
      <c r="CG91" s="108"/>
      <c r="CH91" s="108"/>
      <c r="CI91" s="108"/>
      <c r="CJ91" s="108"/>
      <c r="CK91" s="108"/>
      <c r="CL91" s="108"/>
      <c r="CM91" s="108"/>
      <c r="CN91" s="108"/>
      <c r="CO91" s="108"/>
      <c r="CP91" s="108"/>
      <c r="CQ91" s="108"/>
      <c r="CR91" s="108"/>
      <c r="CS91" s="108"/>
      <c r="CT91" s="108"/>
      <c r="CU91" s="108"/>
      <c r="CV91" s="108"/>
      <c r="CW91" s="108"/>
      <c r="CX91" s="108"/>
      <c r="CY91" s="108"/>
      <c r="CZ91" s="108"/>
      <c r="DA91" s="108"/>
      <c r="DB91" s="108"/>
      <c r="DC91" s="108"/>
      <c r="DD91" s="108"/>
      <c r="DE91" s="108"/>
      <c r="DF91" s="108"/>
      <c r="DG91" s="108"/>
      <c r="DH91" s="108"/>
      <c r="DI91" s="108"/>
      <c r="DJ91" s="108"/>
      <c r="DK91" s="108"/>
      <c r="DL91" s="108"/>
      <c r="DM91" s="108"/>
      <c r="DN91" s="108"/>
      <c r="DO91" s="108"/>
      <c r="DP91" s="108"/>
      <c r="DQ91" s="108"/>
      <c r="DR91" s="108"/>
      <c r="DS91" s="108"/>
      <c r="DT91" s="108"/>
      <c r="DU91" s="108"/>
      <c r="DV91" s="108"/>
      <c r="DW91" s="108"/>
      <c r="DX91" s="108"/>
      <c r="DY91" s="108"/>
      <c r="DZ91" s="108"/>
      <c r="EA91" s="108"/>
      <c r="EB91" s="108"/>
      <c r="EC91" s="108"/>
      <c r="ED91" s="108"/>
      <c r="EE91" s="108"/>
      <c r="EF91" s="108"/>
      <c r="EG91" s="108"/>
      <c r="EH91" s="108"/>
      <c r="EI91" s="108"/>
      <c r="EJ91" s="108"/>
      <c r="EK91" s="108"/>
      <c r="EL91" s="108"/>
      <c r="EM91" s="108"/>
      <c r="EN91" s="108"/>
      <c r="EO91" s="108"/>
      <c r="EP91" s="108"/>
      <c r="EQ91" s="108"/>
      <c r="ER91" s="108"/>
      <c r="ES91" s="108"/>
      <c r="ET91" s="108"/>
      <c r="EU91" s="108"/>
      <c r="EV91" s="108"/>
      <c r="EW91" s="108"/>
      <c r="EX91" s="108"/>
      <c r="EY91" s="108"/>
      <c r="EZ91" s="108"/>
      <c r="FA91" s="108"/>
      <c r="FB91" s="108"/>
      <c r="FC91" s="108"/>
      <c r="FD91" s="108"/>
      <c r="FE91" s="108"/>
      <c r="FF91" s="108"/>
      <c r="FG91" s="108"/>
      <c r="FH91" s="108"/>
      <c r="FI91" s="108"/>
      <c r="FJ91" s="108"/>
      <c r="FK91" s="108"/>
      <c r="FL91" s="108"/>
      <c r="FM91" s="108"/>
      <c r="FN91" s="108"/>
      <c r="FO91" s="108"/>
      <c r="FP91" s="108"/>
      <c r="FQ91" s="108"/>
      <c r="FR91" s="108"/>
      <c r="FS91" s="108"/>
      <c r="FT91" s="108"/>
      <c r="FU91" s="108"/>
      <c r="FV91" s="108"/>
      <c r="FW91" s="108"/>
      <c r="FX91" s="108"/>
      <c r="FY91" s="108"/>
      <c r="FZ91" s="108"/>
      <c r="GA91" s="108"/>
      <c r="GB91" s="108"/>
      <c r="GC91" s="108"/>
      <c r="GD91" s="108"/>
      <c r="GE91" s="108"/>
      <c r="GF91" s="108"/>
      <c r="GG91" s="108"/>
      <c r="GH91" s="108"/>
      <c r="GI91" s="108"/>
      <c r="GJ91" s="108"/>
      <c r="GK91" s="108"/>
      <c r="GL91" s="108"/>
      <c r="GM91" s="108"/>
      <c r="GN91" s="108"/>
      <c r="GO91" s="108"/>
      <c r="GP91" s="108"/>
      <c r="GQ91" s="108"/>
      <c r="GR91" s="108"/>
      <c r="GS91" s="108"/>
      <c r="GT91" s="108"/>
      <c r="GU91" s="108"/>
      <c r="GV91" s="108"/>
      <c r="GW91" s="108"/>
      <c r="GX91" s="108"/>
      <c r="GY91" s="108"/>
      <c r="GZ91" s="108"/>
      <c r="HA91" s="108"/>
      <c r="HB91" s="108"/>
      <c r="HC91" s="108"/>
      <c r="HD91" s="108"/>
      <c r="HE91" s="108"/>
      <c r="HF91" s="108"/>
      <c r="HG91" s="108"/>
      <c r="HH91" s="108"/>
      <c r="HI91" s="108"/>
      <c r="HJ91" s="108"/>
      <c r="HK91" s="108"/>
      <c r="HL91" s="108"/>
      <c r="HM91" s="108"/>
      <c r="HN91" s="108"/>
      <c r="HO91" s="108"/>
      <c r="HP91" s="108"/>
      <c r="HQ91" s="108"/>
    </row>
    <row r="92" spans="1:8" s="30" customFormat="1" ht="13.5" customHeight="1">
      <c r="A92" s="38"/>
      <c r="B92" s="40"/>
      <c r="C92" s="125" t="s">
        <v>247</v>
      </c>
      <c r="D92" s="125"/>
      <c r="E92" s="125"/>
      <c r="F92" s="125"/>
      <c r="G92" s="103" t="s">
        <v>245</v>
      </c>
      <c r="H92" s="104">
        <v>943297</v>
      </c>
    </row>
    <row r="93" spans="1:225" s="109" customFormat="1" ht="13.5" customHeight="1">
      <c r="A93" s="107"/>
      <c r="B93" s="107"/>
      <c r="C93" s="125" t="s">
        <v>253</v>
      </c>
      <c r="D93" s="125"/>
      <c r="E93" s="125"/>
      <c r="F93" s="125"/>
      <c r="G93" s="103" t="s">
        <v>245</v>
      </c>
      <c r="H93" s="104">
        <v>192017</v>
      </c>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108"/>
      <c r="AN93" s="108"/>
      <c r="AO93" s="108"/>
      <c r="AP93" s="108"/>
      <c r="AQ93" s="108"/>
      <c r="AR93" s="108"/>
      <c r="AS93" s="108"/>
      <c r="AT93" s="108"/>
      <c r="AU93" s="108"/>
      <c r="AV93" s="108"/>
      <c r="AW93" s="108"/>
      <c r="AX93" s="108"/>
      <c r="AY93" s="108"/>
      <c r="AZ93" s="108"/>
      <c r="BA93" s="108"/>
      <c r="BB93" s="108"/>
      <c r="BC93" s="108"/>
      <c r="BD93" s="108"/>
      <c r="BE93" s="108"/>
      <c r="BF93" s="108"/>
      <c r="BG93" s="108"/>
      <c r="BH93" s="108"/>
      <c r="BI93" s="108"/>
      <c r="BJ93" s="108"/>
      <c r="BK93" s="108"/>
      <c r="BL93" s="108"/>
      <c r="BM93" s="108"/>
      <c r="BN93" s="108"/>
      <c r="BO93" s="108"/>
      <c r="BP93" s="108"/>
      <c r="BQ93" s="108"/>
      <c r="BR93" s="108"/>
      <c r="BS93" s="108"/>
      <c r="BT93" s="108"/>
      <c r="BU93" s="108"/>
      <c r="BV93" s="108"/>
      <c r="BW93" s="108"/>
      <c r="BX93" s="108"/>
      <c r="BY93" s="108"/>
      <c r="BZ93" s="108"/>
      <c r="CA93" s="108"/>
      <c r="CB93" s="108"/>
      <c r="CC93" s="108"/>
      <c r="CD93" s="108"/>
      <c r="CE93" s="108"/>
      <c r="CF93" s="108"/>
      <c r="CG93" s="108"/>
      <c r="CH93" s="108"/>
      <c r="CI93" s="108"/>
      <c r="CJ93" s="108"/>
      <c r="CK93" s="108"/>
      <c r="CL93" s="108"/>
      <c r="CM93" s="108"/>
      <c r="CN93" s="108"/>
      <c r="CO93" s="108"/>
      <c r="CP93" s="108"/>
      <c r="CQ93" s="108"/>
      <c r="CR93" s="108"/>
      <c r="CS93" s="108"/>
      <c r="CT93" s="108"/>
      <c r="CU93" s="108"/>
      <c r="CV93" s="108"/>
      <c r="CW93" s="108"/>
      <c r="CX93" s="108"/>
      <c r="CY93" s="108"/>
      <c r="CZ93" s="108"/>
      <c r="DA93" s="108"/>
      <c r="DB93" s="108"/>
      <c r="DC93" s="108"/>
      <c r="DD93" s="108"/>
      <c r="DE93" s="108"/>
      <c r="DF93" s="108"/>
      <c r="DG93" s="108"/>
      <c r="DH93" s="108"/>
      <c r="DI93" s="108"/>
      <c r="DJ93" s="108"/>
      <c r="DK93" s="108"/>
      <c r="DL93" s="108"/>
      <c r="DM93" s="108"/>
      <c r="DN93" s="108"/>
      <c r="DO93" s="108"/>
      <c r="DP93" s="108"/>
      <c r="DQ93" s="108"/>
      <c r="DR93" s="108"/>
      <c r="DS93" s="108"/>
      <c r="DT93" s="108"/>
      <c r="DU93" s="108"/>
      <c r="DV93" s="108"/>
      <c r="DW93" s="108"/>
      <c r="DX93" s="108"/>
      <c r="DY93" s="108"/>
      <c r="DZ93" s="108"/>
      <c r="EA93" s="108"/>
      <c r="EB93" s="108"/>
      <c r="EC93" s="108"/>
      <c r="ED93" s="108"/>
      <c r="EE93" s="108"/>
      <c r="EF93" s="108"/>
      <c r="EG93" s="108"/>
      <c r="EH93" s="108"/>
      <c r="EI93" s="108"/>
      <c r="EJ93" s="108"/>
      <c r="EK93" s="108"/>
      <c r="EL93" s="108"/>
      <c r="EM93" s="108"/>
      <c r="EN93" s="108"/>
      <c r="EO93" s="108"/>
      <c r="EP93" s="108"/>
      <c r="EQ93" s="108"/>
      <c r="ER93" s="108"/>
      <c r="ES93" s="108"/>
      <c r="ET93" s="108"/>
      <c r="EU93" s="108"/>
      <c r="EV93" s="108"/>
      <c r="EW93" s="108"/>
      <c r="EX93" s="108"/>
      <c r="EY93" s="108"/>
      <c r="EZ93" s="108"/>
      <c r="FA93" s="108"/>
      <c r="FB93" s="108"/>
      <c r="FC93" s="108"/>
      <c r="FD93" s="108"/>
      <c r="FE93" s="108"/>
      <c r="FF93" s="108"/>
      <c r="FG93" s="108"/>
      <c r="FH93" s="108"/>
      <c r="FI93" s="108"/>
      <c r="FJ93" s="108"/>
      <c r="FK93" s="108"/>
      <c r="FL93" s="108"/>
      <c r="FM93" s="108"/>
      <c r="FN93" s="108"/>
      <c r="FO93" s="108"/>
      <c r="FP93" s="108"/>
      <c r="FQ93" s="108"/>
      <c r="FR93" s="108"/>
      <c r="FS93" s="108"/>
      <c r="FT93" s="108"/>
      <c r="FU93" s="108"/>
      <c r="FV93" s="108"/>
      <c r="FW93" s="108"/>
      <c r="FX93" s="108"/>
      <c r="FY93" s="108"/>
      <c r="FZ93" s="108"/>
      <c r="GA93" s="108"/>
      <c r="GB93" s="108"/>
      <c r="GC93" s="108"/>
      <c r="GD93" s="108"/>
      <c r="GE93" s="108"/>
      <c r="GF93" s="108"/>
      <c r="GG93" s="108"/>
      <c r="GH93" s="108"/>
      <c r="GI93" s="108"/>
      <c r="GJ93" s="108"/>
      <c r="GK93" s="108"/>
      <c r="GL93" s="108"/>
      <c r="GM93" s="108"/>
      <c r="GN93" s="108"/>
      <c r="GO93" s="108"/>
      <c r="GP93" s="108"/>
      <c r="GQ93" s="108"/>
      <c r="GR93" s="108"/>
      <c r="GS93" s="108"/>
      <c r="GT93" s="108"/>
      <c r="GU93" s="108"/>
      <c r="GV93" s="108"/>
      <c r="GW93" s="108"/>
      <c r="GX93" s="108"/>
      <c r="GY93" s="108"/>
      <c r="GZ93" s="108"/>
      <c r="HA93" s="108"/>
      <c r="HB93" s="108"/>
      <c r="HC93" s="108"/>
      <c r="HD93" s="108"/>
      <c r="HE93" s="108"/>
      <c r="HF93" s="108"/>
      <c r="HG93" s="108"/>
      <c r="HH93" s="108"/>
      <c r="HI93" s="108"/>
      <c r="HJ93" s="108"/>
      <c r="HK93" s="108"/>
      <c r="HL93" s="108"/>
      <c r="HM93" s="108"/>
      <c r="HN93" s="108"/>
      <c r="HO93" s="108"/>
      <c r="HP93" s="108"/>
      <c r="HQ93" s="108"/>
    </row>
    <row r="94" spans="1:225" s="109" customFormat="1" ht="13.5" customHeight="1">
      <c r="A94" s="107"/>
      <c r="B94" s="107"/>
      <c r="C94" s="125" t="s">
        <v>242</v>
      </c>
      <c r="D94" s="125"/>
      <c r="E94" s="125"/>
      <c r="F94" s="125"/>
      <c r="G94" s="103" t="s">
        <v>245</v>
      </c>
      <c r="H94" s="104">
        <v>2302</v>
      </c>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108"/>
      <c r="AN94" s="108"/>
      <c r="AO94" s="108"/>
      <c r="AP94" s="108"/>
      <c r="AQ94" s="108"/>
      <c r="AR94" s="108"/>
      <c r="AS94" s="108"/>
      <c r="AT94" s="108"/>
      <c r="AU94" s="108"/>
      <c r="AV94" s="108"/>
      <c r="AW94" s="108"/>
      <c r="AX94" s="108"/>
      <c r="AY94" s="108"/>
      <c r="AZ94" s="108"/>
      <c r="BA94" s="108"/>
      <c r="BB94" s="108"/>
      <c r="BC94" s="108"/>
      <c r="BD94" s="108"/>
      <c r="BE94" s="108"/>
      <c r="BF94" s="108"/>
      <c r="BG94" s="108"/>
      <c r="BH94" s="108"/>
      <c r="BI94" s="108"/>
      <c r="BJ94" s="108"/>
      <c r="BK94" s="108"/>
      <c r="BL94" s="108"/>
      <c r="BM94" s="108"/>
      <c r="BN94" s="108"/>
      <c r="BO94" s="108"/>
      <c r="BP94" s="108"/>
      <c r="BQ94" s="108"/>
      <c r="BR94" s="108"/>
      <c r="BS94" s="108"/>
      <c r="BT94" s="108"/>
      <c r="BU94" s="108"/>
      <c r="BV94" s="108"/>
      <c r="BW94" s="108"/>
      <c r="BX94" s="108"/>
      <c r="BY94" s="108"/>
      <c r="BZ94" s="108"/>
      <c r="CA94" s="108"/>
      <c r="CB94" s="108"/>
      <c r="CC94" s="108"/>
      <c r="CD94" s="108"/>
      <c r="CE94" s="108"/>
      <c r="CF94" s="108"/>
      <c r="CG94" s="108"/>
      <c r="CH94" s="108"/>
      <c r="CI94" s="108"/>
      <c r="CJ94" s="108"/>
      <c r="CK94" s="108"/>
      <c r="CL94" s="108"/>
      <c r="CM94" s="108"/>
      <c r="CN94" s="108"/>
      <c r="CO94" s="108"/>
      <c r="CP94" s="108"/>
      <c r="CQ94" s="108"/>
      <c r="CR94" s="108"/>
      <c r="CS94" s="108"/>
      <c r="CT94" s="108"/>
      <c r="CU94" s="108"/>
      <c r="CV94" s="108"/>
      <c r="CW94" s="108"/>
      <c r="CX94" s="108"/>
      <c r="CY94" s="108"/>
      <c r="CZ94" s="108"/>
      <c r="DA94" s="108"/>
      <c r="DB94" s="108"/>
      <c r="DC94" s="108"/>
      <c r="DD94" s="108"/>
      <c r="DE94" s="108"/>
      <c r="DF94" s="108"/>
      <c r="DG94" s="108"/>
      <c r="DH94" s="108"/>
      <c r="DI94" s="108"/>
      <c r="DJ94" s="108"/>
      <c r="DK94" s="108"/>
      <c r="DL94" s="108"/>
      <c r="DM94" s="108"/>
      <c r="DN94" s="108"/>
      <c r="DO94" s="108"/>
      <c r="DP94" s="108"/>
      <c r="DQ94" s="108"/>
      <c r="DR94" s="108"/>
      <c r="DS94" s="108"/>
      <c r="DT94" s="108"/>
      <c r="DU94" s="108"/>
      <c r="DV94" s="108"/>
      <c r="DW94" s="108"/>
      <c r="DX94" s="108"/>
      <c r="DY94" s="108"/>
      <c r="DZ94" s="108"/>
      <c r="EA94" s="108"/>
      <c r="EB94" s="108"/>
      <c r="EC94" s="108"/>
      <c r="ED94" s="108"/>
      <c r="EE94" s="108"/>
      <c r="EF94" s="108"/>
      <c r="EG94" s="108"/>
      <c r="EH94" s="108"/>
      <c r="EI94" s="108"/>
      <c r="EJ94" s="108"/>
      <c r="EK94" s="108"/>
      <c r="EL94" s="108"/>
      <c r="EM94" s="108"/>
      <c r="EN94" s="108"/>
      <c r="EO94" s="108"/>
      <c r="EP94" s="108"/>
      <c r="EQ94" s="108"/>
      <c r="ER94" s="108"/>
      <c r="ES94" s="108"/>
      <c r="ET94" s="108"/>
      <c r="EU94" s="108"/>
      <c r="EV94" s="108"/>
      <c r="EW94" s="108"/>
      <c r="EX94" s="108"/>
      <c r="EY94" s="108"/>
      <c r="EZ94" s="108"/>
      <c r="FA94" s="108"/>
      <c r="FB94" s="108"/>
      <c r="FC94" s="108"/>
      <c r="FD94" s="108"/>
      <c r="FE94" s="108"/>
      <c r="FF94" s="108"/>
      <c r="FG94" s="108"/>
      <c r="FH94" s="108"/>
      <c r="FI94" s="108"/>
      <c r="FJ94" s="108"/>
      <c r="FK94" s="108"/>
      <c r="FL94" s="108"/>
      <c r="FM94" s="108"/>
      <c r="FN94" s="108"/>
      <c r="FO94" s="108"/>
      <c r="FP94" s="108"/>
      <c r="FQ94" s="108"/>
      <c r="FR94" s="108"/>
      <c r="FS94" s="108"/>
      <c r="FT94" s="108"/>
      <c r="FU94" s="108"/>
      <c r="FV94" s="108"/>
      <c r="FW94" s="108"/>
      <c r="FX94" s="108"/>
      <c r="FY94" s="108"/>
      <c r="FZ94" s="108"/>
      <c r="GA94" s="108"/>
      <c r="GB94" s="108"/>
      <c r="GC94" s="108"/>
      <c r="GD94" s="108"/>
      <c r="GE94" s="108"/>
      <c r="GF94" s="108"/>
      <c r="GG94" s="108"/>
      <c r="GH94" s="108"/>
      <c r="GI94" s="108"/>
      <c r="GJ94" s="108"/>
      <c r="GK94" s="108"/>
      <c r="GL94" s="108"/>
      <c r="GM94" s="108"/>
      <c r="GN94" s="108"/>
      <c r="GO94" s="108"/>
      <c r="GP94" s="108"/>
      <c r="GQ94" s="108"/>
      <c r="GR94" s="108"/>
      <c r="GS94" s="108"/>
      <c r="GT94" s="108"/>
      <c r="GU94" s="108"/>
      <c r="GV94" s="108"/>
      <c r="GW94" s="108"/>
      <c r="GX94" s="108"/>
      <c r="GY94" s="108"/>
      <c r="GZ94" s="108"/>
      <c r="HA94" s="108"/>
      <c r="HB94" s="108"/>
      <c r="HC94" s="108"/>
      <c r="HD94" s="108"/>
      <c r="HE94" s="108"/>
      <c r="HF94" s="108"/>
      <c r="HG94" s="108"/>
      <c r="HH94" s="108"/>
      <c r="HI94" s="108"/>
      <c r="HJ94" s="108"/>
      <c r="HK94" s="108"/>
      <c r="HL94" s="108"/>
      <c r="HM94" s="108"/>
      <c r="HN94" s="108"/>
      <c r="HO94" s="108"/>
      <c r="HP94" s="108"/>
      <c r="HQ94" s="108"/>
    </row>
    <row r="95" spans="1:8" s="30" customFormat="1" ht="13.5" customHeight="1">
      <c r="A95" s="38"/>
      <c r="B95" s="40"/>
      <c r="C95" s="125" t="s">
        <v>248</v>
      </c>
      <c r="D95" s="125"/>
      <c r="E95" s="125"/>
      <c r="F95" s="125"/>
      <c r="G95" s="103" t="s">
        <v>245</v>
      </c>
      <c r="H95" s="104">
        <v>1275088</v>
      </c>
    </row>
    <row r="96" spans="1:8" s="30" customFormat="1" ht="13.5" customHeight="1">
      <c r="A96" s="38"/>
      <c r="B96" s="40"/>
      <c r="C96" s="125" t="s">
        <v>250</v>
      </c>
      <c r="D96" s="125"/>
      <c r="E96" s="125"/>
      <c r="F96" s="125"/>
      <c r="G96" s="103" t="s">
        <v>245</v>
      </c>
      <c r="H96" s="104">
        <v>618850</v>
      </c>
    </row>
    <row r="97" spans="1:8" s="30" customFormat="1" ht="27.75" customHeight="1">
      <c r="A97" s="38"/>
      <c r="B97" s="38"/>
      <c r="C97" s="124" t="s">
        <v>418</v>
      </c>
      <c r="D97" s="124"/>
      <c r="E97" s="124"/>
      <c r="F97" s="124"/>
      <c r="G97" s="124"/>
      <c r="H97" s="124"/>
    </row>
    <row r="98" spans="1:8" s="30" customFormat="1" ht="38.25" customHeight="1">
      <c r="A98" s="38"/>
      <c r="B98" s="40">
        <v>75864</v>
      </c>
      <c r="C98" s="65" t="s">
        <v>152</v>
      </c>
      <c r="D98" s="41">
        <v>144527124</v>
      </c>
      <c r="E98" s="41">
        <v>0</v>
      </c>
      <c r="F98" s="41">
        <v>7674795</v>
      </c>
      <c r="G98" s="41">
        <v>100556</v>
      </c>
      <c r="H98" s="41">
        <f>D98+E98-F98</f>
        <v>136852329</v>
      </c>
    </row>
    <row r="99" spans="1:8" s="11" customFormat="1" ht="27" customHeight="1">
      <c r="A99" s="9"/>
      <c r="B99" s="9"/>
      <c r="C99" s="128" t="s">
        <v>271</v>
      </c>
      <c r="D99" s="128"/>
      <c r="E99" s="128"/>
      <c r="F99" s="128"/>
      <c r="G99" s="128"/>
      <c r="H99" s="128"/>
    </row>
    <row r="100" spans="1:8" s="11" customFormat="1" ht="25.5" customHeight="1">
      <c r="A100" s="112"/>
      <c r="B100" s="9"/>
      <c r="C100" s="126" t="s">
        <v>272</v>
      </c>
      <c r="D100" s="126"/>
      <c r="E100" s="126"/>
      <c r="F100" s="126"/>
      <c r="G100" s="101" t="s">
        <v>245</v>
      </c>
      <c r="H100" s="102">
        <v>1151109</v>
      </c>
    </row>
    <row r="101" spans="1:8" s="11" customFormat="1" ht="14.25" customHeight="1">
      <c r="A101" s="9"/>
      <c r="B101" s="9"/>
      <c r="C101" s="129" t="s">
        <v>273</v>
      </c>
      <c r="D101" s="129"/>
      <c r="E101" s="129"/>
      <c r="F101" s="129"/>
      <c r="G101" s="110"/>
      <c r="H101" s="111"/>
    </row>
    <row r="102" spans="1:8" s="11" customFormat="1" ht="39" customHeight="1">
      <c r="A102" s="9"/>
      <c r="B102" s="9"/>
      <c r="C102" s="126" t="s">
        <v>274</v>
      </c>
      <c r="D102" s="126"/>
      <c r="E102" s="126"/>
      <c r="F102" s="126"/>
      <c r="G102" s="101" t="s">
        <v>245</v>
      </c>
      <c r="H102" s="102">
        <v>123820</v>
      </c>
    </row>
    <row r="103" spans="1:8" s="30" customFormat="1" ht="18" customHeight="1">
      <c r="A103" s="38"/>
      <c r="B103" s="38"/>
      <c r="C103" s="130" t="s">
        <v>275</v>
      </c>
      <c r="D103" s="130"/>
      <c r="E103" s="130"/>
      <c r="F103" s="130"/>
      <c r="G103" s="105" t="s">
        <v>245</v>
      </c>
      <c r="H103" s="106">
        <v>140250</v>
      </c>
    </row>
    <row r="104" spans="1:8" s="30" customFormat="1" ht="26.25" customHeight="1">
      <c r="A104" s="38"/>
      <c r="B104" s="38"/>
      <c r="C104" s="124" t="s">
        <v>288</v>
      </c>
      <c r="D104" s="124"/>
      <c r="E104" s="124"/>
      <c r="F104" s="124"/>
      <c r="G104" s="124"/>
      <c r="H104" s="124"/>
    </row>
    <row r="105" spans="1:8" s="30" customFormat="1" ht="29.25" customHeight="1">
      <c r="A105" s="38"/>
      <c r="B105" s="40"/>
      <c r="C105" s="128" t="s">
        <v>276</v>
      </c>
      <c r="D105" s="128"/>
      <c r="E105" s="128"/>
      <c r="F105" s="128"/>
      <c r="G105" s="128"/>
      <c r="H105" s="128"/>
    </row>
    <row r="106" spans="1:8" s="30" customFormat="1" ht="27.75" customHeight="1">
      <c r="A106" s="38"/>
      <c r="B106" s="38"/>
      <c r="C106" s="127" t="s">
        <v>368</v>
      </c>
      <c r="D106" s="127"/>
      <c r="E106" s="127"/>
      <c r="F106" s="127"/>
      <c r="G106" s="99" t="s">
        <v>245</v>
      </c>
      <c r="H106" s="100">
        <v>100556</v>
      </c>
    </row>
    <row r="107" spans="1:8" s="30" customFormat="1" ht="15" customHeight="1">
      <c r="A107" s="38"/>
      <c r="B107" s="38"/>
      <c r="C107" s="134" t="s">
        <v>289</v>
      </c>
      <c r="D107" s="134"/>
      <c r="E107" s="134"/>
      <c r="F107" s="134"/>
      <c r="G107" s="134"/>
      <c r="H107" s="134"/>
    </row>
    <row r="108" spans="1:8" s="30" customFormat="1" ht="14.25" customHeight="1">
      <c r="A108" s="38"/>
      <c r="B108" s="38"/>
      <c r="C108" s="134" t="s">
        <v>261</v>
      </c>
      <c r="D108" s="134"/>
      <c r="E108" s="134"/>
      <c r="F108" s="134"/>
      <c r="G108" s="134"/>
      <c r="H108" s="134"/>
    </row>
    <row r="109" spans="1:8" s="30" customFormat="1" ht="12.75" customHeight="1">
      <c r="A109" s="38"/>
      <c r="B109" s="38"/>
      <c r="C109" s="138" t="s">
        <v>280</v>
      </c>
      <c r="D109" s="138"/>
      <c r="E109" s="138"/>
      <c r="F109" s="138"/>
      <c r="G109" s="105" t="s">
        <v>245</v>
      </c>
      <c r="H109" s="106">
        <v>31995</v>
      </c>
    </row>
    <row r="110" spans="1:8" s="11" customFormat="1" ht="25.5" customHeight="1">
      <c r="A110" s="112"/>
      <c r="B110" s="9"/>
      <c r="C110" s="126" t="s">
        <v>290</v>
      </c>
      <c r="D110" s="126"/>
      <c r="E110" s="126"/>
      <c r="F110" s="126"/>
      <c r="G110" s="101" t="s">
        <v>245</v>
      </c>
      <c r="H110" s="102">
        <v>135424</v>
      </c>
    </row>
    <row r="111" spans="1:8" s="30" customFormat="1" ht="12.75" customHeight="1">
      <c r="A111" s="38"/>
      <c r="B111" s="38"/>
      <c r="C111" s="138" t="s">
        <v>291</v>
      </c>
      <c r="D111" s="138"/>
      <c r="E111" s="138"/>
      <c r="F111" s="138"/>
      <c r="G111" s="105" t="s">
        <v>245</v>
      </c>
      <c r="H111" s="106">
        <v>125900</v>
      </c>
    </row>
    <row r="112" spans="1:8" s="30" customFormat="1" ht="12.75" customHeight="1">
      <c r="A112" s="38"/>
      <c r="B112" s="38"/>
      <c r="C112" s="138" t="s">
        <v>281</v>
      </c>
      <c r="D112" s="138"/>
      <c r="E112" s="138"/>
      <c r="F112" s="138"/>
      <c r="G112" s="105" t="s">
        <v>245</v>
      </c>
      <c r="H112" s="106">
        <v>74314</v>
      </c>
    </row>
    <row r="113" spans="1:8" s="30" customFormat="1" ht="12.75" customHeight="1">
      <c r="A113" s="38"/>
      <c r="B113" s="38"/>
      <c r="C113" s="138" t="s">
        <v>282</v>
      </c>
      <c r="D113" s="138"/>
      <c r="E113" s="138"/>
      <c r="F113" s="138"/>
      <c r="G113" s="105" t="s">
        <v>245</v>
      </c>
      <c r="H113" s="106">
        <v>48930</v>
      </c>
    </row>
    <row r="114" spans="1:8" s="30" customFormat="1" ht="15" customHeight="1">
      <c r="A114" s="38"/>
      <c r="B114" s="38"/>
      <c r="C114" s="130" t="s">
        <v>292</v>
      </c>
      <c r="D114" s="130"/>
      <c r="E114" s="130"/>
      <c r="F114" s="130"/>
      <c r="G114" s="105" t="s">
        <v>245</v>
      </c>
      <c r="H114" s="106">
        <v>122998</v>
      </c>
    </row>
    <row r="115" spans="1:8" s="30" customFormat="1" ht="12.75" customHeight="1">
      <c r="A115" s="38"/>
      <c r="B115" s="38"/>
      <c r="C115" s="130" t="s">
        <v>283</v>
      </c>
      <c r="D115" s="130"/>
      <c r="E115" s="130"/>
      <c r="F115" s="130"/>
      <c r="G115" s="105" t="s">
        <v>245</v>
      </c>
      <c r="H115" s="106">
        <v>42425</v>
      </c>
    </row>
    <row r="116" spans="1:8" s="30" customFormat="1" ht="14.25" customHeight="1">
      <c r="A116" s="38"/>
      <c r="B116" s="38"/>
      <c r="C116" s="127" t="s">
        <v>284</v>
      </c>
      <c r="D116" s="127"/>
      <c r="E116" s="127"/>
      <c r="F116" s="127"/>
      <c r="G116" s="99"/>
      <c r="H116" s="100"/>
    </row>
    <row r="117" spans="1:8" s="30" customFormat="1" ht="39.75" customHeight="1">
      <c r="A117" s="38"/>
      <c r="B117" s="38"/>
      <c r="C117" s="127" t="s">
        <v>285</v>
      </c>
      <c r="D117" s="127"/>
      <c r="E117" s="127"/>
      <c r="F117" s="127"/>
      <c r="G117" s="99" t="s">
        <v>245</v>
      </c>
      <c r="H117" s="100">
        <v>14566</v>
      </c>
    </row>
    <row r="118" spans="1:8" s="30" customFormat="1" ht="15.75" customHeight="1">
      <c r="A118" s="38"/>
      <c r="B118" s="38"/>
      <c r="C118" s="130" t="s">
        <v>293</v>
      </c>
      <c r="D118" s="130"/>
      <c r="E118" s="130"/>
      <c r="F118" s="130"/>
      <c r="G118" s="105" t="s">
        <v>245</v>
      </c>
      <c r="H118" s="106">
        <v>24750</v>
      </c>
    </row>
    <row r="119" spans="1:8" s="30" customFormat="1" ht="12.75" customHeight="1">
      <c r="A119" s="38"/>
      <c r="B119" s="38"/>
      <c r="C119" s="130" t="s">
        <v>277</v>
      </c>
      <c r="D119" s="130"/>
      <c r="E119" s="130"/>
      <c r="F119" s="130"/>
      <c r="G119" s="105" t="s">
        <v>245</v>
      </c>
      <c r="H119" s="106">
        <v>257429</v>
      </c>
    </row>
    <row r="120" spans="1:8" s="30" customFormat="1" ht="12.75" customHeight="1">
      <c r="A120" s="38"/>
      <c r="B120" s="38"/>
      <c r="C120" s="138" t="s">
        <v>286</v>
      </c>
      <c r="D120" s="138"/>
      <c r="E120" s="138"/>
      <c r="F120" s="138"/>
      <c r="G120" s="105" t="s">
        <v>245</v>
      </c>
      <c r="H120" s="106">
        <v>247187</v>
      </c>
    </row>
    <row r="121" spans="1:8" s="30" customFormat="1" ht="13.5" customHeight="1">
      <c r="A121" s="38"/>
      <c r="B121" s="38"/>
      <c r="C121" s="138" t="s">
        <v>287</v>
      </c>
      <c r="D121" s="138"/>
      <c r="E121" s="138"/>
      <c r="F121" s="138"/>
      <c r="G121" s="105" t="s">
        <v>245</v>
      </c>
      <c r="H121" s="106">
        <v>6927</v>
      </c>
    </row>
    <row r="122" spans="1:8" s="30" customFormat="1" ht="14.25" customHeight="1">
      <c r="A122" s="38"/>
      <c r="B122" s="38"/>
      <c r="C122" s="130" t="s">
        <v>278</v>
      </c>
      <c r="D122" s="130"/>
      <c r="E122" s="130"/>
      <c r="F122" s="130"/>
      <c r="G122" s="105" t="s">
        <v>245</v>
      </c>
      <c r="H122" s="106">
        <v>45259</v>
      </c>
    </row>
    <row r="123" spans="1:8" s="30" customFormat="1" ht="14.25" customHeight="1">
      <c r="A123" s="38"/>
      <c r="B123" s="38"/>
      <c r="C123" s="130" t="s">
        <v>279</v>
      </c>
      <c r="D123" s="130"/>
      <c r="E123" s="130"/>
      <c r="F123" s="130"/>
      <c r="G123" s="105" t="s">
        <v>245</v>
      </c>
      <c r="H123" s="106">
        <v>85115</v>
      </c>
    </row>
    <row r="124" spans="1:8" s="30" customFormat="1" ht="14.25" customHeight="1">
      <c r="A124" s="38"/>
      <c r="B124" s="38"/>
      <c r="C124" s="134" t="s">
        <v>262</v>
      </c>
      <c r="D124" s="134"/>
      <c r="E124" s="134"/>
      <c r="F124" s="134"/>
      <c r="G124" s="134"/>
      <c r="H124" s="134"/>
    </row>
    <row r="125" spans="1:8" s="30" customFormat="1" ht="12.75" customHeight="1">
      <c r="A125" s="38"/>
      <c r="B125" s="38"/>
      <c r="C125" s="130" t="s">
        <v>277</v>
      </c>
      <c r="D125" s="130"/>
      <c r="E125" s="130"/>
      <c r="F125" s="130"/>
      <c r="G125" s="105" t="s">
        <v>245</v>
      </c>
      <c r="H125" s="106">
        <v>29815</v>
      </c>
    </row>
    <row r="126" spans="1:8" s="30" customFormat="1" ht="12.75" customHeight="1">
      <c r="A126" s="38"/>
      <c r="B126" s="38"/>
      <c r="C126" s="138" t="s">
        <v>286</v>
      </c>
      <c r="D126" s="138"/>
      <c r="E126" s="138"/>
      <c r="F126" s="138"/>
      <c r="G126" s="105" t="s">
        <v>245</v>
      </c>
      <c r="H126" s="106">
        <v>4842</v>
      </c>
    </row>
    <row r="127" spans="1:8" s="30" customFormat="1" ht="14.25" customHeight="1">
      <c r="A127" s="38"/>
      <c r="B127" s="38"/>
      <c r="C127" s="130" t="s">
        <v>278</v>
      </c>
      <c r="D127" s="130"/>
      <c r="E127" s="130"/>
      <c r="F127" s="130"/>
      <c r="G127" s="105" t="s">
        <v>245</v>
      </c>
      <c r="H127" s="106">
        <v>447</v>
      </c>
    </row>
    <row r="128" spans="1:8" s="30" customFormat="1" ht="14.25" customHeight="1">
      <c r="A128" s="38"/>
      <c r="B128" s="38"/>
      <c r="C128" s="130" t="s">
        <v>279</v>
      </c>
      <c r="D128" s="130"/>
      <c r="E128" s="130"/>
      <c r="F128" s="130"/>
      <c r="G128" s="105" t="s">
        <v>245</v>
      </c>
      <c r="H128" s="106">
        <v>14889</v>
      </c>
    </row>
    <row r="129" spans="1:8" s="30" customFormat="1" ht="27.75" customHeight="1">
      <c r="A129" s="38"/>
      <c r="B129" s="38"/>
      <c r="C129" s="124" t="s">
        <v>418</v>
      </c>
      <c r="D129" s="124"/>
      <c r="E129" s="124"/>
      <c r="F129" s="124"/>
      <c r="G129" s="124"/>
      <c r="H129" s="124"/>
    </row>
    <row r="130" spans="1:8" s="30" customFormat="1" ht="54.75" customHeight="1">
      <c r="A130" s="38"/>
      <c r="B130" s="38"/>
      <c r="C130" s="124" t="s">
        <v>417</v>
      </c>
      <c r="D130" s="124"/>
      <c r="E130" s="124"/>
      <c r="F130" s="124"/>
      <c r="G130" s="124"/>
      <c r="H130" s="124"/>
    </row>
    <row r="131" spans="1:8" s="30" customFormat="1" ht="3.75" customHeight="1">
      <c r="A131" s="38"/>
      <c r="B131" s="38"/>
      <c r="C131" s="26"/>
      <c r="D131" s="26"/>
      <c r="E131" s="26"/>
      <c r="F131" s="26"/>
      <c r="G131" s="26"/>
      <c r="H131" s="26"/>
    </row>
    <row r="132" spans="1:8" s="31" customFormat="1" ht="21.75" customHeight="1">
      <c r="A132" s="35"/>
      <c r="B132" s="35">
        <v>801</v>
      </c>
      <c r="C132" s="36" t="s">
        <v>80</v>
      </c>
      <c r="D132" s="37">
        <v>2375378.3</v>
      </c>
      <c r="E132" s="37">
        <f>E135+E133+E137</f>
        <v>380050</v>
      </c>
      <c r="F132" s="37">
        <f>F135+F133+F137</f>
        <v>47607</v>
      </c>
      <c r="G132" s="37">
        <f>G135+G133+G137</f>
        <v>0</v>
      </c>
      <c r="H132" s="37">
        <f>D132+E132-F132</f>
        <v>2707821.3</v>
      </c>
    </row>
    <row r="133" spans="1:8" s="30" customFormat="1" ht="19.5" customHeight="1">
      <c r="A133" s="38"/>
      <c r="B133" s="38">
        <v>80102</v>
      </c>
      <c r="C133" s="39" t="s">
        <v>81</v>
      </c>
      <c r="D133" s="32">
        <v>8950</v>
      </c>
      <c r="E133" s="32">
        <v>210000</v>
      </c>
      <c r="F133" s="32">
        <v>0</v>
      </c>
      <c r="G133" s="32">
        <v>0</v>
      </c>
      <c r="H133" s="32">
        <f>D133+E133-F133</f>
        <v>218950</v>
      </c>
    </row>
    <row r="134" spans="1:8" s="30" customFormat="1" ht="26.25" customHeight="1">
      <c r="A134" s="38"/>
      <c r="B134" s="38"/>
      <c r="C134" s="124" t="s">
        <v>370</v>
      </c>
      <c r="D134" s="124"/>
      <c r="E134" s="124"/>
      <c r="F134" s="124"/>
      <c r="G134" s="124"/>
      <c r="H134" s="124"/>
    </row>
    <row r="135" spans="1:8" s="30" customFormat="1" ht="27" customHeight="1">
      <c r="A135" s="38"/>
      <c r="B135" s="40">
        <v>80140</v>
      </c>
      <c r="C135" s="65" t="s">
        <v>82</v>
      </c>
      <c r="D135" s="41">
        <v>1260700</v>
      </c>
      <c r="E135" s="41">
        <v>170050</v>
      </c>
      <c r="F135" s="41">
        <v>0</v>
      </c>
      <c r="G135" s="41">
        <v>0</v>
      </c>
      <c r="H135" s="66">
        <f>D135+E135-F135</f>
        <v>1430750</v>
      </c>
    </row>
    <row r="136" spans="1:8" s="30" customFormat="1" ht="42" customHeight="1">
      <c r="A136" s="38"/>
      <c r="B136" s="38"/>
      <c r="C136" s="124" t="s">
        <v>83</v>
      </c>
      <c r="D136" s="124"/>
      <c r="E136" s="124"/>
      <c r="F136" s="124"/>
      <c r="G136" s="124"/>
      <c r="H136" s="124"/>
    </row>
    <row r="137" spans="1:8" s="30" customFormat="1" ht="18" customHeight="1">
      <c r="A137" s="38"/>
      <c r="B137" s="38">
        <v>80195</v>
      </c>
      <c r="C137" s="50" t="s">
        <v>77</v>
      </c>
      <c r="D137" s="32">
        <v>232569</v>
      </c>
      <c r="E137" s="32">
        <v>0</v>
      </c>
      <c r="F137" s="32">
        <v>47607</v>
      </c>
      <c r="G137" s="32">
        <v>0</v>
      </c>
      <c r="H137" s="32">
        <f>D137+E137-F137</f>
        <v>184962</v>
      </c>
    </row>
    <row r="138" spans="1:8" s="29" customFormat="1" ht="39" customHeight="1">
      <c r="A138" s="28"/>
      <c r="B138" s="28"/>
      <c r="C138" s="124" t="s">
        <v>369</v>
      </c>
      <c r="D138" s="124"/>
      <c r="E138" s="124"/>
      <c r="F138" s="124"/>
      <c r="G138" s="124"/>
      <c r="H138" s="124"/>
    </row>
    <row r="139" spans="1:8" s="30" customFormat="1" ht="8.25" customHeight="1">
      <c r="A139" s="38"/>
      <c r="B139" s="38"/>
      <c r="C139" s="124"/>
      <c r="D139" s="124"/>
      <c r="E139" s="124"/>
      <c r="F139" s="124"/>
      <c r="G139" s="124"/>
      <c r="H139" s="124"/>
    </row>
    <row r="140" spans="1:8" s="62" customFormat="1" ht="21.75" customHeight="1">
      <c r="A140" s="59"/>
      <c r="B140" s="59">
        <v>851</v>
      </c>
      <c r="C140" s="60" t="s">
        <v>69</v>
      </c>
      <c r="D140" s="61">
        <v>14469178</v>
      </c>
      <c r="E140" s="61">
        <f>E143+E141+E145</f>
        <v>23628</v>
      </c>
      <c r="F140" s="61">
        <f>F143+F141+F145</f>
        <v>2673521.43</v>
      </c>
      <c r="G140" s="61">
        <f>G143+G141+G145</f>
        <v>0</v>
      </c>
      <c r="H140" s="61">
        <f>D140+E140-F140</f>
        <v>11819284.57</v>
      </c>
    </row>
    <row r="141" spans="1:8" s="30" customFormat="1" ht="19.5" customHeight="1">
      <c r="A141" s="38"/>
      <c r="B141" s="38">
        <v>85149</v>
      </c>
      <c r="C141" s="39" t="s">
        <v>205</v>
      </c>
      <c r="D141" s="32">
        <v>0</v>
      </c>
      <c r="E141" s="32">
        <v>23568</v>
      </c>
      <c r="F141" s="32">
        <v>0</v>
      </c>
      <c r="G141" s="32">
        <v>0</v>
      </c>
      <c r="H141" s="32">
        <f>D141+E141-F141</f>
        <v>23568</v>
      </c>
    </row>
    <row r="142" spans="1:8" s="30" customFormat="1" ht="36.75" customHeight="1">
      <c r="A142" s="122"/>
      <c r="B142" s="122"/>
      <c r="C142" s="124" t="s">
        <v>337</v>
      </c>
      <c r="D142" s="124"/>
      <c r="E142" s="124"/>
      <c r="F142" s="124"/>
      <c r="G142" s="124"/>
      <c r="H142" s="124"/>
    </row>
    <row r="143" spans="1:8" s="30" customFormat="1" ht="18.75" customHeight="1">
      <c r="A143" s="38"/>
      <c r="B143" s="38">
        <v>85157</v>
      </c>
      <c r="C143" s="50" t="s">
        <v>70</v>
      </c>
      <c r="D143" s="32">
        <v>13636946</v>
      </c>
      <c r="E143" s="32">
        <v>0</v>
      </c>
      <c r="F143" s="32">
        <v>2673521.43</v>
      </c>
      <c r="G143" s="32">
        <v>0</v>
      </c>
      <c r="H143" s="32">
        <f>D143+E143-F143</f>
        <v>10963424.57</v>
      </c>
    </row>
    <row r="144" spans="1:8" s="30" customFormat="1" ht="42" customHeight="1">
      <c r="A144" s="38"/>
      <c r="B144" s="38"/>
      <c r="C144" s="124" t="s">
        <v>343</v>
      </c>
      <c r="D144" s="124"/>
      <c r="E144" s="124"/>
      <c r="F144" s="124"/>
      <c r="G144" s="124"/>
      <c r="H144" s="124"/>
    </row>
    <row r="145" spans="1:8" s="30" customFormat="1" ht="18" customHeight="1">
      <c r="A145" s="38"/>
      <c r="B145" s="38">
        <v>85195</v>
      </c>
      <c r="C145" s="50" t="s">
        <v>77</v>
      </c>
      <c r="D145" s="32">
        <v>20372</v>
      </c>
      <c r="E145" s="32">
        <v>60</v>
      </c>
      <c r="F145" s="32">
        <v>0</v>
      </c>
      <c r="G145" s="32">
        <v>0</v>
      </c>
      <c r="H145" s="32">
        <f>D145+E145-F145</f>
        <v>20432</v>
      </c>
    </row>
    <row r="146" spans="1:8" s="30" customFormat="1" ht="36" customHeight="1">
      <c r="A146" s="122"/>
      <c r="B146" s="122"/>
      <c r="C146" s="124" t="s">
        <v>404</v>
      </c>
      <c r="D146" s="124"/>
      <c r="E146" s="124"/>
      <c r="F146" s="124"/>
      <c r="G146" s="124"/>
      <c r="H146" s="124"/>
    </row>
    <row r="147" spans="1:8" s="11" customFormat="1" ht="6.75" customHeight="1">
      <c r="A147" s="9"/>
      <c r="B147" s="9"/>
      <c r="C147" s="3"/>
      <c r="D147" s="3"/>
      <c r="E147" s="3"/>
      <c r="F147" s="3"/>
      <c r="G147" s="3"/>
      <c r="H147" s="3"/>
    </row>
    <row r="148" spans="1:8" s="11" customFormat="1" ht="8.25" customHeight="1">
      <c r="A148" s="9"/>
      <c r="B148" s="9"/>
      <c r="C148" s="3"/>
      <c r="D148" s="3"/>
      <c r="E148" s="3"/>
      <c r="F148" s="3"/>
      <c r="G148" s="3"/>
      <c r="H148" s="3"/>
    </row>
    <row r="149" spans="1:8" s="31" customFormat="1" ht="23.25" customHeight="1">
      <c r="A149" s="35"/>
      <c r="B149" s="35">
        <v>852</v>
      </c>
      <c r="C149" s="36" t="s">
        <v>19</v>
      </c>
      <c r="D149" s="37">
        <v>10419945</v>
      </c>
      <c r="E149" s="37">
        <f>E150</f>
        <v>10</v>
      </c>
      <c r="F149" s="37">
        <f>F150</f>
        <v>51979</v>
      </c>
      <c r="G149" s="37">
        <f>G150</f>
        <v>0</v>
      </c>
      <c r="H149" s="37">
        <f>D149+E149-F149</f>
        <v>10367976</v>
      </c>
    </row>
    <row r="150" spans="1:8" s="30" customFormat="1" ht="18" customHeight="1">
      <c r="A150" s="38"/>
      <c r="B150" s="38">
        <v>85295</v>
      </c>
      <c r="C150" s="50" t="s">
        <v>77</v>
      </c>
      <c r="D150" s="32">
        <v>10218945</v>
      </c>
      <c r="E150" s="32">
        <v>10</v>
      </c>
      <c r="F150" s="32">
        <v>51979</v>
      </c>
      <c r="G150" s="32">
        <v>0</v>
      </c>
      <c r="H150" s="32">
        <f>D150+E150-F150</f>
        <v>10166976</v>
      </c>
    </row>
    <row r="151" spans="1:8" s="29" customFormat="1" ht="45" customHeight="1">
      <c r="A151" s="28"/>
      <c r="B151" s="28"/>
      <c r="C151" s="124" t="s">
        <v>405</v>
      </c>
      <c r="D151" s="124"/>
      <c r="E151" s="124"/>
      <c r="F151" s="124"/>
      <c r="G151" s="124"/>
      <c r="H151" s="124"/>
    </row>
    <row r="152" spans="1:8" s="30" customFormat="1" ht="5.25" customHeight="1">
      <c r="A152" s="38"/>
      <c r="B152" s="38"/>
      <c r="C152" s="48"/>
      <c r="D152" s="48"/>
      <c r="E152" s="48"/>
      <c r="F152" s="48"/>
      <c r="G152" s="48"/>
      <c r="H152" s="48"/>
    </row>
    <row r="153" spans="1:8" s="31" customFormat="1" ht="23.25" customHeight="1">
      <c r="A153" s="35"/>
      <c r="B153" s="35">
        <v>900</v>
      </c>
      <c r="C153" s="36" t="s">
        <v>132</v>
      </c>
      <c r="D153" s="37">
        <v>2416221</v>
      </c>
      <c r="E153" s="37">
        <f>E155+E154</f>
        <v>133847.94</v>
      </c>
      <c r="F153" s="37">
        <f>F155+F154</f>
        <v>133847.94</v>
      </c>
      <c r="G153" s="37">
        <f>G155+G154</f>
        <v>0</v>
      </c>
      <c r="H153" s="37">
        <f>D153+E153-F153</f>
        <v>2416221</v>
      </c>
    </row>
    <row r="154" spans="1:8" s="30" customFormat="1" ht="21" customHeight="1">
      <c r="A154" s="38"/>
      <c r="B154" s="38">
        <v>90005</v>
      </c>
      <c r="C154" s="50" t="s">
        <v>133</v>
      </c>
      <c r="D154" s="32">
        <v>137000</v>
      </c>
      <c r="E154" s="32">
        <v>0</v>
      </c>
      <c r="F154" s="32">
        <v>133847.94</v>
      </c>
      <c r="G154" s="32">
        <v>0</v>
      </c>
      <c r="H154" s="32">
        <f>D154+E154-F154</f>
        <v>3152.0599999999977</v>
      </c>
    </row>
    <row r="155" spans="1:8" s="30" customFormat="1" ht="18" customHeight="1">
      <c r="A155" s="38"/>
      <c r="B155" s="38">
        <v>90095</v>
      </c>
      <c r="C155" s="50" t="s">
        <v>77</v>
      </c>
      <c r="D155" s="32">
        <v>1174873</v>
      </c>
      <c r="E155" s="32">
        <v>133847.94</v>
      </c>
      <c r="F155" s="32">
        <v>0</v>
      </c>
      <c r="G155" s="32">
        <v>0</v>
      </c>
      <c r="H155" s="32">
        <f>D155+E155-F155</f>
        <v>1308720.94</v>
      </c>
    </row>
    <row r="156" spans="1:8" s="30" customFormat="1" ht="51.75" customHeight="1">
      <c r="A156" s="38"/>
      <c r="B156" s="38"/>
      <c r="C156" s="124" t="s">
        <v>134</v>
      </c>
      <c r="D156" s="124"/>
      <c r="E156" s="124"/>
      <c r="F156" s="124"/>
      <c r="G156" s="124"/>
      <c r="H156" s="124"/>
    </row>
    <row r="157" spans="1:8" s="30" customFormat="1" ht="6" customHeight="1">
      <c r="A157" s="38"/>
      <c r="B157" s="38"/>
      <c r="C157" s="124"/>
      <c r="D157" s="124"/>
      <c r="E157" s="124"/>
      <c r="F157" s="124"/>
      <c r="G157" s="124"/>
      <c r="H157" s="124"/>
    </row>
    <row r="158" spans="1:8" s="31" customFormat="1" ht="29.25" customHeight="1">
      <c r="A158" s="35"/>
      <c r="B158" s="46">
        <v>925</v>
      </c>
      <c r="C158" s="49" t="s">
        <v>57</v>
      </c>
      <c r="D158" s="114">
        <v>2673203</v>
      </c>
      <c r="E158" s="114">
        <f>E159</f>
        <v>80977</v>
      </c>
      <c r="F158" s="114">
        <f>F159</f>
        <v>0</v>
      </c>
      <c r="G158" s="114">
        <f>G159</f>
        <v>1824</v>
      </c>
      <c r="H158" s="114">
        <f>D158+E158-F158</f>
        <v>2754180</v>
      </c>
    </row>
    <row r="159" spans="1:8" s="30" customFormat="1" ht="19.5" customHeight="1">
      <c r="A159" s="38"/>
      <c r="B159" s="38">
        <v>92502</v>
      </c>
      <c r="C159" s="50" t="s">
        <v>59</v>
      </c>
      <c r="D159" s="32">
        <v>2673203</v>
      </c>
      <c r="E159" s="32">
        <v>80977</v>
      </c>
      <c r="F159" s="32">
        <v>0</v>
      </c>
      <c r="G159" s="32">
        <v>1824</v>
      </c>
      <c r="H159" s="32">
        <f>D159+E159-F159</f>
        <v>2754180</v>
      </c>
    </row>
    <row r="160" spans="1:8" s="30" customFormat="1" ht="39.75" customHeight="1">
      <c r="A160" s="38"/>
      <c r="B160" s="38"/>
      <c r="C160" s="124" t="s">
        <v>309</v>
      </c>
      <c r="D160" s="124"/>
      <c r="E160" s="124"/>
      <c r="F160" s="124"/>
      <c r="G160" s="124"/>
      <c r="H160" s="124"/>
    </row>
    <row r="161" spans="1:8" s="30" customFormat="1" ht="43.5" customHeight="1">
      <c r="A161" s="38"/>
      <c r="B161" s="38"/>
      <c r="C161" s="124" t="s">
        <v>311</v>
      </c>
      <c r="D161" s="124"/>
      <c r="E161" s="124"/>
      <c r="F161" s="124"/>
      <c r="G161" s="124"/>
      <c r="H161" s="124"/>
    </row>
    <row r="162" spans="1:8" s="30" customFormat="1" ht="71.25" customHeight="1">
      <c r="A162" s="38"/>
      <c r="B162" s="38"/>
      <c r="C162" s="124" t="s">
        <v>406</v>
      </c>
      <c r="D162" s="124"/>
      <c r="E162" s="124"/>
      <c r="F162" s="124"/>
      <c r="G162" s="124"/>
      <c r="H162" s="124"/>
    </row>
    <row r="163" spans="1:8" s="11" customFormat="1" ht="7.5" customHeight="1">
      <c r="A163" s="9"/>
      <c r="B163" s="9"/>
      <c r="C163" s="3"/>
      <c r="D163" s="3"/>
      <c r="E163" s="3"/>
      <c r="F163" s="3"/>
      <c r="G163" s="3"/>
      <c r="H163" s="3"/>
    </row>
    <row r="164" spans="1:8" s="15" customFormat="1" ht="16.5" customHeight="1">
      <c r="A164" s="12" t="s">
        <v>21</v>
      </c>
      <c r="B164" s="12"/>
      <c r="C164" s="13" t="s">
        <v>22</v>
      </c>
      <c r="D164" s="14"/>
      <c r="E164" s="14"/>
      <c r="F164" s="14"/>
      <c r="G164" s="14"/>
      <c r="H164" s="14"/>
    </row>
    <row r="165" spans="3:8" ht="4.5" customHeight="1">
      <c r="C165" s="17"/>
      <c r="D165" s="17"/>
      <c r="E165" s="17"/>
      <c r="F165" s="17"/>
      <c r="G165" s="17"/>
      <c r="H165" s="17"/>
    </row>
    <row r="166" spans="1:8" s="27" customFormat="1" ht="22.5" customHeight="1">
      <c r="A166" s="35"/>
      <c r="B166" s="35"/>
      <c r="C166" s="36" t="s">
        <v>16</v>
      </c>
      <c r="D166" s="115">
        <v>1450821037.58</v>
      </c>
      <c r="E166" s="115">
        <f>E187+E363+E375+E463+E168+E175+E183+E208+E213+E217+E223+E249+E255+E259+E334+E388+E407+E423</f>
        <v>23755764.07</v>
      </c>
      <c r="F166" s="115">
        <f>F187+F363+F375+F463+F168+F175+F183+F208+F213+F217+F223+F249+F255+F259+F334+F388+F407+F423</f>
        <v>52886523.37</v>
      </c>
      <c r="G166" s="115">
        <f>G187+G363+G375+G463+G168+G175+G183+G208+G213+G217+G223+G249+G255+G259+G334+G388+G407+G423</f>
        <v>524821</v>
      </c>
      <c r="H166" s="115">
        <f>D166+E166-F166</f>
        <v>1421690278.28</v>
      </c>
    </row>
    <row r="167" spans="1:8" s="29" customFormat="1" ht="4.5" customHeight="1">
      <c r="A167" s="28"/>
      <c r="B167" s="28"/>
      <c r="C167" s="26"/>
      <c r="D167" s="26"/>
      <c r="E167" s="26"/>
      <c r="F167" s="26"/>
      <c r="G167" s="26"/>
      <c r="H167" s="26"/>
    </row>
    <row r="168" spans="1:8" s="27" customFormat="1" ht="24.75" customHeight="1">
      <c r="A168" s="35"/>
      <c r="B168" s="83" t="s">
        <v>176</v>
      </c>
      <c r="C168" s="36" t="s">
        <v>177</v>
      </c>
      <c r="D168" s="37">
        <v>16331330.28</v>
      </c>
      <c r="E168" s="37">
        <f>E171+E169</f>
        <v>5272.13</v>
      </c>
      <c r="F168" s="37">
        <f>F171+F169</f>
        <v>11450</v>
      </c>
      <c r="G168" s="37">
        <f>G171+G169</f>
        <v>0</v>
      </c>
      <c r="H168" s="37">
        <f>D168+E168-F168</f>
        <v>16325152.41</v>
      </c>
    </row>
    <row r="169" spans="1:8" s="30" customFormat="1" ht="21" customHeight="1">
      <c r="A169" s="38"/>
      <c r="B169" s="76" t="s">
        <v>330</v>
      </c>
      <c r="C169" s="39" t="s">
        <v>331</v>
      </c>
      <c r="D169" s="32">
        <v>6160500</v>
      </c>
      <c r="E169" s="32">
        <v>1000</v>
      </c>
      <c r="F169" s="32">
        <v>0</v>
      </c>
      <c r="G169" s="32">
        <v>0</v>
      </c>
      <c r="H169" s="32">
        <f>D169+E169-F169</f>
        <v>6161500</v>
      </c>
    </row>
    <row r="170" spans="1:8" s="86" customFormat="1" ht="30.75" customHeight="1">
      <c r="A170" s="84"/>
      <c r="B170" s="85"/>
      <c r="C170" s="139" t="s">
        <v>430</v>
      </c>
      <c r="D170" s="139"/>
      <c r="E170" s="139"/>
      <c r="F170" s="139"/>
      <c r="G170" s="139"/>
      <c r="H170" s="139"/>
    </row>
    <row r="171" spans="1:8" s="30" customFormat="1" ht="21.75" customHeight="1">
      <c r="A171" s="38"/>
      <c r="B171" s="76" t="s">
        <v>178</v>
      </c>
      <c r="C171" s="39" t="s">
        <v>77</v>
      </c>
      <c r="D171" s="32">
        <v>568422.28</v>
      </c>
      <c r="E171" s="32">
        <v>4272.13</v>
      </c>
      <c r="F171" s="32">
        <v>11450</v>
      </c>
      <c r="G171" s="32">
        <v>0</v>
      </c>
      <c r="H171" s="32">
        <f>D171+E171-F171</f>
        <v>561244.41</v>
      </c>
    </row>
    <row r="172" spans="1:8" s="30" customFormat="1" ht="51.75" customHeight="1">
      <c r="A172" s="38"/>
      <c r="B172" s="76"/>
      <c r="C172" s="124" t="s">
        <v>371</v>
      </c>
      <c r="D172" s="124"/>
      <c r="E172" s="124"/>
      <c r="F172" s="124"/>
      <c r="G172" s="124"/>
      <c r="H172" s="124"/>
    </row>
    <row r="173" spans="1:8" s="86" customFormat="1" ht="53.25" customHeight="1">
      <c r="A173" s="84"/>
      <c r="B173" s="85"/>
      <c r="C173" s="139" t="s">
        <v>344</v>
      </c>
      <c r="D173" s="139"/>
      <c r="E173" s="139"/>
      <c r="F173" s="139"/>
      <c r="G173" s="139"/>
      <c r="H173" s="139"/>
    </row>
    <row r="174" spans="1:8" s="88" customFormat="1" ht="3.75" customHeight="1">
      <c r="A174" s="87"/>
      <c r="B174" s="87"/>
      <c r="C174" s="26"/>
      <c r="D174" s="26"/>
      <c r="E174" s="26"/>
      <c r="F174" s="26"/>
      <c r="G174" s="26"/>
      <c r="H174" s="26"/>
    </row>
    <row r="175" spans="1:8" s="27" customFormat="1" ht="21.75" customHeight="1">
      <c r="A175" s="35"/>
      <c r="B175" s="35">
        <v>150</v>
      </c>
      <c r="C175" s="36" t="s">
        <v>215</v>
      </c>
      <c r="D175" s="37">
        <v>16068585</v>
      </c>
      <c r="E175" s="37">
        <f>E178+E176</f>
        <v>138938</v>
      </c>
      <c r="F175" s="37">
        <f>F178+F176</f>
        <v>0</v>
      </c>
      <c r="G175" s="37">
        <f>G178+G176</f>
        <v>0</v>
      </c>
      <c r="H175" s="37">
        <f>D175+E175-F175</f>
        <v>16207523</v>
      </c>
    </row>
    <row r="176" spans="1:8" s="30" customFormat="1" ht="18.75" customHeight="1">
      <c r="A176" s="38"/>
      <c r="B176" s="38">
        <v>15011</v>
      </c>
      <c r="C176" s="39" t="s">
        <v>306</v>
      </c>
      <c r="D176" s="32">
        <v>6477284</v>
      </c>
      <c r="E176" s="32">
        <v>24552</v>
      </c>
      <c r="F176" s="32">
        <v>0</v>
      </c>
      <c r="G176" s="94">
        <v>0</v>
      </c>
      <c r="H176" s="32">
        <f>D176+E176-F176</f>
        <v>6501836</v>
      </c>
    </row>
    <row r="177" spans="1:8" s="30" customFormat="1" ht="28.5" customHeight="1">
      <c r="A177" s="38"/>
      <c r="B177" s="38"/>
      <c r="C177" s="124" t="s">
        <v>335</v>
      </c>
      <c r="D177" s="124"/>
      <c r="E177" s="124"/>
      <c r="F177" s="124"/>
      <c r="G177" s="124"/>
      <c r="H177" s="124"/>
    </row>
    <row r="178" spans="1:8" s="30" customFormat="1" ht="18.75" customHeight="1">
      <c r="A178" s="38"/>
      <c r="B178" s="38">
        <v>15013</v>
      </c>
      <c r="C178" s="39" t="s">
        <v>214</v>
      </c>
      <c r="D178" s="32">
        <v>9243301</v>
      </c>
      <c r="E178" s="32">
        <v>114386</v>
      </c>
      <c r="F178" s="32">
        <v>0</v>
      </c>
      <c r="G178" s="94">
        <v>0</v>
      </c>
      <c r="H178" s="32">
        <f>D178+E178-F178</f>
        <v>9357687</v>
      </c>
    </row>
    <row r="179" spans="1:8" s="30" customFormat="1" ht="42" customHeight="1">
      <c r="A179" s="38"/>
      <c r="B179" s="38"/>
      <c r="C179" s="134" t="s">
        <v>372</v>
      </c>
      <c r="D179" s="134"/>
      <c r="E179" s="134"/>
      <c r="F179" s="134"/>
      <c r="G179" s="134"/>
      <c r="H179" s="134"/>
    </row>
    <row r="180" spans="1:8" s="30" customFormat="1" ht="28.5" customHeight="1">
      <c r="A180" s="38"/>
      <c r="B180" s="38"/>
      <c r="C180" s="124" t="s">
        <v>407</v>
      </c>
      <c r="D180" s="124"/>
      <c r="E180" s="124"/>
      <c r="F180" s="124"/>
      <c r="G180" s="124"/>
      <c r="H180" s="124"/>
    </row>
    <row r="181" spans="1:8" s="30" customFormat="1" ht="42.75" customHeight="1">
      <c r="A181" s="38"/>
      <c r="B181" s="38"/>
      <c r="C181" s="48"/>
      <c r="D181" s="48"/>
      <c r="E181" s="48"/>
      <c r="F181" s="48"/>
      <c r="G181" s="48"/>
      <c r="H181" s="48"/>
    </row>
    <row r="182" spans="1:8" s="30" customFormat="1" ht="6.75" customHeight="1">
      <c r="A182" s="38"/>
      <c r="B182" s="38"/>
      <c r="C182" s="48"/>
      <c r="D182" s="48"/>
      <c r="E182" s="48"/>
      <c r="F182" s="48"/>
      <c r="G182" s="48"/>
      <c r="H182" s="48"/>
    </row>
    <row r="183" spans="1:8" s="27" customFormat="1" ht="22.5" customHeight="1">
      <c r="A183" s="35"/>
      <c r="B183" s="35">
        <v>500</v>
      </c>
      <c r="C183" s="36" t="s">
        <v>187</v>
      </c>
      <c r="D183" s="37">
        <v>2013901</v>
      </c>
      <c r="E183" s="37">
        <f>E184</f>
        <v>0</v>
      </c>
      <c r="F183" s="37">
        <f>F184</f>
        <v>1993701</v>
      </c>
      <c r="G183" s="37">
        <f>G184</f>
        <v>0</v>
      </c>
      <c r="H183" s="37">
        <f>D183+E183-F183</f>
        <v>20200</v>
      </c>
    </row>
    <row r="184" spans="1:8" s="30" customFormat="1" ht="17.25" customHeight="1">
      <c r="A184" s="38"/>
      <c r="B184" s="38">
        <v>50005</v>
      </c>
      <c r="C184" s="39" t="s">
        <v>188</v>
      </c>
      <c r="D184" s="32">
        <v>2013901</v>
      </c>
      <c r="E184" s="32">
        <v>0</v>
      </c>
      <c r="F184" s="32">
        <v>1993701</v>
      </c>
      <c r="G184" s="32">
        <v>0</v>
      </c>
      <c r="H184" s="32">
        <f>D184+E184-F184</f>
        <v>20200</v>
      </c>
    </row>
    <row r="185" spans="1:8" s="30" customFormat="1" ht="80.25" customHeight="1">
      <c r="A185" s="38"/>
      <c r="B185" s="38"/>
      <c r="C185" s="124" t="s">
        <v>422</v>
      </c>
      <c r="D185" s="124"/>
      <c r="E185" s="124"/>
      <c r="F185" s="124"/>
      <c r="G185" s="124"/>
      <c r="H185" s="124"/>
    </row>
    <row r="186" spans="1:19" s="11" customFormat="1" ht="6" customHeight="1">
      <c r="A186" s="9"/>
      <c r="B186" s="9"/>
      <c r="C186" s="3"/>
      <c r="D186" s="3"/>
      <c r="E186" s="3"/>
      <c r="F186" s="3"/>
      <c r="G186" s="3"/>
      <c r="H186" s="3"/>
      <c r="M186" s="34"/>
      <c r="N186" s="34"/>
      <c r="R186" s="34"/>
      <c r="S186" s="34"/>
    </row>
    <row r="187" spans="1:8" s="27" customFormat="1" ht="23.25" customHeight="1">
      <c r="A187" s="35"/>
      <c r="B187" s="35">
        <v>600</v>
      </c>
      <c r="C187" s="36" t="s">
        <v>17</v>
      </c>
      <c r="D187" s="37">
        <v>517572176</v>
      </c>
      <c r="E187" s="37">
        <f>E194+E188+E190+E192+E205</f>
        <v>614501</v>
      </c>
      <c r="F187" s="37">
        <f>F194+F188+F190+F192+F205</f>
        <v>9555643</v>
      </c>
      <c r="G187" s="37">
        <f>G194+G188+G190+G192</f>
        <v>41747</v>
      </c>
      <c r="H187" s="37">
        <f>D187+E187-F187</f>
        <v>508631034</v>
      </c>
    </row>
    <row r="188" spans="1:8" s="30" customFormat="1" ht="18.75" customHeight="1">
      <c r="A188" s="38"/>
      <c r="B188" s="38">
        <v>60001</v>
      </c>
      <c r="C188" s="39" t="s">
        <v>23</v>
      </c>
      <c r="D188" s="32">
        <v>113408942</v>
      </c>
      <c r="E188" s="32">
        <v>110700</v>
      </c>
      <c r="F188" s="32">
        <v>110700</v>
      </c>
      <c r="G188" s="32">
        <v>0</v>
      </c>
      <c r="H188" s="32">
        <f>D188+E188-F188</f>
        <v>113408942</v>
      </c>
    </row>
    <row r="189" spans="1:8" s="30" customFormat="1" ht="48" customHeight="1">
      <c r="A189" s="38"/>
      <c r="B189" s="38"/>
      <c r="C189" s="124" t="s">
        <v>423</v>
      </c>
      <c r="D189" s="124"/>
      <c r="E189" s="124"/>
      <c r="F189" s="124"/>
      <c r="G189" s="124"/>
      <c r="H189" s="124"/>
    </row>
    <row r="190" spans="1:8" s="30" customFormat="1" ht="19.5" customHeight="1">
      <c r="A190" s="38"/>
      <c r="B190" s="38">
        <v>60002</v>
      </c>
      <c r="C190" s="39" t="s">
        <v>200</v>
      </c>
      <c r="D190" s="32">
        <v>1199983</v>
      </c>
      <c r="E190" s="32">
        <v>0</v>
      </c>
      <c r="F190" s="32">
        <v>999983</v>
      </c>
      <c r="G190" s="32">
        <v>0</v>
      </c>
      <c r="H190" s="32">
        <f>D190+E190-F190</f>
        <v>200000</v>
      </c>
    </row>
    <row r="191" spans="1:8" s="27" customFormat="1" ht="78.75" customHeight="1">
      <c r="A191" s="51"/>
      <c r="B191" s="38"/>
      <c r="C191" s="124" t="s">
        <v>408</v>
      </c>
      <c r="D191" s="124"/>
      <c r="E191" s="124"/>
      <c r="F191" s="124"/>
      <c r="G191" s="124"/>
      <c r="H191" s="124"/>
    </row>
    <row r="192" spans="1:8" s="11" customFormat="1" ht="21" customHeight="1">
      <c r="A192" s="9"/>
      <c r="B192" s="9">
        <v>60003</v>
      </c>
      <c r="C192" s="72" t="s">
        <v>140</v>
      </c>
      <c r="D192" s="73">
        <v>34974992</v>
      </c>
      <c r="E192" s="73">
        <v>10398</v>
      </c>
      <c r="F192" s="73">
        <v>0</v>
      </c>
      <c r="G192" s="73">
        <v>0</v>
      </c>
      <c r="H192" s="73">
        <f>D192+E192-F192</f>
        <v>34985390</v>
      </c>
    </row>
    <row r="193" spans="1:8" s="29" customFormat="1" ht="51.75" customHeight="1">
      <c r="A193" s="28"/>
      <c r="B193" s="28"/>
      <c r="C193" s="124" t="s">
        <v>142</v>
      </c>
      <c r="D193" s="124"/>
      <c r="E193" s="124"/>
      <c r="F193" s="124"/>
      <c r="G193" s="124"/>
      <c r="H193" s="124"/>
    </row>
    <row r="194" spans="1:8" s="30" customFormat="1" ht="18" customHeight="1">
      <c r="A194" s="38"/>
      <c r="B194" s="38">
        <v>60013</v>
      </c>
      <c r="C194" s="39" t="s">
        <v>332</v>
      </c>
      <c r="D194" s="32">
        <v>341760860</v>
      </c>
      <c r="E194" s="32">
        <v>493403</v>
      </c>
      <c r="F194" s="32">
        <v>8394960</v>
      </c>
      <c r="G194" s="32">
        <v>41747</v>
      </c>
      <c r="H194" s="32">
        <f>D194+E194-F194</f>
        <v>333859303</v>
      </c>
    </row>
    <row r="195" spans="1:8" s="30" customFormat="1" ht="55.5" customHeight="1">
      <c r="A195" s="38"/>
      <c r="B195" s="76"/>
      <c r="C195" s="134" t="s">
        <v>345</v>
      </c>
      <c r="D195" s="134"/>
      <c r="E195" s="134"/>
      <c r="F195" s="134"/>
      <c r="G195" s="134"/>
      <c r="H195" s="134"/>
    </row>
    <row r="196" spans="1:8" s="30" customFormat="1" ht="18" customHeight="1">
      <c r="A196" s="38"/>
      <c r="B196" s="76"/>
      <c r="C196" s="128" t="s">
        <v>373</v>
      </c>
      <c r="D196" s="128"/>
      <c r="E196" s="128"/>
      <c r="F196" s="128"/>
      <c r="G196" s="128"/>
      <c r="H196" s="128"/>
    </row>
    <row r="197" spans="1:8" s="30" customFormat="1" ht="27.75" customHeight="1">
      <c r="A197" s="38"/>
      <c r="B197" s="38"/>
      <c r="C197" s="124" t="s">
        <v>339</v>
      </c>
      <c r="D197" s="124"/>
      <c r="E197" s="124"/>
      <c r="F197" s="124"/>
      <c r="G197" s="124"/>
      <c r="H197" s="124"/>
    </row>
    <row r="198" spans="1:8" s="30" customFormat="1" ht="27.75" customHeight="1">
      <c r="A198" s="38"/>
      <c r="B198" s="38"/>
      <c r="C198" s="124" t="s">
        <v>375</v>
      </c>
      <c r="D198" s="124"/>
      <c r="E198" s="124"/>
      <c r="F198" s="124"/>
      <c r="G198" s="124"/>
      <c r="H198" s="124"/>
    </row>
    <row r="199" spans="1:8" s="30" customFormat="1" ht="27.75" customHeight="1">
      <c r="A199" s="38"/>
      <c r="B199" s="38"/>
      <c r="C199" s="124" t="s">
        <v>340</v>
      </c>
      <c r="D199" s="124"/>
      <c r="E199" s="124"/>
      <c r="F199" s="124"/>
      <c r="G199" s="124"/>
      <c r="H199" s="124"/>
    </row>
    <row r="200" spans="1:8" s="30" customFormat="1" ht="26.25" customHeight="1">
      <c r="A200" s="38"/>
      <c r="B200" s="38"/>
      <c r="C200" s="134" t="s">
        <v>341</v>
      </c>
      <c r="D200" s="134"/>
      <c r="E200" s="134"/>
      <c r="F200" s="134"/>
      <c r="G200" s="134"/>
      <c r="H200" s="134"/>
    </row>
    <row r="201" spans="1:8" s="30" customFormat="1" ht="26.25" customHeight="1">
      <c r="A201" s="38"/>
      <c r="B201" s="38"/>
      <c r="C201" s="134" t="s">
        <v>346</v>
      </c>
      <c r="D201" s="134"/>
      <c r="E201" s="134"/>
      <c r="F201" s="134"/>
      <c r="G201" s="134"/>
      <c r="H201" s="134"/>
    </row>
    <row r="202" spans="1:8" s="30" customFormat="1" ht="15.75" customHeight="1">
      <c r="A202" s="38"/>
      <c r="B202" s="38"/>
      <c r="C202" s="134" t="s">
        <v>376</v>
      </c>
      <c r="D202" s="134"/>
      <c r="E202" s="134"/>
      <c r="F202" s="134"/>
      <c r="G202" s="134"/>
      <c r="H202" s="134"/>
    </row>
    <row r="203" spans="1:8" s="30" customFormat="1" ht="26.25" customHeight="1">
      <c r="A203" s="38"/>
      <c r="B203" s="38"/>
      <c r="C203" s="134" t="s">
        <v>374</v>
      </c>
      <c r="D203" s="134"/>
      <c r="E203" s="134"/>
      <c r="F203" s="134"/>
      <c r="G203" s="134"/>
      <c r="H203" s="134"/>
    </row>
    <row r="204" spans="1:8" s="30" customFormat="1" ht="55.5" customHeight="1">
      <c r="A204" s="38"/>
      <c r="B204" s="38"/>
      <c r="C204" s="134" t="s">
        <v>409</v>
      </c>
      <c r="D204" s="134"/>
      <c r="E204" s="134"/>
      <c r="F204" s="134"/>
      <c r="G204" s="134"/>
      <c r="H204" s="134"/>
    </row>
    <row r="205" spans="1:8" s="11" customFormat="1" ht="18" customHeight="1">
      <c r="A205" s="9"/>
      <c r="B205" s="9">
        <v>60095</v>
      </c>
      <c r="C205" s="72" t="s">
        <v>77</v>
      </c>
      <c r="D205" s="73">
        <v>1001517</v>
      </c>
      <c r="E205" s="73">
        <v>0</v>
      </c>
      <c r="F205" s="73">
        <v>50000</v>
      </c>
      <c r="G205" s="73">
        <v>0</v>
      </c>
      <c r="H205" s="73">
        <f>D205+E205-F205</f>
        <v>951517</v>
      </c>
    </row>
    <row r="206" spans="1:8" s="27" customFormat="1" ht="26.25" customHeight="1">
      <c r="A206" s="51"/>
      <c r="B206" s="38"/>
      <c r="C206" s="124" t="s">
        <v>431</v>
      </c>
      <c r="D206" s="124"/>
      <c r="E206" s="124"/>
      <c r="F206" s="124"/>
      <c r="G206" s="124"/>
      <c r="H206" s="124"/>
    </row>
    <row r="207" spans="1:8" s="29" customFormat="1" ht="5.25" customHeight="1">
      <c r="A207" s="28"/>
      <c r="B207" s="28"/>
      <c r="C207" s="26"/>
      <c r="D207" s="26"/>
      <c r="E207" s="26"/>
      <c r="F207" s="26"/>
      <c r="G207" s="26"/>
      <c r="H207" s="26"/>
    </row>
    <row r="208" spans="1:8" s="27" customFormat="1" ht="22.5" customHeight="1">
      <c r="A208" s="35"/>
      <c r="B208" s="35">
        <v>710</v>
      </c>
      <c r="C208" s="36" t="s">
        <v>73</v>
      </c>
      <c r="D208" s="37">
        <v>7479966</v>
      </c>
      <c r="E208" s="37">
        <f>E209</f>
        <v>42573</v>
      </c>
      <c r="F208" s="37">
        <f>F209</f>
        <v>0</v>
      </c>
      <c r="G208" s="37">
        <f>G209</f>
        <v>0</v>
      </c>
      <c r="H208" s="37">
        <f>D208+E208-F208</f>
        <v>7522539</v>
      </c>
    </row>
    <row r="209" spans="1:8" s="30" customFormat="1" ht="20.25" customHeight="1">
      <c r="A209" s="38"/>
      <c r="B209" s="38">
        <v>71003</v>
      </c>
      <c r="C209" s="39" t="s">
        <v>74</v>
      </c>
      <c r="D209" s="32">
        <v>4854146</v>
      </c>
      <c r="E209" s="32">
        <v>42573</v>
      </c>
      <c r="F209" s="32">
        <v>0</v>
      </c>
      <c r="G209" s="32">
        <v>0</v>
      </c>
      <c r="H209" s="32">
        <f>D209+E209-F209</f>
        <v>4896719</v>
      </c>
    </row>
    <row r="210" spans="1:8" s="30" customFormat="1" ht="32.25" customHeight="1">
      <c r="A210" s="38"/>
      <c r="B210" s="38"/>
      <c r="C210" s="124" t="s">
        <v>75</v>
      </c>
      <c r="D210" s="124"/>
      <c r="E210" s="124"/>
      <c r="F210" s="124"/>
      <c r="G210" s="124"/>
      <c r="H210" s="124"/>
    </row>
    <row r="211" spans="1:8" s="30" customFormat="1" ht="39" customHeight="1">
      <c r="A211" s="38"/>
      <c r="B211" s="38"/>
      <c r="C211" s="26"/>
      <c r="D211" s="26"/>
      <c r="E211" s="26"/>
      <c r="F211" s="26"/>
      <c r="G211" s="26"/>
      <c r="H211" s="26"/>
    </row>
    <row r="212" spans="1:8" s="30" customFormat="1" ht="8.25" customHeight="1">
      <c r="A212" s="38"/>
      <c r="B212" s="38"/>
      <c r="C212" s="26"/>
      <c r="D212" s="26"/>
      <c r="E212" s="26"/>
      <c r="F212" s="26"/>
      <c r="G212" s="26"/>
      <c r="H212" s="26"/>
    </row>
    <row r="213" spans="1:8" s="27" customFormat="1" ht="24" customHeight="1">
      <c r="A213" s="35"/>
      <c r="B213" s="35">
        <v>720</v>
      </c>
      <c r="C213" s="36" t="s">
        <v>204</v>
      </c>
      <c r="D213" s="37">
        <v>69390157</v>
      </c>
      <c r="E213" s="37">
        <f>E214</f>
        <v>0</v>
      </c>
      <c r="F213" s="37">
        <f>F214</f>
        <v>45275</v>
      </c>
      <c r="G213" s="37">
        <f>G214</f>
        <v>0</v>
      </c>
      <c r="H213" s="37">
        <f>D213+E213-F213</f>
        <v>69344882</v>
      </c>
    </row>
    <row r="214" spans="1:8" s="30" customFormat="1" ht="19.5" customHeight="1">
      <c r="A214" s="38"/>
      <c r="B214" s="38">
        <v>72095</v>
      </c>
      <c r="C214" s="39" t="s">
        <v>77</v>
      </c>
      <c r="D214" s="32">
        <v>69390157</v>
      </c>
      <c r="E214" s="32">
        <v>0</v>
      </c>
      <c r="F214" s="32">
        <v>45275</v>
      </c>
      <c r="G214" s="32">
        <v>0</v>
      </c>
      <c r="H214" s="32">
        <f>D214+E214-F214</f>
        <v>69344882</v>
      </c>
    </row>
    <row r="215" spans="1:8" s="30" customFormat="1" ht="42.75" customHeight="1">
      <c r="A215" s="38"/>
      <c r="B215" s="38"/>
      <c r="C215" s="124" t="s">
        <v>377</v>
      </c>
      <c r="D215" s="124"/>
      <c r="E215" s="124"/>
      <c r="F215" s="124"/>
      <c r="G215" s="124"/>
      <c r="H215" s="124"/>
    </row>
    <row r="216" spans="1:8" s="30" customFormat="1" ht="9.75" customHeight="1">
      <c r="A216" s="38"/>
      <c r="B216" s="38"/>
      <c r="C216" s="26"/>
      <c r="D216" s="26"/>
      <c r="E216" s="26"/>
      <c r="F216" s="26"/>
      <c r="G216" s="26"/>
      <c r="H216" s="26"/>
    </row>
    <row r="217" spans="1:8" s="82" customFormat="1" ht="23.25" customHeight="1">
      <c r="A217" s="79"/>
      <c r="B217" s="79">
        <v>730</v>
      </c>
      <c r="C217" s="80" t="s">
        <v>143</v>
      </c>
      <c r="D217" s="81">
        <v>4498757</v>
      </c>
      <c r="E217" s="81">
        <f>E220+E218</f>
        <v>2500000</v>
      </c>
      <c r="F217" s="81">
        <f>F220+F218</f>
        <v>24000</v>
      </c>
      <c r="G217" s="81">
        <f>G220+G218</f>
        <v>0</v>
      </c>
      <c r="H217" s="81">
        <f>D217+E217-F217</f>
        <v>6974757</v>
      </c>
    </row>
    <row r="218" spans="1:8" s="30" customFormat="1" ht="18.75" customHeight="1">
      <c r="A218" s="38"/>
      <c r="B218" s="38">
        <v>73014</v>
      </c>
      <c r="C218" s="39" t="s">
        <v>144</v>
      </c>
      <c r="D218" s="32">
        <v>250000</v>
      </c>
      <c r="E218" s="32">
        <v>0</v>
      </c>
      <c r="F218" s="32">
        <v>24000</v>
      </c>
      <c r="G218" s="32">
        <v>0</v>
      </c>
      <c r="H218" s="32">
        <f>D218+E218-F218</f>
        <v>226000</v>
      </c>
    </row>
    <row r="219" spans="1:8" s="30" customFormat="1" ht="32.25" customHeight="1">
      <c r="A219" s="38"/>
      <c r="B219" s="38"/>
      <c r="C219" s="124" t="s">
        <v>425</v>
      </c>
      <c r="D219" s="124"/>
      <c r="E219" s="124"/>
      <c r="F219" s="124"/>
      <c r="G219" s="124"/>
      <c r="H219" s="124"/>
    </row>
    <row r="220" spans="1:8" s="30" customFormat="1" ht="18.75" customHeight="1">
      <c r="A220" s="38"/>
      <c r="B220" s="38">
        <v>73095</v>
      </c>
      <c r="C220" s="39" t="s">
        <v>77</v>
      </c>
      <c r="D220" s="32">
        <v>4248757</v>
      </c>
      <c r="E220" s="32">
        <v>2500000</v>
      </c>
      <c r="F220" s="32">
        <v>0</v>
      </c>
      <c r="G220" s="32">
        <v>0</v>
      </c>
      <c r="H220" s="32">
        <f>D220+E220-F220</f>
        <v>6748757</v>
      </c>
    </row>
    <row r="221" spans="1:8" s="27" customFormat="1" ht="69.75" customHeight="1">
      <c r="A221" s="51"/>
      <c r="B221" s="38"/>
      <c r="C221" s="124" t="s">
        <v>424</v>
      </c>
      <c r="D221" s="124"/>
      <c r="E221" s="124"/>
      <c r="F221" s="124"/>
      <c r="G221" s="124"/>
      <c r="H221" s="124"/>
    </row>
    <row r="222" spans="1:8" s="30" customFormat="1" ht="8.25" customHeight="1">
      <c r="A222" s="38"/>
      <c r="B222" s="38"/>
      <c r="C222" s="26"/>
      <c r="D222" s="26"/>
      <c r="E222" s="26"/>
      <c r="F222" s="26"/>
      <c r="G222" s="26"/>
      <c r="H222" s="26"/>
    </row>
    <row r="223" spans="1:8" s="27" customFormat="1" ht="21.75" customHeight="1">
      <c r="A223" s="35"/>
      <c r="B223" s="35">
        <v>750</v>
      </c>
      <c r="C223" s="36" t="s">
        <v>120</v>
      </c>
      <c r="D223" s="37">
        <v>139291866</v>
      </c>
      <c r="E223" s="37">
        <f>E242+E224+E226+E240+E244</f>
        <v>3629804</v>
      </c>
      <c r="F223" s="37">
        <f>F242+F224+F226+F240+F244</f>
        <v>5717698</v>
      </c>
      <c r="G223" s="37">
        <f>G242+G224+G226+G240+G244</f>
        <v>100</v>
      </c>
      <c r="H223" s="37">
        <f>D223+E223-F223</f>
        <v>137203972</v>
      </c>
    </row>
    <row r="224" spans="1:8" s="30" customFormat="1" ht="18.75" customHeight="1">
      <c r="A224" s="38"/>
      <c r="B224" s="38">
        <v>75017</v>
      </c>
      <c r="C224" s="39" t="s">
        <v>121</v>
      </c>
      <c r="D224" s="32">
        <v>1497000</v>
      </c>
      <c r="E224" s="32">
        <v>76400</v>
      </c>
      <c r="F224" s="32">
        <v>0</v>
      </c>
      <c r="G224" s="32">
        <v>0</v>
      </c>
      <c r="H224" s="32">
        <f>D224+E224-F224</f>
        <v>1573400</v>
      </c>
    </row>
    <row r="225" spans="1:8" s="30" customFormat="1" ht="35.25" customHeight="1">
      <c r="A225" s="38"/>
      <c r="B225" s="38"/>
      <c r="C225" s="124" t="s">
        <v>426</v>
      </c>
      <c r="D225" s="124"/>
      <c r="E225" s="124"/>
      <c r="F225" s="124"/>
      <c r="G225" s="124"/>
      <c r="H225" s="124"/>
    </row>
    <row r="226" spans="1:8" s="30" customFormat="1" ht="18.75" customHeight="1">
      <c r="A226" s="38"/>
      <c r="B226" s="38">
        <v>75018</v>
      </c>
      <c r="C226" s="39" t="s">
        <v>145</v>
      </c>
      <c r="D226" s="32">
        <v>105987352</v>
      </c>
      <c r="E226" s="32">
        <v>3096404</v>
      </c>
      <c r="F226" s="32">
        <v>5579142</v>
      </c>
      <c r="G226" s="32">
        <v>100</v>
      </c>
      <c r="H226" s="32">
        <f>D226+E226-F226</f>
        <v>103504614</v>
      </c>
    </row>
    <row r="227" spans="1:8" s="30" customFormat="1" ht="25.5" customHeight="1">
      <c r="A227" s="38"/>
      <c r="B227" s="38"/>
      <c r="C227" s="142" t="s">
        <v>146</v>
      </c>
      <c r="D227" s="142"/>
      <c r="E227" s="142"/>
      <c r="F227" s="142"/>
      <c r="G227" s="142"/>
      <c r="H227" s="142"/>
    </row>
    <row r="228" spans="1:8" s="30" customFormat="1" ht="13.5" customHeight="1">
      <c r="A228" s="38"/>
      <c r="B228" s="38"/>
      <c r="C228" s="139" t="s">
        <v>151</v>
      </c>
      <c r="D228" s="139"/>
      <c r="E228" s="139"/>
      <c r="F228" s="139"/>
      <c r="G228" s="139"/>
      <c r="H228" s="139"/>
    </row>
    <row r="229" spans="1:8" s="30" customFormat="1" ht="13.5" customHeight="1">
      <c r="A229" s="38"/>
      <c r="B229" s="38"/>
      <c r="C229" s="139" t="s">
        <v>149</v>
      </c>
      <c r="D229" s="139"/>
      <c r="E229" s="139"/>
      <c r="F229" s="139"/>
      <c r="G229" s="139"/>
      <c r="H229" s="139"/>
    </row>
    <row r="230" spans="1:8" s="30" customFormat="1" ht="13.5" customHeight="1">
      <c r="A230" s="38"/>
      <c r="B230" s="38"/>
      <c r="C230" s="139" t="s">
        <v>150</v>
      </c>
      <c r="D230" s="139"/>
      <c r="E230" s="139"/>
      <c r="F230" s="139"/>
      <c r="G230" s="139"/>
      <c r="H230" s="139"/>
    </row>
    <row r="231" spans="1:8" s="30" customFormat="1" ht="13.5" customHeight="1">
      <c r="A231" s="38"/>
      <c r="B231" s="38"/>
      <c r="C231" s="139" t="s">
        <v>148</v>
      </c>
      <c r="D231" s="139"/>
      <c r="E231" s="139"/>
      <c r="F231" s="139"/>
      <c r="G231" s="139"/>
      <c r="H231" s="139"/>
    </row>
    <row r="232" spans="1:8" s="30" customFormat="1" ht="13.5" customHeight="1">
      <c r="A232" s="38"/>
      <c r="B232" s="38"/>
      <c r="C232" s="139" t="s">
        <v>147</v>
      </c>
      <c r="D232" s="139"/>
      <c r="E232" s="139"/>
      <c r="F232" s="139"/>
      <c r="G232" s="139"/>
      <c r="H232" s="139"/>
    </row>
    <row r="233" spans="1:8" s="30" customFormat="1" ht="13.5" customHeight="1">
      <c r="A233" s="38"/>
      <c r="B233" s="38"/>
      <c r="C233" s="139" t="s">
        <v>315</v>
      </c>
      <c r="D233" s="139"/>
      <c r="E233" s="139"/>
      <c r="F233" s="139"/>
      <c r="G233" s="139"/>
      <c r="H233" s="139"/>
    </row>
    <row r="234" spans="1:8" s="30" customFormat="1" ht="29.25" customHeight="1">
      <c r="A234" s="38"/>
      <c r="B234" s="38"/>
      <c r="C234" s="124" t="s">
        <v>153</v>
      </c>
      <c r="D234" s="124"/>
      <c r="E234" s="124"/>
      <c r="F234" s="124"/>
      <c r="G234" s="124"/>
      <c r="H234" s="124"/>
    </row>
    <row r="235" spans="1:8" s="30" customFormat="1" ht="13.5" customHeight="1">
      <c r="A235" s="38"/>
      <c r="B235" s="38"/>
      <c r="C235" s="139" t="s">
        <v>314</v>
      </c>
      <c r="D235" s="139"/>
      <c r="E235" s="139"/>
      <c r="F235" s="139"/>
      <c r="G235" s="139"/>
      <c r="H235" s="139"/>
    </row>
    <row r="236" spans="1:8" s="30" customFormat="1" ht="13.5" customHeight="1">
      <c r="A236" s="38"/>
      <c r="B236" s="38"/>
      <c r="C236" s="139" t="s">
        <v>313</v>
      </c>
      <c r="D236" s="139"/>
      <c r="E236" s="139"/>
      <c r="F236" s="139"/>
      <c r="G236" s="139"/>
      <c r="H236" s="139"/>
    </row>
    <row r="237" spans="1:8" s="30" customFormat="1" ht="13.5" customHeight="1">
      <c r="A237" s="38"/>
      <c r="B237" s="38"/>
      <c r="C237" s="139" t="s">
        <v>410</v>
      </c>
      <c r="D237" s="139"/>
      <c r="E237" s="139"/>
      <c r="F237" s="139"/>
      <c r="G237" s="139"/>
      <c r="H237" s="139"/>
    </row>
    <row r="238" spans="1:8" s="11" customFormat="1" ht="43.5" customHeight="1">
      <c r="A238" s="9"/>
      <c r="B238" s="9"/>
      <c r="C238" s="141" t="s">
        <v>432</v>
      </c>
      <c r="D238" s="141"/>
      <c r="E238" s="141"/>
      <c r="F238" s="141"/>
      <c r="G238" s="141"/>
      <c r="H238" s="141"/>
    </row>
    <row r="239" spans="1:8" s="30" customFormat="1" ht="42" customHeight="1">
      <c r="A239" s="38"/>
      <c r="B239" s="38"/>
      <c r="C239" s="139" t="s">
        <v>378</v>
      </c>
      <c r="D239" s="139"/>
      <c r="E239" s="139"/>
      <c r="F239" s="139"/>
      <c r="G239" s="139"/>
      <c r="H239" s="139"/>
    </row>
    <row r="240" spans="1:8" s="30" customFormat="1" ht="18.75" customHeight="1">
      <c r="A240" s="38"/>
      <c r="B240" s="38">
        <v>75075</v>
      </c>
      <c r="C240" s="39" t="s">
        <v>192</v>
      </c>
      <c r="D240" s="32">
        <v>26306040</v>
      </c>
      <c r="E240" s="32">
        <v>424000</v>
      </c>
      <c r="F240" s="32">
        <v>0</v>
      </c>
      <c r="G240" s="32">
        <v>0</v>
      </c>
      <c r="H240" s="32">
        <f>D240+E240-F240</f>
        <v>26730040</v>
      </c>
    </row>
    <row r="241" spans="1:8" s="30" customFormat="1" ht="28.5" customHeight="1">
      <c r="A241" s="38"/>
      <c r="B241" s="38"/>
      <c r="C241" s="134" t="s">
        <v>194</v>
      </c>
      <c r="D241" s="134"/>
      <c r="E241" s="134"/>
      <c r="F241" s="134"/>
      <c r="G241" s="134"/>
      <c r="H241" s="134"/>
    </row>
    <row r="242" spans="1:8" s="11" customFormat="1" ht="22.5" customHeight="1">
      <c r="A242" s="9"/>
      <c r="B242" s="9">
        <v>75084</v>
      </c>
      <c r="C242" s="72" t="s">
        <v>119</v>
      </c>
      <c r="D242" s="73">
        <v>202000</v>
      </c>
      <c r="E242" s="73">
        <v>3000</v>
      </c>
      <c r="F242" s="73">
        <v>3000</v>
      </c>
      <c r="G242" s="73">
        <v>0</v>
      </c>
      <c r="H242" s="73">
        <f>D242+E242-F242</f>
        <v>202000</v>
      </c>
    </row>
    <row r="243" spans="1:8" s="11" customFormat="1" ht="49.5" customHeight="1">
      <c r="A243" s="9"/>
      <c r="B243" s="9"/>
      <c r="C243" s="141" t="s">
        <v>122</v>
      </c>
      <c r="D243" s="141"/>
      <c r="E243" s="141"/>
      <c r="F243" s="141"/>
      <c r="G243" s="141"/>
      <c r="H243" s="141"/>
    </row>
    <row r="244" spans="1:8" s="30" customFormat="1" ht="18.75" customHeight="1">
      <c r="A244" s="38"/>
      <c r="B244" s="38">
        <v>75095</v>
      </c>
      <c r="C244" s="39" t="s">
        <v>77</v>
      </c>
      <c r="D244" s="32">
        <v>4849474</v>
      </c>
      <c r="E244" s="32">
        <v>30000</v>
      </c>
      <c r="F244" s="32">
        <v>135556</v>
      </c>
      <c r="G244" s="32">
        <v>0</v>
      </c>
      <c r="H244" s="32">
        <f>D244+E244-F244</f>
        <v>4743918</v>
      </c>
    </row>
    <row r="245" spans="1:8" s="30" customFormat="1" ht="55.5" customHeight="1">
      <c r="A245" s="38"/>
      <c r="B245" s="38"/>
      <c r="C245" s="124" t="s">
        <v>347</v>
      </c>
      <c r="D245" s="124"/>
      <c r="E245" s="124"/>
      <c r="F245" s="124"/>
      <c r="G245" s="124"/>
      <c r="H245" s="124"/>
    </row>
    <row r="246" spans="1:8" s="30" customFormat="1" ht="30.75" customHeight="1">
      <c r="A246" s="38"/>
      <c r="B246" s="38"/>
      <c r="C246" s="139" t="s">
        <v>193</v>
      </c>
      <c r="D246" s="139"/>
      <c r="E246" s="139"/>
      <c r="F246" s="139"/>
      <c r="G246" s="139"/>
      <c r="H246" s="139"/>
    </row>
    <row r="247" spans="1:8" s="11" customFormat="1" ht="30" customHeight="1">
      <c r="A247" s="9"/>
      <c r="B247" s="9"/>
      <c r="C247" s="3"/>
      <c r="D247" s="3"/>
      <c r="E247" s="3"/>
      <c r="F247" s="3"/>
      <c r="G247" s="3"/>
      <c r="H247" s="3"/>
    </row>
    <row r="248" spans="1:8" s="11" customFormat="1" ht="9" customHeight="1">
      <c r="A248" s="9"/>
      <c r="B248" s="9"/>
      <c r="C248" s="3"/>
      <c r="D248" s="3"/>
      <c r="E248" s="3"/>
      <c r="F248" s="3"/>
      <c r="G248" s="3"/>
      <c r="H248" s="3"/>
    </row>
    <row r="249" spans="1:8" s="27" customFormat="1" ht="28.5" customHeight="1">
      <c r="A249" s="35"/>
      <c r="B249" s="46">
        <v>754</v>
      </c>
      <c r="C249" s="49" t="s">
        <v>76</v>
      </c>
      <c r="D249" s="47">
        <v>1398495</v>
      </c>
      <c r="E249" s="47">
        <f>E252+E250</f>
        <v>65000</v>
      </c>
      <c r="F249" s="47">
        <f>F252+F250</f>
        <v>65921</v>
      </c>
      <c r="G249" s="47">
        <f>G252+G250</f>
        <v>0</v>
      </c>
      <c r="H249" s="47">
        <f>D249+E249-F249</f>
        <v>1397574</v>
      </c>
    </row>
    <row r="250" spans="1:8" s="98" customFormat="1" ht="20.25" customHeight="1">
      <c r="A250" s="95"/>
      <c r="B250" s="95">
        <v>75412</v>
      </c>
      <c r="C250" s="96" t="s">
        <v>228</v>
      </c>
      <c r="D250" s="97">
        <v>1053495</v>
      </c>
      <c r="E250" s="97">
        <v>0</v>
      </c>
      <c r="F250" s="97">
        <v>65921</v>
      </c>
      <c r="G250" s="97">
        <v>0</v>
      </c>
      <c r="H250" s="97">
        <f>D250+E250-F250</f>
        <v>987574</v>
      </c>
    </row>
    <row r="251" spans="1:8" s="30" customFormat="1" ht="58.5" customHeight="1">
      <c r="A251" s="38"/>
      <c r="B251" s="38"/>
      <c r="C251" s="134" t="s">
        <v>316</v>
      </c>
      <c r="D251" s="134"/>
      <c r="E251" s="134"/>
      <c r="F251" s="134"/>
      <c r="G251" s="134"/>
      <c r="H251" s="134"/>
    </row>
    <row r="252" spans="1:8" s="30" customFormat="1" ht="18.75" customHeight="1">
      <c r="A252" s="38"/>
      <c r="B252" s="38">
        <v>75495</v>
      </c>
      <c r="C252" s="39" t="s">
        <v>77</v>
      </c>
      <c r="D252" s="32">
        <v>245000</v>
      </c>
      <c r="E252" s="32">
        <v>65000</v>
      </c>
      <c r="F252" s="32">
        <v>0</v>
      </c>
      <c r="G252" s="32">
        <v>0</v>
      </c>
      <c r="H252" s="32">
        <f>D252+E252-F252</f>
        <v>310000</v>
      </c>
    </row>
    <row r="253" spans="1:8" s="29" customFormat="1" ht="30" customHeight="1">
      <c r="A253" s="28"/>
      <c r="B253" s="28"/>
      <c r="C253" s="124" t="s">
        <v>427</v>
      </c>
      <c r="D253" s="124"/>
      <c r="E253" s="124"/>
      <c r="F253" s="124"/>
      <c r="G253" s="124"/>
      <c r="H253" s="124"/>
    </row>
    <row r="254" spans="1:8" s="29" customFormat="1" ht="3.75" customHeight="1">
      <c r="A254" s="28"/>
      <c r="B254" s="28"/>
      <c r="C254" s="63"/>
      <c r="D254" s="63"/>
      <c r="E254" s="63"/>
      <c r="F254" s="63"/>
      <c r="G254" s="63"/>
      <c r="H254" s="63"/>
    </row>
    <row r="255" spans="1:8" s="27" customFormat="1" ht="21.75" customHeight="1">
      <c r="A255" s="35"/>
      <c r="B255" s="35">
        <v>757</v>
      </c>
      <c r="C255" s="36" t="s">
        <v>130</v>
      </c>
      <c r="D255" s="37">
        <v>19532454</v>
      </c>
      <c r="E255" s="37">
        <f>E256</f>
        <v>0</v>
      </c>
      <c r="F255" s="37">
        <f>F256</f>
        <v>10684585</v>
      </c>
      <c r="G255" s="37">
        <f>G256</f>
        <v>0</v>
      </c>
      <c r="H255" s="37">
        <f>D255+E255-F255</f>
        <v>8847869</v>
      </c>
    </row>
    <row r="256" spans="1:8" s="30" customFormat="1" ht="39.75" customHeight="1">
      <c r="A256" s="38"/>
      <c r="B256" s="40">
        <v>75704</v>
      </c>
      <c r="C256" s="39" t="s">
        <v>131</v>
      </c>
      <c r="D256" s="41">
        <v>12030835</v>
      </c>
      <c r="E256" s="41">
        <v>0</v>
      </c>
      <c r="F256" s="41">
        <v>10684585</v>
      </c>
      <c r="G256" s="41">
        <v>0</v>
      </c>
      <c r="H256" s="41">
        <f>D256+E256-F256</f>
        <v>1346250</v>
      </c>
    </row>
    <row r="257" spans="1:8" s="30" customFormat="1" ht="41.25" customHeight="1">
      <c r="A257" s="38"/>
      <c r="B257" s="38"/>
      <c r="C257" s="124" t="s">
        <v>317</v>
      </c>
      <c r="D257" s="124"/>
      <c r="E257" s="124"/>
      <c r="F257" s="124"/>
      <c r="G257" s="124"/>
      <c r="H257" s="124"/>
    </row>
    <row r="258" spans="1:8" s="30" customFormat="1" ht="6.75" customHeight="1">
      <c r="A258" s="38"/>
      <c r="B258" s="38"/>
      <c r="C258" s="26"/>
      <c r="D258" s="26"/>
      <c r="E258" s="26"/>
      <c r="F258" s="26"/>
      <c r="G258" s="26"/>
      <c r="H258" s="26"/>
    </row>
    <row r="259" spans="1:8" s="71" customFormat="1" ht="23.25" customHeight="1">
      <c r="A259" s="68"/>
      <c r="B259" s="68">
        <v>801</v>
      </c>
      <c r="C259" s="69" t="s">
        <v>80</v>
      </c>
      <c r="D259" s="70">
        <v>83005515.3</v>
      </c>
      <c r="E259" s="70">
        <f>E324+E282+E278+E297+E260+E285+E290+E302+E314+E318+E322+E276+E280</f>
        <v>245303</v>
      </c>
      <c r="F259" s="70">
        <f>F324+F282+F278+F297+F260+F285+F290+F302+F314+F318+F322+F276+F280</f>
        <v>4364124</v>
      </c>
      <c r="G259" s="70">
        <f>G324+G282+G278+G297+G260+G285+G290+G302+G314+G318+G322+G276+G280</f>
        <v>195285</v>
      </c>
      <c r="H259" s="70">
        <f>D259+E259-F259</f>
        <v>78886694.3</v>
      </c>
    </row>
    <row r="260" spans="1:8" s="30" customFormat="1" ht="21" customHeight="1">
      <c r="A260" s="38"/>
      <c r="B260" s="38">
        <v>80102</v>
      </c>
      <c r="C260" s="39" t="s">
        <v>81</v>
      </c>
      <c r="D260" s="32">
        <v>21820449</v>
      </c>
      <c r="E260" s="32">
        <v>210002</v>
      </c>
      <c r="F260" s="32">
        <v>904604</v>
      </c>
      <c r="G260" s="32">
        <v>0</v>
      </c>
      <c r="H260" s="32">
        <f>D260+E260-F260</f>
        <v>21125847</v>
      </c>
    </row>
    <row r="261" spans="1:8" s="30" customFormat="1" ht="13.5" customHeight="1">
      <c r="A261" s="38"/>
      <c r="B261" s="38"/>
      <c r="C261" s="128" t="s">
        <v>96</v>
      </c>
      <c r="D261" s="128"/>
      <c r="E261" s="128"/>
      <c r="F261" s="128"/>
      <c r="G261" s="128"/>
      <c r="H261" s="128"/>
    </row>
    <row r="262" spans="1:8" s="30" customFormat="1" ht="13.5" customHeight="1">
      <c r="A262" s="38"/>
      <c r="B262" s="38"/>
      <c r="C262" s="128" t="s">
        <v>379</v>
      </c>
      <c r="D262" s="128"/>
      <c r="E262" s="128"/>
      <c r="F262" s="128"/>
      <c r="G262" s="128"/>
      <c r="H262" s="128"/>
    </row>
    <row r="263" spans="1:8" s="30" customFormat="1" ht="13.5" customHeight="1">
      <c r="A263" s="38"/>
      <c r="B263" s="38"/>
      <c r="C263" s="124" t="s">
        <v>99</v>
      </c>
      <c r="D263" s="124"/>
      <c r="E263" s="124"/>
      <c r="F263" s="124"/>
      <c r="G263" s="124"/>
      <c r="H263" s="124"/>
    </row>
    <row r="264" spans="1:8" s="30" customFormat="1" ht="13.5" customHeight="1">
      <c r="A264" s="38"/>
      <c r="B264" s="38"/>
      <c r="C264" s="124" t="s">
        <v>100</v>
      </c>
      <c r="D264" s="124"/>
      <c r="E264" s="124"/>
      <c r="F264" s="124"/>
      <c r="G264" s="124"/>
      <c r="H264" s="124"/>
    </row>
    <row r="265" spans="1:8" s="30" customFormat="1" ht="13.5" customHeight="1">
      <c r="A265" s="38"/>
      <c r="B265" s="38"/>
      <c r="C265" s="124" t="s">
        <v>380</v>
      </c>
      <c r="D265" s="124"/>
      <c r="E265" s="124"/>
      <c r="F265" s="124"/>
      <c r="G265" s="124"/>
      <c r="H265" s="124"/>
    </row>
    <row r="266" spans="1:8" s="30" customFormat="1" ht="13.5" customHeight="1">
      <c r="A266" s="38"/>
      <c r="B266" s="38"/>
      <c r="C266" s="124" t="s">
        <v>106</v>
      </c>
      <c r="D266" s="124"/>
      <c r="E266" s="124"/>
      <c r="F266" s="124"/>
      <c r="G266" s="124"/>
      <c r="H266" s="124"/>
    </row>
    <row r="267" spans="1:8" s="30" customFormat="1" ht="41.25" customHeight="1">
      <c r="A267" s="38"/>
      <c r="B267" s="38"/>
      <c r="C267" s="124" t="s">
        <v>101</v>
      </c>
      <c r="D267" s="124"/>
      <c r="E267" s="124"/>
      <c r="F267" s="124"/>
      <c r="G267" s="124"/>
      <c r="H267" s="124"/>
    </row>
    <row r="268" spans="1:8" s="30" customFormat="1" ht="29.25" customHeight="1">
      <c r="A268" s="38"/>
      <c r="B268" s="38"/>
      <c r="C268" s="124" t="s">
        <v>348</v>
      </c>
      <c r="D268" s="124"/>
      <c r="E268" s="124"/>
      <c r="F268" s="124"/>
      <c r="G268" s="124"/>
      <c r="H268" s="124"/>
    </row>
    <row r="269" spans="1:8" s="30" customFormat="1" ht="32.25" customHeight="1">
      <c r="A269" s="38"/>
      <c r="B269" s="38"/>
      <c r="C269" s="128" t="s">
        <v>349</v>
      </c>
      <c r="D269" s="128"/>
      <c r="E269" s="128"/>
      <c r="F269" s="128"/>
      <c r="G269" s="128"/>
      <c r="H269" s="128"/>
    </row>
    <row r="270" spans="1:8" s="30" customFormat="1" ht="13.5" customHeight="1">
      <c r="A270" s="38"/>
      <c r="B270" s="38"/>
      <c r="C270" s="124" t="s">
        <v>216</v>
      </c>
      <c r="D270" s="124"/>
      <c r="E270" s="124"/>
      <c r="F270" s="124"/>
      <c r="G270" s="124"/>
      <c r="H270" s="124"/>
    </row>
    <row r="271" spans="1:8" s="30" customFormat="1" ht="13.5" customHeight="1">
      <c r="A271" s="38"/>
      <c r="B271" s="38"/>
      <c r="C271" s="124" t="s">
        <v>217</v>
      </c>
      <c r="D271" s="124"/>
      <c r="E271" s="124"/>
      <c r="F271" s="124"/>
      <c r="G271" s="124"/>
      <c r="H271" s="124"/>
    </row>
    <row r="272" spans="1:8" s="30" customFormat="1" ht="13.5" customHeight="1">
      <c r="A272" s="38"/>
      <c r="B272" s="38"/>
      <c r="C272" s="124" t="s">
        <v>218</v>
      </c>
      <c r="D272" s="124"/>
      <c r="E272" s="124"/>
      <c r="F272" s="124"/>
      <c r="G272" s="124"/>
      <c r="H272" s="124"/>
    </row>
    <row r="273" spans="1:8" s="30" customFormat="1" ht="13.5" customHeight="1">
      <c r="A273" s="38"/>
      <c r="B273" s="38"/>
      <c r="C273" s="124" t="s">
        <v>219</v>
      </c>
      <c r="D273" s="124"/>
      <c r="E273" s="124"/>
      <c r="F273" s="124"/>
      <c r="G273" s="124"/>
      <c r="H273" s="124"/>
    </row>
    <row r="274" spans="1:8" s="30" customFormat="1" ht="13.5" customHeight="1">
      <c r="A274" s="38"/>
      <c r="B274" s="38"/>
      <c r="C274" s="124" t="s">
        <v>220</v>
      </c>
      <c r="D274" s="124"/>
      <c r="E274" s="124"/>
      <c r="F274" s="124"/>
      <c r="G274" s="124"/>
      <c r="H274" s="124"/>
    </row>
    <row r="275" spans="1:8" s="30" customFormat="1" ht="27.75" customHeight="1">
      <c r="A275" s="38"/>
      <c r="B275" s="38"/>
      <c r="C275" s="124" t="s">
        <v>221</v>
      </c>
      <c r="D275" s="124"/>
      <c r="E275" s="124"/>
      <c r="F275" s="124"/>
      <c r="G275" s="124"/>
      <c r="H275" s="124"/>
    </row>
    <row r="276" spans="1:8" s="30" customFormat="1" ht="19.5" customHeight="1">
      <c r="A276" s="38"/>
      <c r="B276" s="38">
        <v>80104</v>
      </c>
      <c r="C276" s="39" t="s">
        <v>222</v>
      </c>
      <c r="D276" s="32">
        <v>192017</v>
      </c>
      <c r="E276" s="32">
        <v>0</v>
      </c>
      <c r="F276" s="32">
        <v>192017</v>
      </c>
      <c r="G276" s="32">
        <v>0</v>
      </c>
      <c r="H276" s="32">
        <f>D276+E276-F276</f>
        <v>0</v>
      </c>
    </row>
    <row r="277" spans="1:8" s="30" customFormat="1" ht="39.75" customHeight="1">
      <c r="A277" s="38"/>
      <c r="B277" s="38"/>
      <c r="C277" s="134" t="s">
        <v>223</v>
      </c>
      <c r="D277" s="134"/>
      <c r="E277" s="134"/>
      <c r="F277" s="134"/>
      <c r="G277" s="134"/>
      <c r="H277" s="134"/>
    </row>
    <row r="278" spans="1:8" s="30" customFormat="1" ht="18.75" customHeight="1">
      <c r="A278" s="38"/>
      <c r="B278" s="38">
        <v>80105</v>
      </c>
      <c r="C278" s="39" t="s">
        <v>85</v>
      </c>
      <c r="D278" s="32">
        <v>360768</v>
      </c>
      <c r="E278" s="32">
        <v>0</v>
      </c>
      <c r="F278" s="32">
        <v>18636</v>
      </c>
      <c r="G278" s="32">
        <v>0</v>
      </c>
      <c r="H278" s="32">
        <f>D278+E278-F278</f>
        <v>342132</v>
      </c>
    </row>
    <row r="279" spans="1:8" s="30" customFormat="1" ht="42" customHeight="1">
      <c r="A279" s="38"/>
      <c r="B279" s="38"/>
      <c r="C279" s="124" t="s">
        <v>224</v>
      </c>
      <c r="D279" s="124"/>
      <c r="E279" s="124"/>
      <c r="F279" s="124"/>
      <c r="G279" s="124"/>
      <c r="H279" s="124"/>
    </row>
    <row r="280" spans="1:8" s="30" customFormat="1" ht="19.5" customHeight="1">
      <c r="A280" s="38"/>
      <c r="B280" s="38">
        <v>80115</v>
      </c>
      <c r="C280" s="39" t="s">
        <v>226</v>
      </c>
      <c r="D280" s="32">
        <v>3237</v>
      </c>
      <c r="E280" s="32">
        <v>0</v>
      </c>
      <c r="F280" s="32">
        <v>3237</v>
      </c>
      <c r="G280" s="32">
        <v>0</v>
      </c>
      <c r="H280" s="32">
        <f>D280+E280-F280</f>
        <v>0</v>
      </c>
    </row>
    <row r="281" spans="1:8" s="30" customFormat="1" ht="55.5" customHeight="1">
      <c r="A281" s="38"/>
      <c r="B281" s="38"/>
      <c r="C281" s="134" t="s">
        <v>227</v>
      </c>
      <c r="D281" s="134"/>
      <c r="E281" s="134"/>
      <c r="F281" s="134"/>
      <c r="G281" s="134"/>
      <c r="H281" s="134"/>
    </row>
    <row r="282" spans="1:8" s="30" customFormat="1" ht="18.75" customHeight="1">
      <c r="A282" s="38"/>
      <c r="B282" s="38">
        <v>80116</v>
      </c>
      <c r="C282" s="39" t="s">
        <v>86</v>
      </c>
      <c r="D282" s="32">
        <v>7041825</v>
      </c>
      <c r="E282" s="32">
        <v>0</v>
      </c>
      <c r="F282" s="32">
        <v>144180</v>
      </c>
      <c r="G282" s="32">
        <v>0</v>
      </c>
      <c r="H282" s="32">
        <f>D282+E282-F282</f>
        <v>6897645</v>
      </c>
    </row>
    <row r="283" spans="1:8" s="30" customFormat="1" ht="42" customHeight="1">
      <c r="A283" s="38"/>
      <c r="B283" s="38"/>
      <c r="C283" s="124" t="s">
        <v>225</v>
      </c>
      <c r="D283" s="124"/>
      <c r="E283" s="124"/>
      <c r="F283" s="124"/>
      <c r="G283" s="124"/>
      <c r="H283" s="124"/>
    </row>
    <row r="284" spans="1:8" s="30" customFormat="1" ht="17.25" customHeight="1">
      <c r="A284" s="38"/>
      <c r="B284" s="38"/>
      <c r="C284" s="26"/>
      <c r="D284" s="26"/>
      <c r="E284" s="26"/>
      <c r="F284" s="26"/>
      <c r="G284" s="26"/>
      <c r="H284" s="26"/>
    </row>
    <row r="285" spans="1:8" s="30" customFormat="1" ht="16.5" customHeight="1">
      <c r="A285" s="38"/>
      <c r="B285" s="38">
        <v>80121</v>
      </c>
      <c r="C285" s="39" t="s">
        <v>87</v>
      </c>
      <c r="D285" s="32">
        <v>3562287</v>
      </c>
      <c r="E285" s="32">
        <v>470</v>
      </c>
      <c r="F285" s="32">
        <v>11594</v>
      </c>
      <c r="G285" s="32">
        <v>0</v>
      </c>
      <c r="H285" s="32">
        <f>D285+E285-F285</f>
        <v>3551163</v>
      </c>
    </row>
    <row r="286" spans="1:8" s="30" customFormat="1" ht="12.75" customHeight="1">
      <c r="A286" s="38"/>
      <c r="B286" s="38"/>
      <c r="C286" s="128" t="s">
        <v>96</v>
      </c>
      <c r="D286" s="128"/>
      <c r="E286" s="128"/>
      <c r="F286" s="128"/>
      <c r="G286" s="128"/>
      <c r="H286" s="128"/>
    </row>
    <row r="287" spans="1:8" s="30" customFormat="1" ht="27" customHeight="1">
      <c r="A287" s="38"/>
      <c r="B287" s="38"/>
      <c r="C287" s="124" t="s">
        <v>97</v>
      </c>
      <c r="D287" s="124"/>
      <c r="E287" s="124"/>
      <c r="F287" s="124"/>
      <c r="G287" s="124"/>
      <c r="H287" s="124"/>
    </row>
    <row r="288" spans="1:8" s="30" customFormat="1" ht="40.5" customHeight="1">
      <c r="A288" s="38"/>
      <c r="B288" s="38"/>
      <c r="C288" s="124" t="s">
        <v>98</v>
      </c>
      <c r="D288" s="124"/>
      <c r="E288" s="124"/>
      <c r="F288" s="124"/>
      <c r="G288" s="124"/>
      <c r="H288" s="124"/>
    </row>
    <row r="289" spans="1:8" s="30" customFormat="1" ht="45" customHeight="1">
      <c r="A289" s="38"/>
      <c r="B289" s="38"/>
      <c r="C289" s="124" t="s">
        <v>179</v>
      </c>
      <c r="D289" s="124"/>
      <c r="E289" s="124"/>
      <c r="F289" s="124"/>
      <c r="G289" s="124"/>
      <c r="H289" s="124"/>
    </row>
    <row r="290" spans="1:8" s="30" customFormat="1" ht="18" customHeight="1">
      <c r="A290" s="38"/>
      <c r="B290" s="38">
        <v>80134</v>
      </c>
      <c r="C290" s="39" t="s">
        <v>88</v>
      </c>
      <c r="D290" s="32">
        <v>16751214</v>
      </c>
      <c r="E290" s="32">
        <v>0</v>
      </c>
      <c r="F290" s="32">
        <v>1369392</v>
      </c>
      <c r="G290" s="32">
        <v>0</v>
      </c>
      <c r="H290" s="32">
        <f>D290+E290-F290</f>
        <v>15381822</v>
      </c>
    </row>
    <row r="291" spans="1:8" s="30" customFormat="1" ht="12.75" customHeight="1">
      <c r="A291" s="38"/>
      <c r="B291" s="38"/>
      <c r="C291" s="128" t="s">
        <v>96</v>
      </c>
      <c r="D291" s="128"/>
      <c r="E291" s="128"/>
      <c r="F291" s="128"/>
      <c r="G291" s="128"/>
      <c r="H291" s="128"/>
    </row>
    <row r="292" spans="1:8" s="30" customFormat="1" ht="13.5" customHeight="1">
      <c r="A292" s="38"/>
      <c r="B292" s="38"/>
      <c r="C292" s="128" t="s">
        <v>102</v>
      </c>
      <c r="D292" s="128"/>
      <c r="E292" s="128"/>
      <c r="F292" s="128"/>
      <c r="G292" s="128"/>
      <c r="H292" s="128"/>
    </row>
    <row r="293" spans="1:8" s="30" customFormat="1" ht="14.25" customHeight="1">
      <c r="A293" s="38"/>
      <c r="B293" s="38"/>
      <c r="C293" s="124" t="s">
        <v>103</v>
      </c>
      <c r="D293" s="124"/>
      <c r="E293" s="124"/>
      <c r="F293" s="124"/>
      <c r="G293" s="124"/>
      <c r="H293" s="124"/>
    </row>
    <row r="294" spans="1:8" s="29" customFormat="1" ht="42" customHeight="1">
      <c r="A294" s="28"/>
      <c r="B294" s="28"/>
      <c r="C294" s="124" t="s">
        <v>350</v>
      </c>
      <c r="D294" s="124"/>
      <c r="E294" s="124"/>
      <c r="F294" s="124"/>
      <c r="G294" s="124"/>
      <c r="H294" s="124"/>
    </row>
    <row r="295" spans="1:8" s="30" customFormat="1" ht="25.5" customHeight="1">
      <c r="A295" s="38"/>
      <c r="B295" s="38"/>
      <c r="C295" s="128" t="s">
        <v>318</v>
      </c>
      <c r="D295" s="128"/>
      <c r="E295" s="128"/>
      <c r="F295" s="128"/>
      <c r="G295" s="128"/>
      <c r="H295" s="128"/>
    </row>
    <row r="296" spans="1:8" s="30" customFormat="1" ht="40.5" customHeight="1">
      <c r="A296" s="38"/>
      <c r="B296" s="38"/>
      <c r="C296" s="124" t="s">
        <v>180</v>
      </c>
      <c r="D296" s="124"/>
      <c r="E296" s="124"/>
      <c r="F296" s="124"/>
      <c r="G296" s="124"/>
      <c r="H296" s="124"/>
    </row>
    <row r="297" spans="1:8" s="30" customFormat="1" ht="26.25" customHeight="1">
      <c r="A297" s="38"/>
      <c r="B297" s="40">
        <v>80140</v>
      </c>
      <c r="C297" s="65" t="s">
        <v>82</v>
      </c>
      <c r="D297" s="41">
        <v>7134722</v>
      </c>
      <c r="E297" s="41">
        <v>0</v>
      </c>
      <c r="F297" s="41">
        <v>354000</v>
      </c>
      <c r="G297" s="41">
        <v>170050</v>
      </c>
      <c r="H297" s="41">
        <f>D297+E297-F297</f>
        <v>6780722</v>
      </c>
    </row>
    <row r="298" spans="1:8" s="30" customFormat="1" ht="14.25" customHeight="1">
      <c r="A298" s="38"/>
      <c r="B298" s="40"/>
      <c r="C298" s="128" t="s">
        <v>84</v>
      </c>
      <c r="D298" s="128"/>
      <c r="E298" s="128"/>
      <c r="F298" s="128"/>
      <c r="G298" s="128"/>
      <c r="H298" s="128"/>
    </row>
    <row r="299" spans="1:8" s="31" customFormat="1" ht="38.25" customHeight="1">
      <c r="A299" s="67"/>
      <c r="B299" s="67"/>
      <c r="C299" s="124" t="s">
        <v>104</v>
      </c>
      <c r="D299" s="124"/>
      <c r="E299" s="124"/>
      <c r="F299" s="124"/>
      <c r="G299" s="124"/>
      <c r="H299" s="124"/>
    </row>
    <row r="300" spans="1:8" s="31" customFormat="1" ht="26.25" customHeight="1">
      <c r="A300" s="67"/>
      <c r="B300" s="67"/>
      <c r="C300" s="124" t="s">
        <v>351</v>
      </c>
      <c r="D300" s="124"/>
      <c r="E300" s="124"/>
      <c r="F300" s="124"/>
      <c r="G300" s="124"/>
      <c r="H300" s="124"/>
    </row>
    <row r="301" spans="1:8" s="30" customFormat="1" ht="42.75" customHeight="1">
      <c r="A301" s="38"/>
      <c r="B301" s="38"/>
      <c r="C301" s="124" t="s">
        <v>105</v>
      </c>
      <c r="D301" s="124"/>
      <c r="E301" s="124"/>
      <c r="F301" s="124"/>
      <c r="G301" s="124"/>
      <c r="H301" s="124"/>
    </row>
    <row r="302" spans="1:8" s="30" customFormat="1" ht="17.25" customHeight="1">
      <c r="A302" s="38"/>
      <c r="B302" s="38">
        <v>80146</v>
      </c>
      <c r="C302" s="39" t="s">
        <v>89</v>
      </c>
      <c r="D302" s="32">
        <v>9139395</v>
      </c>
      <c r="E302" s="32">
        <v>27042</v>
      </c>
      <c r="F302" s="32">
        <v>554215</v>
      </c>
      <c r="G302" s="32">
        <v>25235</v>
      </c>
      <c r="H302" s="32">
        <f>D302+E302-F302</f>
        <v>8612222</v>
      </c>
    </row>
    <row r="303" spans="1:8" s="30" customFormat="1" ht="13.5" customHeight="1">
      <c r="A303" s="38"/>
      <c r="B303" s="38"/>
      <c r="C303" s="128" t="s">
        <v>96</v>
      </c>
      <c r="D303" s="128"/>
      <c r="E303" s="128"/>
      <c r="F303" s="128"/>
      <c r="G303" s="128"/>
      <c r="H303" s="128"/>
    </row>
    <row r="304" spans="1:8" s="30" customFormat="1" ht="13.5" customHeight="1">
      <c r="A304" s="38"/>
      <c r="B304" s="38"/>
      <c r="C304" s="128" t="s">
        <v>379</v>
      </c>
      <c r="D304" s="128"/>
      <c r="E304" s="128"/>
      <c r="F304" s="128"/>
      <c r="G304" s="128"/>
      <c r="H304" s="128"/>
    </row>
    <row r="305" spans="1:8" s="30" customFormat="1" ht="13.5" customHeight="1">
      <c r="A305" s="38"/>
      <c r="B305" s="38"/>
      <c r="C305" s="124" t="s">
        <v>107</v>
      </c>
      <c r="D305" s="124"/>
      <c r="E305" s="124"/>
      <c r="F305" s="124"/>
      <c r="G305" s="124"/>
      <c r="H305" s="124"/>
    </row>
    <row r="306" spans="1:8" s="30" customFormat="1" ht="13.5" customHeight="1">
      <c r="A306" s="38"/>
      <c r="B306" s="38"/>
      <c r="C306" s="124" t="s">
        <v>108</v>
      </c>
      <c r="D306" s="124"/>
      <c r="E306" s="124"/>
      <c r="F306" s="124"/>
      <c r="G306" s="124"/>
      <c r="H306" s="124"/>
    </row>
    <row r="307" spans="1:8" s="30" customFormat="1" ht="13.5" customHeight="1">
      <c r="A307" s="38"/>
      <c r="B307" s="38"/>
      <c r="C307" s="124" t="s">
        <v>106</v>
      </c>
      <c r="D307" s="124"/>
      <c r="E307" s="124"/>
      <c r="F307" s="124"/>
      <c r="G307" s="124"/>
      <c r="H307" s="124"/>
    </row>
    <row r="308" spans="1:8" s="30" customFormat="1" ht="41.25" customHeight="1">
      <c r="A308" s="38"/>
      <c r="B308" s="38"/>
      <c r="C308" s="124" t="s">
        <v>109</v>
      </c>
      <c r="D308" s="124"/>
      <c r="E308" s="124"/>
      <c r="F308" s="124"/>
      <c r="G308" s="124"/>
      <c r="H308" s="124"/>
    </row>
    <row r="309" spans="1:8" s="30" customFormat="1" ht="15" customHeight="1">
      <c r="A309" s="38"/>
      <c r="B309" s="38"/>
      <c r="C309" s="128" t="s">
        <v>90</v>
      </c>
      <c r="D309" s="128"/>
      <c r="E309" s="128"/>
      <c r="F309" s="128"/>
      <c r="G309" s="128"/>
      <c r="H309" s="128"/>
    </row>
    <row r="310" spans="1:8" s="30" customFormat="1" ht="39.75" customHeight="1">
      <c r="A310" s="38"/>
      <c r="B310" s="38"/>
      <c r="C310" s="124" t="s">
        <v>110</v>
      </c>
      <c r="D310" s="124"/>
      <c r="E310" s="124"/>
      <c r="F310" s="124"/>
      <c r="G310" s="124"/>
      <c r="H310" s="124"/>
    </row>
    <row r="311" spans="1:8" s="30" customFormat="1" ht="39.75" customHeight="1">
      <c r="A311" s="38"/>
      <c r="B311" s="38"/>
      <c r="C311" s="124" t="s">
        <v>319</v>
      </c>
      <c r="D311" s="124"/>
      <c r="E311" s="124"/>
      <c r="F311" s="124"/>
      <c r="G311" s="124"/>
      <c r="H311" s="124"/>
    </row>
    <row r="312" spans="1:8" s="30" customFormat="1" ht="26.25" customHeight="1">
      <c r="A312" s="38"/>
      <c r="B312" s="38"/>
      <c r="C312" s="124" t="s">
        <v>111</v>
      </c>
      <c r="D312" s="124"/>
      <c r="E312" s="124"/>
      <c r="F312" s="124"/>
      <c r="G312" s="124"/>
      <c r="H312" s="124"/>
    </row>
    <row r="313" spans="1:8" s="30" customFormat="1" ht="27.75" customHeight="1">
      <c r="A313" s="38"/>
      <c r="B313" s="38"/>
      <c r="C313" s="124" t="s">
        <v>352</v>
      </c>
      <c r="D313" s="124"/>
      <c r="E313" s="124"/>
      <c r="F313" s="124"/>
      <c r="G313" s="124"/>
      <c r="H313" s="124"/>
    </row>
    <row r="314" spans="1:8" s="30" customFormat="1" ht="18.75" customHeight="1">
      <c r="A314" s="38"/>
      <c r="B314" s="38">
        <v>80147</v>
      </c>
      <c r="C314" s="39" t="s">
        <v>91</v>
      </c>
      <c r="D314" s="32">
        <v>7989703</v>
      </c>
      <c r="E314" s="32">
        <v>0</v>
      </c>
      <c r="F314" s="32">
        <v>313900</v>
      </c>
      <c r="G314" s="32">
        <v>0</v>
      </c>
      <c r="H314" s="32">
        <f>D314+E314-F314</f>
        <v>7675803</v>
      </c>
    </row>
    <row r="315" spans="1:8" s="30" customFormat="1" ht="12.75" customHeight="1">
      <c r="A315" s="38"/>
      <c r="B315" s="38"/>
      <c r="C315" s="128" t="s">
        <v>96</v>
      </c>
      <c r="D315" s="128"/>
      <c r="E315" s="128"/>
      <c r="F315" s="128"/>
      <c r="G315" s="128"/>
      <c r="H315" s="128"/>
    </row>
    <row r="316" spans="1:8" s="30" customFormat="1" ht="27" customHeight="1">
      <c r="A316" s="38"/>
      <c r="B316" s="38"/>
      <c r="C316" s="124" t="s">
        <v>321</v>
      </c>
      <c r="D316" s="124"/>
      <c r="E316" s="124"/>
      <c r="F316" s="124"/>
      <c r="G316" s="124"/>
      <c r="H316" s="124"/>
    </row>
    <row r="317" spans="1:8" s="30" customFormat="1" ht="42" customHeight="1">
      <c r="A317" s="38"/>
      <c r="B317" s="38"/>
      <c r="C317" s="124" t="s">
        <v>114</v>
      </c>
      <c r="D317" s="124"/>
      <c r="E317" s="124"/>
      <c r="F317" s="124"/>
      <c r="G317" s="124"/>
      <c r="H317" s="124"/>
    </row>
    <row r="318" spans="1:8" s="118" customFormat="1" ht="65.25" customHeight="1">
      <c r="A318" s="40"/>
      <c r="B318" s="40">
        <v>80149</v>
      </c>
      <c r="C318" s="65" t="s">
        <v>92</v>
      </c>
      <c r="D318" s="56">
        <v>1395836</v>
      </c>
      <c r="E318" s="56">
        <v>0</v>
      </c>
      <c r="F318" s="56">
        <v>2843</v>
      </c>
      <c r="G318" s="56">
        <v>0</v>
      </c>
      <c r="H318" s="56">
        <f>D318+E318-F318</f>
        <v>1392993</v>
      </c>
    </row>
    <row r="319" spans="1:8" s="30" customFormat="1" ht="15" customHeight="1">
      <c r="A319" s="38"/>
      <c r="B319" s="38"/>
      <c r="C319" s="128" t="s">
        <v>96</v>
      </c>
      <c r="D319" s="128"/>
      <c r="E319" s="128"/>
      <c r="F319" s="128"/>
      <c r="G319" s="128"/>
      <c r="H319" s="128"/>
    </row>
    <row r="320" spans="1:8" s="30" customFormat="1" ht="27" customHeight="1">
      <c r="A320" s="38"/>
      <c r="B320" s="38"/>
      <c r="C320" s="124" t="s">
        <v>322</v>
      </c>
      <c r="D320" s="124"/>
      <c r="E320" s="124"/>
      <c r="F320" s="124"/>
      <c r="G320" s="124"/>
      <c r="H320" s="124"/>
    </row>
    <row r="321" spans="1:8" s="30" customFormat="1" ht="40.5" customHeight="1">
      <c r="A321" s="38"/>
      <c r="B321" s="38"/>
      <c r="C321" s="124" t="s">
        <v>320</v>
      </c>
      <c r="D321" s="124"/>
      <c r="E321" s="124"/>
      <c r="F321" s="124"/>
      <c r="G321" s="124"/>
      <c r="H321" s="124"/>
    </row>
    <row r="322" spans="1:8" s="30" customFormat="1" ht="39" customHeight="1">
      <c r="A322" s="38"/>
      <c r="B322" s="40">
        <v>80153</v>
      </c>
      <c r="C322" s="65" t="s">
        <v>94</v>
      </c>
      <c r="D322" s="56">
        <v>176808.3</v>
      </c>
      <c r="E322" s="56">
        <v>239</v>
      </c>
      <c r="F322" s="56">
        <v>0</v>
      </c>
      <c r="G322" s="56">
        <v>0</v>
      </c>
      <c r="H322" s="56">
        <f>D322+E322-F322</f>
        <v>177047.3</v>
      </c>
    </row>
    <row r="323" spans="1:8" s="30" customFormat="1" ht="72" customHeight="1">
      <c r="A323" s="38"/>
      <c r="B323" s="38"/>
      <c r="C323" s="124" t="s">
        <v>95</v>
      </c>
      <c r="D323" s="124"/>
      <c r="E323" s="124"/>
      <c r="F323" s="124"/>
      <c r="G323" s="124"/>
      <c r="H323" s="124"/>
    </row>
    <row r="324" spans="1:8" s="30" customFormat="1" ht="20.25" customHeight="1">
      <c r="A324" s="38"/>
      <c r="B324" s="38">
        <v>80195</v>
      </c>
      <c r="C324" s="39" t="s">
        <v>77</v>
      </c>
      <c r="D324" s="32">
        <v>7420754</v>
      </c>
      <c r="E324" s="32">
        <v>7550</v>
      </c>
      <c r="F324" s="32">
        <v>495506</v>
      </c>
      <c r="G324" s="32">
        <v>0</v>
      </c>
      <c r="H324" s="32">
        <f>D324+E324-F324</f>
        <v>6932798</v>
      </c>
    </row>
    <row r="325" spans="1:8" s="30" customFormat="1" ht="38.25" customHeight="1">
      <c r="A325" s="38"/>
      <c r="B325" s="76"/>
      <c r="C325" s="124" t="s">
        <v>353</v>
      </c>
      <c r="D325" s="124"/>
      <c r="E325" s="124"/>
      <c r="F325" s="124"/>
      <c r="G325" s="124"/>
      <c r="H325" s="124"/>
    </row>
    <row r="326" spans="1:8" s="30" customFormat="1" ht="27.75" customHeight="1">
      <c r="A326" s="38"/>
      <c r="B326" s="38"/>
      <c r="C326" s="137" t="s">
        <v>381</v>
      </c>
      <c r="D326" s="137"/>
      <c r="E326" s="137"/>
      <c r="F326" s="137"/>
      <c r="G326" s="137"/>
      <c r="H326" s="137"/>
    </row>
    <row r="327" spans="1:8" s="30" customFormat="1" ht="27" customHeight="1">
      <c r="A327" s="38"/>
      <c r="B327" s="38"/>
      <c r="C327" s="130" t="s">
        <v>209</v>
      </c>
      <c r="D327" s="130"/>
      <c r="E327" s="130"/>
      <c r="F327" s="130"/>
      <c r="G327" s="130"/>
      <c r="H327" s="130"/>
    </row>
    <row r="328" spans="1:8" s="30" customFormat="1" ht="26.25" customHeight="1">
      <c r="A328" s="38"/>
      <c r="B328" s="38"/>
      <c r="C328" s="130" t="s">
        <v>213</v>
      </c>
      <c r="D328" s="130"/>
      <c r="E328" s="130"/>
      <c r="F328" s="130"/>
      <c r="G328" s="130"/>
      <c r="H328" s="130"/>
    </row>
    <row r="329" spans="1:8" s="30" customFormat="1" ht="12.75" customHeight="1">
      <c r="A329" s="38"/>
      <c r="B329" s="38"/>
      <c r="C329" s="130" t="s">
        <v>210</v>
      </c>
      <c r="D329" s="130"/>
      <c r="E329" s="130"/>
      <c r="F329" s="130"/>
      <c r="G329" s="130"/>
      <c r="H329" s="130"/>
    </row>
    <row r="330" spans="1:8" s="30" customFormat="1" ht="14.25" customHeight="1">
      <c r="A330" s="38"/>
      <c r="B330" s="38"/>
      <c r="C330" s="130" t="s">
        <v>211</v>
      </c>
      <c r="D330" s="130"/>
      <c r="E330" s="130"/>
      <c r="F330" s="130"/>
      <c r="G330" s="130"/>
      <c r="H330" s="130"/>
    </row>
    <row r="331" spans="1:8" s="30" customFormat="1" ht="14.25" customHeight="1">
      <c r="A331" s="38"/>
      <c r="B331" s="38"/>
      <c r="C331" s="130" t="s">
        <v>212</v>
      </c>
      <c r="D331" s="130"/>
      <c r="E331" s="130"/>
      <c r="F331" s="130"/>
      <c r="G331" s="130"/>
      <c r="H331" s="130"/>
    </row>
    <row r="332" spans="1:8" s="30" customFormat="1" ht="45.75" customHeight="1">
      <c r="A332" s="38"/>
      <c r="B332" s="38"/>
      <c r="C332" s="124" t="s">
        <v>323</v>
      </c>
      <c r="D332" s="124"/>
      <c r="E332" s="124"/>
      <c r="F332" s="124"/>
      <c r="G332" s="124"/>
      <c r="H332" s="124"/>
    </row>
    <row r="333" spans="1:8" s="30" customFormat="1" ht="8.25" customHeight="1">
      <c r="A333" s="38"/>
      <c r="B333" s="76"/>
      <c r="C333" s="26"/>
      <c r="D333" s="26"/>
      <c r="E333" s="26"/>
      <c r="F333" s="26"/>
      <c r="G333" s="26"/>
      <c r="H333" s="26"/>
    </row>
    <row r="334" spans="1:8" s="62" customFormat="1" ht="21.75" customHeight="1">
      <c r="A334" s="59"/>
      <c r="B334" s="59">
        <v>851</v>
      </c>
      <c r="C334" s="60" t="s">
        <v>69</v>
      </c>
      <c r="D334" s="61">
        <v>253622231</v>
      </c>
      <c r="E334" s="61">
        <f>E346+E335+E338+E340+E342+E350</f>
        <v>13841314</v>
      </c>
      <c r="F334" s="61">
        <f>F346+F335+F338+F340+F342+F350</f>
        <v>7759645.43</v>
      </c>
      <c r="G334" s="61">
        <f>G346+G335+G338+G340+G342+G350</f>
        <v>2302</v>
      </c>
      <c r="H334" s="61">
        <f>D334+E334-F334</f>
        <v>259703899.57</v>
      </c>
    </row>
    <row r="335" spans="1:8" s="30" customFormat="1" ht="18.75" customHeight="1">
      <c r="A335" s="38"/>
      <c r="B335" s="38">
        <v>85111</v>
      </c>
      <c r="C335" s="50" t="s">
        <v>186</v>
      </c>
      <c r="D335" s="32">
        <v>24751038</v>
      </c>
      <c r="E335" s="32">
        <v>0</v>
      </c>
      <c r="F335" s="32">
        <v>4593513</v>
      </c>
      <c r="G335" s="32">
        <v>0</v>
      </c>
      <c r="H335" s="32">
        <f>D335+E335-F335</f>
        <v>20157525</v>
      </c>
    </row>
    <row r="336" spans="1:8" s="30" customFormat="1" ht="39.75" customHeight="1">
      <c r="A336" s="38"/>
      <c r="B336" s="38"/>
      <c r="C336" s="134" t="s">
        <v>230</v>
      </c>
      <c r="D336" s="134"/>
      <c r="E336" s="134"/>
      <c r="F336" s="134"/>
      <c r="G336" s="134"/>
      <c r="H336" s="134"/>
    </row>
    <row r="337" spans="1:8" s="30" customFormat="1" ht="51.75" customHeight="1">
      <c r="A337" s="38"/>
      <c r="B337" s="38"/>
      <c r="C337" s="124" t="s">
        <v>382</v>
      </c>
      <c r="D337" s="124"/>
      <c r="E337" s="124"/>
      <c r="F337" s="124"/>
      <c r="G337" s="124"/>
      <c r="H337" s="124"/>
    </row>
    <row r="338" spans="1:8" s="30" customFormat="1" ht="19.5" customHeight="1">
      <c r="A338" s="38"/>
      <c r="B338" s="38">
        <v>85117</v>
      </c>
      <c r="C338" s="39" t="s">
        <v>229</v>
      </c>
      <c r="D338" s="32">
        <v>152001</v>
      </c>
      <c r="E338" s="32">
        <v>31204</v>
      </c>
      <c r="F338" s="32">
        <v>0</v>
      </c>
      <c r="G338" s="32">
        <v>0</v>
      </c>
      <c r="H338" s="32">
        <f>D338+E338-F338</f>
        <v>183205</v>
      </c>
    </row>
    <row r="339" spans="1:8" s="30" customFormat="1" ht="39.75" customHeight="1">
      <c r="A339" s="38"/>
      <c r="B339" s="38"/>
      <c r="C339" s="134" t="s">
        <v>383</v>
      </c>
      <c r="D339" s="134"/>
      <c r="E339" s="134"/>
      <c r="F339" s="134"/>
      <c r="G339" s="134"/>
      <c r="H339" s="134"/>
    </row>
    <row r="340" spans="1:8" s="30" customFormat="1" ht="21.75" customHeight="1">
      <c r="A340" s="38"/>
      <c r="B340" s="38">
        <v>85119</v>
      </c>
      <c r="C340" s="50" t="s">
        <v>324</v>
      </c>
      <c r="D340" s="32">
        <v>2421000</v>
      </c>
      <c r="E340" s="32">
        <v>900000</v>
      </c>
      <c r="F340" s="32">
        <v>0</v>
      </c>
      <c r="G340" s="32">
        <v>0</v>
      </c>
      <c r="H340" s="32">
        <f>D340+E340-F340</f>
        <v>3321000</v>
      </c>
    </row>
    <row r="341" spans="1:8" s="30" customFormat="1" ht="54.75" customHeight="1">
      <c r="A341" s="38"/>
      <c r="B341" s="38"/>
      <c r="C341" s="124" t="s">
        <v>384</v>
      </c>
      <c r="D341" s="124"/>
      <c r="E341" s="124"/>
      <c r="F341" s="124"/>
      <c r="G341" s="124"/>
      <c r="H341" s="124"/>
    </row>
    <row r="342" spans="1:8" s="30" customFormat="1" ht="18" customHeight="1">
      <c r="A342" s="38"/>
      <c r="B342" s="38">
        <v>85149</v>
      </c>
      <c r="C342" s="39" t="s">
        <v>205</v>
      </c>
      <c r="D342" s="32">
        <v>1712486</v>
      </c>
      <c r="E342" s="32">
        <v>23568</v>
      </c>
      <c r="F342" s="32">
        <v>48930</v>
      </c>
      <c r="G342" s="32">
        <v>0</v>
      </c>
      <c r="H342" s="32">
        <f>D342+E342-F342</f>
        <v>1687124</v>
      </c>
    </row>
    <row r="343" spans="1:8" s="30" customFormat="1" ht="39.75" customHeight="1">
      <c r="A343" s="38"/>
      <c r="B343" s="38"/>
      <c r="C343" s="134" t="s">
        <v>206</v>
      </c>
      <c r="D343" s="134"/>
      <c r="E343" s="134"/>
      <c r="F343" s="134"/>
      <c r="G343" s="134"/>
      <c r="H343" s="134"/>
    </row>
    <row r="344" spans="1:8" s="89" customFormat="1" ht="32.25" customHeight="1">
      <c r="A344" s="123"/>
      <c r="B344" s="123"/>
      <c r="C344" s="124" t="s">
        <v>336</v>
      </c>
      <c r="D344" s="124"/>
      <c r="E344" s="124"/>
      <c r="F344" s="124"/>
      <c r="G344" s="124"/>
      <c r="H344" s="124"/>
    </row>
    <row r="345" spans="1:8" s="89" customFormat="1" ht="18" customHeight="1">
      <c r="A345" s="123"/>
      <c r="B345" s="123"/>
      <c r="C345" s="26"/>
      <c r="D345" s="26"/>
      <c r="E345" s="26"/>
      <c r="F345" s="26"/>
      <c r="G345" s="26"/>
      <c r="H345" s="26"/>
    </row>
    <row r="346" spans="1:8" s="30" customFormat="1" ht="18.75" customHeight="1">
      <c r="A346" s="38"/>
      <c r="B346" s="38">
        <v>85157</v>
      </c>
      <c r="C346" s="50" t="s">
        <v>70</v>
      </c>
      <c r="D346" s="32">
        <v>13636946</v>
      </c>
      <c r="E346" s="32">
        <v>18573</v>
      </c>
      <c r="F346" s="32">
        <v>2692094.43</v>
      </c>
      <c r="G346" s="32">
        <v>0</v>
      </c>
      <c r="H346" s="32">
        <f>D346+E346-F346</f>
        <v>10963424.57</v>
      </c>
    </row>
    <row r="347" spans="1:8" s="11" customFormat="1" ht="39" customHeight="1">
      <c r="A347" s="9"/>
      <c r="B347" s="9"/>
      <c r="C347" s="154" t="s">
        <v>354</v>
      </c>
      <c r="D347" s="154"/>
      <c r="E347" s="154"/>
      <c r="F347" s="154"/>
      <c r="G347" s="154"/>
      <c r="H347" s="154"/>
    </row>
    <row r="348" spans="1:8" s="11" customFormat="1" ht="28.5" customHeight="1">
      <c r="A348" s="9"/>
      <c r="B348" s="9"/>
      <c r="C348" s="124" t="s">
        <v>71</v>
      </c>
      <c r="D348" s="124"/>
      <c r="E348" s="124"/>
      <c r="F348" s="124"/>
      <c r="G348" s="124"/>
      <c r="H348" s="124"/>
    </row>
    <row r="349" spans="1:8" s="30" customFormat="1" ht="15" customHeight="1">
      <c r="A349" s="38"/>
      <c r="B349" s="38"/>
      <c r="C349" s="124" t="s">
        <v>72</v>
      </c>
      <c r="D349" s="124"/>
      <c r="E349" s="124"/>
      <c r="F349" s="124"/>
      <c r="G349" s="124"/>
      <c r="H349" s="124"/>
    </row>
    <row r="350" spans="1:8" s="30" customFormat="1" ht="18.75" customHeight="1">
      <c r="A350" s="38"/>
      <c r="B350" s="38">
        <v>85195</v>
      </c>
      <c r="C350" s="50" t="s">
        <v>77</v>
      </c>
      <c r="D350" s="32">
        <v>202635494</v>
      </c>
      <c r="E350" s="32">
        <v>12867969</v>
      </c>
      <c r="F350" s="32">
        <v>425108</v>
      </c>
      <c r="G350" s="32">
        <v>2302</v>
      </c>
      <c r="H350" s="32">
        <f>D350+E350-F350</f>
        <v>215078355</v>
      </c>
    </row>
    <row r="351" spans="1:8" s="30" customFormat="1" ht="14.25" customHeight="1">
      <c r="A351" s="38"/>
      <c r="B351" s="38"/>
      <c r="C351" s="128" t="s">
        <v>195</v>
      </c>
      <c r="D351" s="128"/>
      <c r="E351" s="128"/>
      <c r="F351" s="128"/>
      <c r="G351" s="128"/>
      <c r="H351" s="128"/>
    </row>
    <row r="352" spans="1:8" s="29" customFormat="1" ht="27.75" customHeight="1">
      <c r="A352" s="28"/>
      <c r="B352" s="28"/>
      <c r="C352" s="124" t="s">
        <v>428</v>
      </c>
      <c r="D352" s="124"/>
      <c r="E352" s="124"/>
      <c r="F352" s="124"/>
      <c r="G352" s="124"/>
      <c r="H352" s="124"/>
    </row>
    <row r="353" spans="1:8" s="30" customFormat="1" ht="69.75" customHeight="1">
      <c r="A353" s="38"/>
      <c r="B353" s="64"/>
      <c r="C353" s="124" t="s">
        <v>411</v>
      </c>
      <c r="D353" s="124"/>
      <c r="E353" s="124"/>
      <c r="F353" s="124"/>
      <c r="G353" s="124"/>
      <c r="H353" s="124"/>
    </row>
    <row r="354" spans="1:8" s="30" customFormat="1" ht="15" customHeight="1">
      <c r="A354" s="38"/>
      <c r="B354" s="38"/>
      <c r="C354" s="128" t="s">
        <v>198</v>
      </c>
      <c r="D354" s="128"/>
      <c r="E354" s="128"/>
      <c r="F354" s="128"/>
      <c r="G354" s="128"/>
      <c r="H354" s="128"/>
    </row>
    <row r="355" spans="1:8" s="30" customFormat="1" ht="29.25" customHeight="1">
      <c r="A355" s="38"/>
      <c r="B355" s="64"/>
      <c r="C355" s="124" t="s">
        <v>385</v>
      </c>
      <c r="D355" s="124"/>
      <c r="E355" s="124"/>
      <c r="F355" s="124"/>
      <c r="G355" s="124"/>
      <c r="H355" s="124"/>
    </row>
    <row r="356" spans="1:8" s="30" customFormat="1" ht="14.25" customHeight="1">
      <c r="A356" s="38"/>
      <c r="B356" s="38"/>
      <c r="C356" s="124" t="s">
        <v>386</v>
      </c>
      <c r="D356" s="124"/>
      <c r="E356" s="124"/>
      <c r="F356" s="124"/>
      <c r="G356" s="124"/>
      <c r="H356" s="124"/>
    </row>
    <row r="357" spans="1:8" s="30" customFormat="1" ht="27.75" customHeight="1">
      <c r="A357" s="38"/>
      <c r="B357" s="38"/>
      <c r="C357" s="124" t="s">
        <v>387</v>
      </c>
      <c r="D357" s="124"/>
      <c r="E357" s="124"/>
      <c r="F357" s="124"/>
      <c r="G357" s="124"/>
      <c r="H357" s="124"/>
    </row>
    <row r="358" spans="1:8" s="30" customFormat="1" ht="30" customHeight="1">
      <c r="A358" s="38"/>
      <c r="B358" s="38"/>
      <c r="C358" s="137" t="s">
        <v>196</v>
      </c>
      <c r="D358" s="137"/>
      <c r="E358" s="137"/>
      <c r="F358" s="137"/>
      <c r="G358" s="137"/>
      <c r="H358" s="137"/>
    </row>
    <row r="359" spans="1:8" s="29" customFormat="1" ht="13.5" customHeight="1">
      <c r="A359" s="28"/>
      <c r="B359" s="93"/>
      <c r="C359" s="134" t="s">
        <v>197</v>
      </c>
      <c r="D359" s="134"/>
      <c r="E359" s="134"/>
      <c r="F359" s="134"/>
      <c r="G359" s="134"/>
      <c r="H359" s="134"/>
    </row>
    <row r="360" spans="1:8" s="29" customFormat="1" ht="13.5" customHeight="1">
      <c r="A360" s="28"/>
      <c r="B360" s="93"/>
      <c r="C360" s="134" t="s">
        <v>388</v>
      </c>
      <c r="D360" s="134"/>
      <c r="E360" s="134"/>
      <c r="F360" s="134"/>
      <c r="G360" s="134"/>
      <c r="H360" s="134"/>
    </row>
    <row r="361" spans="1:8" s="30" customFormat="1" ht="30" customHeight="1">
      <c r="A361" s="38"/>
      <c r="B361" s="76"/>
      <c r="C361" s="124" t="s">
        <v>338</v>
      </c>
      <c r="D361" s="124"/>
      <c r="E361" s="124"/>
      <c r="F361" s="124"/>
      <c r="G361" s="124"/>
      <c r="H361" s="124"/>
    </row>
    <row r="362" spans="1:8" s="29" customFormat="1" ht="5.25" customHeight="1">
      <c r="A362" s="28"/>
      <c r="B362" s="28"/>
      <c r="C362" s="26"/>
      <c r="D362" s="26"/>
      <c r="E362" s="26"/>
      <c r="F362" s="26"/>
      <c r="G362" s="26"/>
      <c r="H362" s="26"/>
    </row>
    <row r="363" spans="1:8" s="27" customFormat="1" ht="23.25" customHeight="1">
      <c r="A363" s="35"/>
      <c r="B363" s="35">
        <v>852</v>
      </c>
      <c r="C363" s="36" t="s">
        <v>19</v>
      </c>
      <c r="D363" s="37">
        <v>35738726</v>
      </c>
      <c r="E363" s="37">
        <f>E364</f>
        <v>10</v>
      </c>
      <c r="F363" s="37">
        <f>F364</f>
        <v>2129485</v>
      </c>
      <c r="G363" s="37">
        <f>G364</f>
        <v>53816</v>
      </c>
      <c r="H363" s="37">
        <f>D363+E363-F363</f>
        <v>33609251</v>
      </c>
    </row>
    <row r="364" spans="1:8" s="30" customFormat="1" ht="21" customHeight="1">
      <c r="A364" s="38"/>
      <c r="B364" s="38">
        <v>85295</v>
      </c>
      <c r="C364" s="39" t="s">
        <v>77</v>
      </c>
      <c r="D364" s="32">
        <v>30155299</v>
      </c>
      <c r="E364" s="32">
        <v>10</v>
      </c>
      <c r="F364" s="32">
        <v>2129485</v>
      </c>
      <c r="G364" s="32">
        <v>53816</v>
      </c>
      <c r="H364" s="32">
        <f>D364+E364-F364</f>
        <v>28025824</v>
      </c>
    </row>
    <row r="365" spans="1:8" s="30" customFormat="1" ht="45.75" customHeight="1">
      <c r="A365" s="38"/>
      <c r="B365" s="38"/>
      <c r="C365" s="134" t="s">
        <v>389</v>
      </c>
      <c r="D365" s="134"/>
      <c r="E365" s="134"/>
      <c r="F365" s="134"/>
      <c r="G365" s="134"/>
      <c r="H365" s="134"/>
    </row>
    <row r="366" spans="1:8" s="30" customFormat="1" ht="39" customHeight="1">
      <c r="A366" s="38"/>
      <c r="B366" s="38"/>
      <c r="C366" s="137" t="s">
        <v>237</v>
      </c>
      <c r="D366" s="137"/>
      <c r="E366" s="137"/>
      <c r="F366" s="137"/>
      <c r="G366" s="137"/>
      <c r="H366" s="137"/>
    </row>
    <row r="367" spans="1:8" s="30" customFormat="1" ht="16.5" customHeight="1">
      <c r="A367" s="38"/>
      <c r="B367" s="38"/>
      <c r="C367" s="134" t="s">
        <v>93</v>
      </c>
      <c r="D367" s="134"/>
      <c r="E367" s="134"/>
      <c r="F367" s="134"/>
      <c r="G367" s="134"/>
      <c r="H367" s="134"/>
    </row>
    <row r="368" spans="1:8" s="30" customFormat="1" ht="15.75" customHeight="1">
      <c r="A368" s="38"/>
      <c r="B368" s="38"/>
      <c r="C368" s="134" t="s">
        <v>201</v>
      </c>
      <c r="D368" s="134"/>
      <c r="E368" s="134"/>
      <c r="F368" s="134"/>
      <c r="G368" s="134"/>
      <c r="H368" s="134"/>
    </row>
    <row r="369" spans="1:8" s="30" customFormat="1" ht="27.75" customHeight="1">
      <c r="A369" s="38"/>
      <c r="B369" s="38"/>
      <c r="C369" s="134" t="s">
        <v>202</v>
      </c>
      <c r="D369" s="134"/>
      <c r="E369" s="134"/>
      <c r="F369" s="134"/>
      <c r="G369" s="134"/>
      <c r="H369" s="134"/>
    </row>
    <row r="370" spans="1:8" s="30" customFormat="1" ht="27.75" customHeight="1">
      <c r="A370" s="38"/>
      <c r="B370" s="38"/>
      <c r="C370" s="134" t="s">
        <v>208</v>
      </c>
      <c r="D370" s="134"/>
      <c r="E370" s="134"/>
      <c r="F370" s="134"/>
      <c r="G370" s="134"/>
      <c r="H370" s="134"/>
    </row>
    <row r="371" spans="1:8" s="5" customFormat="1" ht="27.75" customHeight="1">
      <c r="A371" s="19"/>
      <c r="B371" s="19"/>
      <c r="C371" s="134" t="s">
        <v>325</v>
      </c>
      <c r="D371" s="134"/>
      <c r="E371" s="134"/>
      <c r="F371" s="134"/>
      <c r="G371" s="134"/>
      <c r="H371" s="134"/>
    </row>
    <row r="372" spans="1:8" s="30" customFormat="1" ht="27" customHeight="1">
      <c r="A372" s="38"/>
      <c r="B372" s="38"/>
      <c r="C372" s="134" t="s">
        <v>207</v>
      </c>
      <c r="D372" s="134"/>
      <c r="E372" s="134"/>
      <c r="F372" s="134"/>
      <c r="G372" s="134"/>
      <c r="H372" s="134"/>
    </row>
    <row r="373" spans="1:8" s="30" customFormat="1" ht="42.75" customHeight="1">
      <c r="A373" s="38"/>
      <c r="B373" s="38"/>
      <c r="C373" s="124" t="s">
        <v>419</v>
      </c>
      <c r="D373" s="124"/>
      <c r="E373" s="124"/>
      <c r="F373" s="124"/>
      <c r="G373" s="124"/>
      <c r="H373" s="124"/>
    </row>
    <row r="374" spans="1:8" s="30" customFormat="1" ht="4.5" customHeight="1">
      <c r="A374" s="38"/>
      <c r="B374" s="38"/>
      <c r="C374" s="26"/>
      <c r="D374" s="26"/>
      <c r="E374" s="26"/>
      <c r="F374" s="26"/>
      <c r="G374" s="26"/>
      <c r="H374" s="26"/>
    </row>
    <row r="375" spans="1:8" s="31" customFormat="1" ht="21.75" customHeight="1">
      <c r="A375" s="35"/>
      <c r="B375" s="35">
        <v>853</v>
      </c>
      <c r="C375" s="36" t="s">
        <v>20</v>
      </c>
      <c r="D375" s="37">
        <v>34467089</v>
      </c>
      <c r="E375" s="37">
        <f>E376+E378+E383</f>
        <v>535050</v>
      </c>
      <c r="F375" s="37">
        <f>F376+F378+F383</f>
        <v>183945</v>
      </c>
      <c r="G375" s="37">
        <f>G376+G378+G383</f>
        <v>5000</v>
      </c>
      <c r="H375" s="37">
        <f>D375+E375-F375</f>
        <v>34818194</v>
      </c>
    </row>
    <row r="376" spans="1:8" s="30" customFormat="1" ht="29.25" customHeight="1">
      <c r="A376" s="38"/>
      <c r="B376" s="40">
        <v>85311</v>
      </c>
      <c r="C376" s="50" t="s">
        <v>68</v>
      </c>
      <c r="D376" s="56">
        <v>444000</v>
      </c>
      <c r="E376" s="56">
        <v>0</v>
      </c>
      <c r="F376" s="56">
        <v>21000</v>
      </c>
      <c r="G376" s="56">
        <v>0</v>
      </c>
      <c r="H376" s="56">
        <f>D376+E376-F376</f>
        <v>423000</v>
      </c>
    </row>
    <row r="377" spans="1:8" s="58" customFormat="1" ht="41.25" customHeight="1">
      <c r="A377" s="57"/>
      <c r="B377" s="57"/>
      <c r="C377" s="141" t="s">
        <v>390</v>
      </c>
      <c r="D377" s="141"/>
      <c r="E377" s="141"/>
      <c r="F377" s="141"/>
      <c r="G377" s="141"/>
      <c r="H377" s="141"/>
    </row>
    <row r="378" spans="1:8" s="11" customFormat="1" ht="18.75" customHeight="1">
      <c r="A378" s="9"/>
      <c r="B378" s="9">
        <v>85332</v>
      </c>
      <c r="C378" s="72" t="s">
        <v>190</v>
      </c>
      <c r="D378" s="73">
        <v>18559041</v>
      </c>
      <c r="E378" s="73">
        <v>5050</v>
      </c>
      <c r="F378" s="73">
        <v>5050</v>
      </c>
      <c r="G378" s="73">
        <v>5000</v>
      </c>
      <c r="H378" s="73">
        <f>D378+E378-F378</f>
        <v>18559041</v>
      </c>
    </row>
    <row r="379" spans="1:8" s="30" customFormat="1" ht="25.5" customHeight="1">
      <c r="A379" s="38"/>
      <c r="B379" s="38"/>
      <c r="C379" s="142" t="s">
        <v>189</v>
      </c>
      <c r="D379" s="142"/>
      <c r="E379" s="142"/>
      <c r="F379" s="142"/>
      <c r="G379" s="142"/>
      <c r="H379" s="142"/>
    </row>
    <row r="380" spans="1:8" s="30" customFormat="1" ht="15.75" customHeight="1">
      <c r="A380" s="38"/>
      <c r="B380" s="38"/>
      <c r="C380" s="139" t="s">
        <v>391</v>
      </c>
      <c r="D380" s="139"/>
      <c r="E380" s="139"/>
      <c r="F380" s="139"/>
      <c r="G380" s="139"/>
      <c r="H380" s="139"/>
    </row>
    <row r="381" spans="1:8" s="30" customFormat="1" ht="26.25" customHeight="1">
      <c r="A381" s="38"/>
      <c r="B381" s="38"/>
      <c r="C381" s="139" t="s">
        <v>392</v>
      </c>
      <c r="D381" s="139"/>
      <c r="E381" s="139"/>
      <c r="F381" s="139"/>
      <c r="G381" s="139"/>
      <c r="H381" s="139"/>
    </row>
    <row r="382" spans="1:8" s="30" customFormat="1" ht="16.5" customHeight="1">
      <c r="A382" s="38"/>
      <c r="B382" s="38"/>
      <c r="C382" s="139" t="s">
        <v>191</v>
      </c>
      <c r="D382" s="139"/>
      <c r="E382" s="139"/>
      <c r="F382" s="139"/>
      <c r="G382" s="139"/>
      <c r="H382" s="139"/>
    </row>
    <row r="383" spans="1:8" s="30" customFormat="1" ht="20.25" customHeight="1">
      <c r="A383" s="38"/>
      <c r="B383" s="38">
        <v>85395</v>
      </c>
      <c r="C383" s="39" t="s">
        <v>77</v>
      </c>
      <c r="D383" s="32">
        <v>12731041</v>
      </c>
      <c r="E383" s="32">
        <v>530000</v>
      </c>
      <c r="F383" s="32">
        <v>157895</v>
      </c>
      <c r="G383" s="32">
        <v>0</v>
      </c>
      <c r="H383" s="32">
        <f>D383+E383-F383</f>
        <v>13103146</v>
      </c>
    </row>
    <row r="384" spans="1:8" s="27" customFormat="1" ht="42" customHeight="1">
      <c r="A384" s="51"/>
      <c r="B384" s="38"/>
      <c r="C384" s="124" t="s">
        <v>128</v>
      </c>
      <c r="D384" s="124"/>
      <c r="E384" s="124"/>
      <c r="F384" s="124"/>
      <c r="G384" s="124"/>
      <c r="H384" s="124"/>
    </row>
    <row r="385" spans="1:8" s="29" customFormat="1" ht="32.25" customHeight="1">
      <c r="A385" s="28"/>
      <c r="B385" s="28"/>
      <c r="C385" s="124" t="s">
        <v>429</v>
      </c>
      <c r="D385" s="124"/>
      <c r="E385" s="124"/>
      <c r="F385" s="124"/>
      <c r="G385" s="124"/>
      <c r="H385" s="124"/>
    </row>
    <row r="386" spans="1:8" s="30" customFormat="1" ht="54.75" customHeight="1">
      <c r="A386" s="38"/>
      <c r="B386" s="38"/>
      <c r="C386" s="134" t="s">
        <v>199</v>
      </c>
      <c r="D386" s="134"/>
      <c r="E386" s="134"/>
      <c r="F386" s="134"/>
      <c r="G386" s="134"/>
      <c r="H386" s="134"/>
    </row>
    <row r="387" spans="1:8" s="30" customFormat="1" ht="6" customHeight="1">
      <c r="A387" s="38"/>
      <c r="B387" s="38"/>
      <c r="C387" s="26"/>
      <c r="D387" s="26"/>
      <c r="E387" s="26"/>
      <c r="F387" s="26"/>
      <c r="G387" s="26"/>
      <c r="H387" s="26"/>
    </row>
    <row r="388" spans="1:8" s="27" customFormat="1" ht="25.5" customHeight="1">
      <c r="A388" s="35"/>
      <c r="B388" s="35">
        <v>854</v>
      </c>
      <c r="C388" s="36" t="s">
        <v>78</v>
      </c>
      <c r="D388" s="37">
        <v>45498084</v>
      </c>
      <c r="E388" s="37">
        <f>E389+E393+E397+E398+E400</f>
        <v>10172</v>
      </c>
      <c r="F388" s="37">
        <f>F389+F393+F397+F398+F400</f>
        <v>1342196</v>
      </c>
      <c r="G388" s="37">
        <f>G389+G393+G397+G398+G400</f>
        <v>450</v>
      </c>
      <c r="H388" s="37">
        <f>D388+E388-F388</f>
        <v>44166060</v>
      </c>
    </row>
    <row r="389" spans="1:8" s="30" customFormat="1" ht="18" customHeight="1">
      <c r="A389" s="38"/>
      <c r="B389" s="38">
        <v>85403</v>
      </c>
      <c r="C389" s="39" t="s">
        <v>79</v>
      </c>
      <c r="D389" s="32">
        <v>33552514</v>
      </c>
      <c r="E389" s="32">
        <v>10172</v>
      </c>
      <c r="F389" s="32">
        <v>1154598</v>
      </c>
      <c r="G389" s="32">
        <v>0</v>
      </c>
      <c r="H389" s="32">
        <f>D389+E389-F389</f>
        <v>32408088</v>
      </c>
    </row>
    <row r="390" spans="1:8" s="30" customFormat="1" ht="54.75" customHeight="1">
      <c r="A390" s="38"/>
      <c r="B390" s="64"/>
      <c r="C390" s="124" t="s">
        <v>355</v>
      </c>
      <c r="D390" s="124"/>
      <c r="E390" s="124"/>
      <c r="F390" s="124"/>
      <c r="G390" s="124"/>
      <c r="H390" s="124"/>
    </row>
    <row r="391" spans="1:8" s="30" customFormat="1" ht="42" customHeight="1">
      <c r="A391" s="38"/>
      <c r="B391" s="38"/>
      <c r="C391" s="124" t="s">
        <v>115</v>
      </c>
      <c r="D391" s="124"/>
      <c r="E391" s="124"/>
      <c r="F391" s="124"/>
      <c r="G391" s="124"/>
      <c r="H391" s="124"/>
    </row>
    <row r="392" spans="1:8" s="30" customFormat="1" ht="43.5" customHeight="1">
      <c r="A392" s="38"/>
      <c r="B392" s="38"/>
      <c r="C392" s="124" t="s">
        <v>393</v>
      </c>
      <c r="D392" s="124"/>
      <c r="E392" s="124"/>
      <c r="F392" s="124"/>
      <c r="G392" s="124"/>
      <c r="H392" s="124"/>
    </row>
    <row r="393" spans="1:8" s="11" customFormat="1" ht="19.5" customHeight="1">
      <c r="A393" s="9"/>
      <c r="B393" s="9">
        <v>85404</v>
      </c>
      <c r="C393" s="72" t="s">
        <v>116</v>
      </c>
      <c r="D393" s="73">
        <v>1244468</v>
      </c>
      <c r="E393" s="73">
        <v>0</v>
      </c>
      <c r="F393" s="73">
        <v>7877</v>
      </c>
      <c r="G393" s="73">
        <v>0</v>
      </c>
      <c r="H393" s="73">
        <f>D393+E393-F393</f>
        <v>1236591</v>
      </c>
    </row>
    <row r="394" spans="1:8" s="30" customFormat="1" ht="12.75" customHeight="1">
      <c r="A394" s="38"/>
      <c r="B394" s="38"/>
      <c r="C394" s="128" t="s">
        <v>96</v>
      </c>
      <c r="D394" s="128"/>
      <c r="E394" s="128"/>
      <c r="F394" s="128"/>
      <c r="G394" s="128"/>
      <c r="H394" s="128"/>
    </row>
    <row r="395" spans="1:8" s="30" customFormat="1" ht="27" customHeight="1">
      <c r="A395" s="38"/>
      <c r="B395" s="38"/>
      <c r="C395" s="124" t="s">
        <v>394</v>
      </c>
      <c r="D395" s="124"/>
      <c r="E395" s="124"/>
      <c r="F395" s="124"/>
      <c r="G395" s="124"/>
      <c r="H395" s="124"/>
    </row>
    <row r="396" spans="1:8" s="30" customFormat="1" ht="40.5" customHeight="1">
      <c r="A396" s="38"/>
      <c r="B396" s="38"/>
      <c r="C396" s="124" t="s">
        <v>326</v>
      </c>
      <c r="D396" s="124"/>
      <c r="E396" s="124"/>
      <c r="F396" s="124"/>
      <c r="G396" s="124"/>
      <c r="H396" s="124"/>
    </row>
    <row r="397" spans="1:8" s="11" customFormat="1" ht="19.5" customHeight="1">
      <c r="A397" s="9"/>
      <c r="B397" s="9">
        <v>85407</v>
      </c>
      <c r="C397" s="72" t="s">
        <v>117</v>
      </c>
      <c r="D397" s="73">
        <v>3891805</v>
      </c>
      <c r="E397" s="73">
        <v>0</v>
      </c>
      <c r="F397" s="73">
        <v>129271</v>
      </c>
      <c r="G397" s="73">
        <v>0</v>
      </c>
      <c r="H397" s="73">
        <f>D397+E397-F397</f>
        <v>3762534</v>
      </c>
    </row>
    <row r="398" spans="1:8" s="30" customFormat="1" ht="16.5" customHeight="1">
      <c r="A398" s="38"/>
      <c r="B398" s="38">
        <v>85410</v>
      </c>
      <c r="C398" s="39" t="s">
        <v>118</v>
      </c>
      <c r="D398" s="32">
        <v>1420091</v>
      </c>
      <c r="E398" s="32">
        <v>0</v>
      </c>
      <c r="F398" s="32">
        <v>23520</v>
      </c>
      <c r="G398" s="32">
        <v>0</v>
      </c>
      <c r="H398" s="73">
        <f>D398+E398-F398</f>
        <v>1396571</v>
      </c>
    </row>
    <row r="399" spans="1:8" s="30" customFormat="1" ht="43.5" customHeight="1">
      <c r="A399" s="38"/>
      <c r="B399" s="38"/>
      <c r="C399" s="124" t="s">
        <v>395</v>
      </c>
      <c r="D399" s="124"/>
      <c r="E399" s="124"/>
      <c r="F399" s="124"/>
      <c r="G399" s="124"/>
      <c r="H399" s="124"/>
    </row>
    <row r="400" spans="1:8" s="30" customFormat="1" ht="18.75" customHeight="1">
      <c r="A400" s="38"/>
      <c r="B400" s="38">
        <v>85446</v>
      </c>
      <c r="C400" s="39" t="s">
        <v>89</v>
      </c>
      <c r="D400" s="32">
        <v>100000</v>
      </c>
      <c r="E400" s="32">
        <v>0</v>
      </c>
      <c r="F400" s="32">
        <v>26930</v>
      </c>
      <c r="G400" s="32">
        <v>450</v>
      </c>
      <c r="H400" s="32">
        <f>D400+E400-F400</f>
        <v>73070</v>
      </c>
    </row>
    <row r="401" spans="1:8" s="30" customFormat="1" ht="15" customHeight="1">
      <c r="A401" s="38"/>
      <c r="B401" s="38"/>
      <c r="C401" s="128" t="s">
        <v>90</v>
      </c>
      <c r="D401" s="128"/>
      <c r="E401" s="128"/>
      <c r="F401" s="128"/>
      <c r="G401" s="128"/>
      <c r="H401" s="128"/>
    </row>
    <row r="402" spans="1:8" s="30" customFormat="1" ht="37.5" customHeight="1">
      <c r="A402" s="38"/>
      <c r="B402" s="38"/>
      <c r="C402" s="124" t="s">
        <v>112</v>
      </c>
      <c r="D402" s="124"/>
      <c r="E402" s="124"/>
      <c r="F402" s="124"/>
      <c r="G402" s="124"/>
      <c r="H402" s="124"/>
    </row>
    <row r="403" spans="1:8" s="30" customFormat="1" ht="26.25" customHeight="1">
      <c r="A403" s="38"/>
      <c r="B403" s="38"/>
      <c r="C403" s="124" t="s">
        <v>396</v>
      </c>
      <c r="D403" s="124"/>
      <c r="E403" s="124"/>
      <c r="F403" s="124"/>
      <c r="G403" s="124"/>
      <c r="H403" s="124"/>
    </row>
    <row r="404" spans="1:8" s="30" customFormat="1" ht="26.25" customHeight="1">
      <c r="A404" s="38"/>
      <c r="B404" s="38"/>
      <c r="C404" s="124" t="s">
        <v>113</v>
      </c>
      <c r="D404" s="124"/>
      <c r="E404" s="124"/>
      <c r="F404" s="124"/>
      <c r="G404" s="124"/>
      <c r="H404" s="124"/>
    </row>
    <row r="405" spans="1:8" s="30" customFormat="1" ht="27.75" customHeight="1">
      <c r="A405" s="38"/>
      <c r="B405" s="38"/>
      <c r="C405" s="124" t="s">
        <v>356</v>
      </c>
      <c r="D405" s="124"/>
      <c r="E405" s="124"/>
      <c r="F405" s="124"/>
      <c r="G405" s="124"/>
      <c r="H405" s="124"/>
    </row>
    <row r="406" spans="1:8" s="30" customFormat="1" ht="5.25" customHeight="1">
      <c r="A406" s="38"/>
      <c r="B406" s="38"/>
      <c r="C406" s="26"/>
      <c r="D406" s="26"/>
      <c r="E406" s="26"/>
      <c r="F406" s="26"/>
      <c r="G406" s="26"/>
      <c r="H406" s="26"/>
    </row>
    <row r="407" spans="1:8" s="31" customFormat="1" ht="24.75" customHeight="1">
      <c r="A407" s="35"/>
      <c r="B407" s="35">
        <v>900</v>
      </c>
      <c r="C407" s="36" t="s">
        <v>132</v>
      </c>
      <c r="D407" s="37">
        <v>17582624</v>
      </c>
      <c r="E407" s="37">
        <f>E408+E410+E412</f>
        <v>181612.94</v>
      </c>
      <c r="F407" s="37">
        <f>F408+F410+F412</f>
        <v>3874956.94</v>
      </c>
      <c r="G407" s="37">
        <f>G408+G410+G412</f>
        <v>34378</v>
      </c>
      <c r="H407" s="37">
        <f>D407+E407-F407</f>
        <v>13889280.000000002</v>
      </c>
    </row>
    <row r="408" spans="1:8" s="30" customFormat="1" ht="21" customHeight="1">
      <c r="A408" s="38"/>
      <c r="B408" s="38">
        <v>90005</v>
      </c>
      <c r="C408" s="50" t="s">
        <v>133</v>
      </c>
      <c r="D408" s="32">
        <v>137000</v>
      </c>
      <c r="E408" s="32">
        <v>0</v>
      </c>
      <c r="F408" s="32">
        <v>133847.94</v>
      </c>
      <c r="G408" s="32">
        <v>0</v>
      </c>
      <c r="H408" s="32">
        <f>D408+E408-F408</f>
        <v>3152.0599999999977</v>
      </c>
    </row>
    <row r="409" spans="1:8" s="30" customFormat="1" ht="47.25" customHeight="1">
      <c r="A409" s="38"/>
      <c r="B409" s="38"/>
      <c r="C409" s="124" t="s">
        <v>135</v>
      </c>
      <c r="D409" s="124"/>
      <c r="E409" s="124"/>
      <c r="F409" s="124"/>
      <c r="G409" s="124"/>
      <c r="H409" s="124"/>
    </row>
    <row r="410" spans="1:8" s="30" customFormat="1" ht="18" customHeight="1">
      <c r="A410" s="38"/>
      <c r="B410" s="76" t="s">
        <v>231</v>
      </c>
      <c r="C410" s="39" t="s">
        <v>232</v>
      </c>
      <c r="D410" s="32">
        <v>385334</v>
      </c>
      <c r="E410" s="32">
        <v>0</v>
      </c>
      <c r="F410" s="32">
        <v>24064</v>
      </c>
      <c r="G410" s="32">
        <v>0</v>
      </c>
      <c r="H410" s="32">
        <f>D410+E410-F410</f>
        <v>361270</v>
      </c>
    </row>
    <row r="411" spans="1:8" s="30" customFormat="1" ht="56.25" customHeight="1">
      <c r="A411" s="38"/>
      <c r="B411" s="38"/>
      <c r="C411" s="134" t="s">
        <v>327</v>
      </c>
      <c r="D411" s="134"/>
      <c r="E411" s="134"/>
      <c r="F411" s="134"/>
      <c r="G411" s="134"/>
      <c r="H411" s="134"/>
    </row>
    <row r="412" spans="1:8" s="30" customFormat="1" ht="18" customHeight="1">
      <c r="A412" s="38"/>
      <c r="B412" s="76" t="s">
        <v>136</v>
      </c>
      <c r="C412" s="39" t="s">
        <v>77</v>
      </c>
      <c r="D412" s="32">
        <v>14661549</v>
      </c>
      <c r="E412" s="32">
        <v>181612.94</v>
      </c>
      <c r="F412" s="32">
        <v>3717045</v>
      </c>
      <c r="G412" s="32">
        <v>34378</v>
      </c>
      <c r="H412" s="32">
        <f>D412+E412-F412</f>
        <v>11126116.94</v>
      </c>
    </row>
    <row r="413" spans="1:8" s="30" customFormat="1" ht="66.75" customHeight="1">
      <c r="A413" s="38"/>
      <c r="B413" s="38"/>
      <c r="C413" s="124" t="s">
        <v>137</v>
      </c>
      <c r="D413" s="124"/>
      <c r="E413" s="124"/>
      <c r="F413" s="124"/>
      <c r="G413" s="124"/>
      <c r="H413" s="124"/>
    </row>
    <row r="414" spans="1:8" s="30" customFormat="1" ht="25.5" customHeight="1">
      <c r="A414" s="38"/>
      <c r="B414" s="38"/>
      <c r="C414" s="124" t="s">
        <v>412</v>
      </c>
      <c r="D414" s="124"/>
      <c r="E414" s="124"/>
      <c r="F414" s="124"/>
      <c r="G414" s="124"/>
      <c r="H414" s="124"/>
    </row>
    <row r="415" spans="1:8" s="30" customFormat="1" ht="29.25" customHeight="1">
      <c r="A415" s="38"/>
      <c r="B415" s="38"/>
      <c r="C415" s="137" t="s">
        <v>196</v>
      </c>
      <c r="D415" s="137"/>
      <c r="E415" s="137"/>
      <c r="F415" s="137"/>
      <c r="G415" s="137"/>
      <c r="H415" s="137"/>
    </row>
    <row r="416" spans="1:8" s="30" customFormat="1" ht="14.25" customHeight="1">
      <c r="A416" s="38"/>
      <c r="B416" s="38"/>
      <c r="C416" s="134" t="s">
        <v>233</v>
      </c>
      <c r="D416" s="134"/>
      <c r="E416" s="134"/>
      <c r="F416" s="134"/>
      <c r="G416" s="134"/>
      <c r="H416" s="134"/>
    </row>
    <row r="417" spans="1:8" s="30" customFormat="1" ht="27.75" customHeight="1">
      <c r="A417" s="38"/>
      <c r="B417" s="38"/>
      <c r="C417" s="134" t="s">
        <v>234</v>
      </c>
      <c r="D417" s="134"/>
      <c r="E417" s="134"/>
      <c r="F417" s="134"/>
      <c r="G417" s="134"/>
      <c r="H417" s="134"/>
    </row>
    <row r="418" spans="1:8" s="30" customFormat="1" ht="27.75" customHeight="1">
      <c r="A418" s="38"/>
      <c r="B418" s="38"/>
      <c r="C418" s="134" t="s">
        <v>235</v>
      </c>
      <c r="D418" s="134"/>
      <c r="E418" s="134"/>
      <c r="F418" s="134"/>
      <c r="G418" s="134"/>
      <c r="H418" s="134"/>
    </row>
    <row r="419" spans="1:8" s="30" customFormat="1" ht="14.25" customHeight="1">
      <c r="A419" s="38"/>
      <c r="B419" s="38"/>
      <c r="C419" s="134" t="s">
        <v>236</v>
      </c>
      <c r="D419" s="134"/>
      <c r="E419" s="134"/>
      <c r="F419" s="134"/>
      <c r="G419" s="134"/>
      <c r="H419" s="134"/>
    </row>
    <row r="420" spans="1:8" s="30" customFormat="1" ht="42" customHeight="1">
      <c r="A420" s="38"/>
      <c r="B420" s="38"/>
      <c r="C420" s="134" t="s">
        <v>238</v>
      </c>
      <c r="D420" s="134"/>
      <c r="E420" s="134"/>
      <c r="F420" s="134"/>
      <c r="G420" s="134"/>
      <c r="H420" s="134"/>
    </row>
    <row r="421" spans="1:8" s="30" customFormat="1" ht="54" customHeight="1">
      <c r="A421" s="38"/>
      <c r="B421" s="38"/>
      <c r="C421" s="124" t="s">
        <v>397</v>
      </c>
      <c r="D421" s="124"/>
      <c r="E421" s="124"/>
      <c r="F421" s="124"/>
      <c r="G421" s="124"/>
      <c r="H421" s="124"/>
    </row>
    <row r="422" spans="1:8" s="30" customFormat="1" ht="7.5" customHeight="1">
      <c r="A422" s="38"/>
      <c r="B422" s="38"/>
      <c r="C422" s="26"/>
      <c r="D422" s="26"/>
      <c r="E422" s="26"/>
      <c r="F422" s="26"/>
      <c r="G422" s="26"/>
      <c r="H422" s="26"/>
    </row>
    <row r="423" spans="1:8" s="31" customFormat="1" ht="22.5" customHeight="1">
      <c r="A423" s="119"/>
      <c r="B423" s="119">
        <v>921</v>
      </c>
      <c r="C423" s="120" t="s">
        <v>154</v>
      </c>
      <c r="D423" s="121">
        <v>146324517</v>
      </c>
      <c r="E423" s="121">
        <f>E424+E438+E445+E449+E453+E458+E435</f>
        <v>1820510</v>
      </c>
      <c r="F423" s="121">
        <f>F424+F438+F445+F449+F453+F458+F435</f>
        <v>3500485</v>
      </c>
      <c r="G423" s="121">
        <f>G424+G438+G445+G449+G453+G458+G435</f>
        <v>92655</v>
      </c>
      <c r="H423" s="121">
        <f>D423+E423-F423</f>
        <v>144644542</v>
      </c>
    </row>
    <row r="424" spans="1:8" s="30" customFormat="1" ht="20.25" customHeight="1">
      <c r="A424" s="38"/>
      <c r="B424" s="38">
        <v>92106</v>
      </c>
      <c r="C424" s="39" t="s">
        <v>155</v>
      </c>
      <c r="D424" s="32">
        <v>42440071</v>
      </c>
      <c r="E424" s="32">
        <v>862458</v>
      </c>
      <c r="F424" s="32">
        <v>3087345</v>
      </c>
      <c r="G424" s="32">
        <v>92655</v>
      </c>
      <c r="H424" s="32">
        <f>D424+E424-F424</f>
        <v>40215184</v>
      </c>
    </row>
    <row r="425" spans="1:8" s="29" customFormat="1" ht="30" customHeight="1">
      <c r="A425" s="28"/>
      <c r="B425" s="28"/>
      <c r="C425" s="128" t="s">
        <v>203</v>
      </c>
      <c r="D425" s="128"/>
      <c r="E425" s="128"/>
      <c r="F425" s="128"/>
      <c r="G425" s="128"/>
      <c r="H425" s="128"/>
    </row>
    <row r="426" spans="1:8" s="29" customFormat="1" ht="66.75" customHeight="1">
      <c r="A426" s="28"/>
      <c r="B426" s="28"/>
      <c r="C426" s="124" t="s">
        <v>357</v>
      </c>
      <c r="D426" s="124"/>
      <c r="E426" s="124"/>
      <c r="F426" s="124"/>
      <c r="G426" s="124"/>
      <c r="H426" s="124"/>
    </row>
    <row r="427" spans="1:8" s="29" customFormat="1" ht="68.25" customHeight="1">
      <c r="A427" s="28"/>
      <c r="B427" s="28"/>
      <c r="C427" s="124" t="s">
        <v>358</v>
      </c>
      <c r="D427" s="124"/>
      <c r="E427" s="124"/>
      <c r="F427" s="124"/>
      <c r="G427" s="124"/>
      <c r="H427" s="124"/>
    </row>
    <row r="428" spans="1:8" s="29" customFormat="1" ht="68.25" customHeight="1">
      <c r="A428" s="28"/>
      <c r="B428" s="28"/>
      <c r="C428" s="124" t="s">
        <v>398</v>
      </c>
      <c r="D428" s="124"/>
      <c r="E428" s="124"/>
      <c r="F428" s="124"/>
      <c r="G428" s="124"/>
      <c r="H428" s="124"/>
    </row>
    <row r="429" spans="1:8" s="29" customFormat="1" ht="79.5" customHeight="1">
      <c r="A429" s="28"/>
      <c r="B429" s="28"/>
      <c r="C429" s="124" t="s">
        <v>413</v>
      </c>
      <c r="D429" s="124"/>
      <c r="E429" s="124"/>
      <c r="F429" s="124"/>
      <c r="G429" s="124"/>
      <c r="H429" s="124"/>
    </row>
    <row r="430" spans="1:8" s="30" customFormat="1" ht="15" customHeight="1">
      <c r="A430" s="38"/>
      <c r="B430" s="38"/>
      <c r="C430" s="124" t="s">
        <v>156</v>
      </c>
      <c r="D430" s="124"/>
      <c r="E430" s="124"/>
      <c r="F430" s="124"/>
      <c r="G430" s="124"/>
      <c r="H430" s="124"/>
    </row>
    <row r="431" spans="1:8" s="30" customFormat="1" ht="14.25" customHeight="1">
      <c r="A431" s="38"/>
      <c r="B431" s="38"/>
      <c r="C431" s="124" t="s">
        <v>162</v>
      </c>
      <c r="D431" s="124"/>
      <c r="E431" s="124"/>
      <c r="F431" s="124"/>
      <c r="G431" s="124"/>
      <c r="H431" s="124"/>
    </row>
    <row r="432" spans="1:8" s="30" customFormat="1" ht="14.25" customHeight="1">
      <c r="A432" s="38"/>
      <c r="B432" s="38"/>
      <c r="C432" s="124" t="s">
        <v>163</v>
      </c>
      <c r="D432" s="124"/>
      <c r="E432" s="124"/>
      <c r="F432" s="124"/>
      <c r="G432" s="124"/>
      <c r="H432" s="124"/>
    </row>
    <row r="433" spans="1:8" s="30" customFormat="1" ht="30" customHeight="1">
      <c r="A433" s="38"/>
      <c r="B433" s="38"/>
      <c r="C433" s="124" t="s">
        <v>414</v>
      </c>
      <c r="D433" s="124"/>
      <c r="E433" s="124"/>
      <c r="F433" s="124"/>
      <c r="G433" s="124"/>
      <c r="H433" s="124"/>
    </row>
    <row r="434" spans="1:8" s="29" customFormat="1" ht="42.75" customHeight="1">
      <c r="A434" s="28"/>
      <c r="B434" s="28"/>
      <c r="C434" s="124" t="s">
        <v>328</v>
      </c>
      <c r="D434" s="124"/>
      <c r="E434" s="124"/>
      <c r="F434" s="124"/>
      <c r="G434" s="124"/>
      <c r="H434" s="124"/>
    </row>
    <row r="435" spans="1:8" s="30" customFormat="1" ht="20.25" customHeight="1">
      <c r="A435" s="38"/>
      <c r="B435" s="38">
        <v>92108</v>
      </c>
      <c r="C435" s="39" t="s">
        <v>157</v>
      </c>
      <c r="D435" s="32">
        <v>11936975</v>
      </c>
      <c r="E435" s="32">
        <v>154563</v>
      </c>
      <c r="F435" s="32">
        <v>0</v>
      </c>
      <c r="G435" s="32">
        <v>0</v>
      </c>
      <c r="H435" s="32">
        <f>D435+E435-F435</f>
        <v>12091538</v>
      </c>
    </row>
    <row r="436" spans="1:8" s="30" customFormat="1" ht="27.75" customHeight="1">
      <c r="A436" s="38"/>
      <c r="B436" s="38"/>
      <c r="C436" s="124" t="s">
        <v>164</v>
      </c>
      <c r="D436" s="124"/>
      <c r="E436" s="124"/>
      <c r="F436" s="124"/>
      <c r="G436" s="124"/>
      <c r="H436" s="124"/>
    </row>
    <row r="437" spans="1:8" s="30" customFormat="1" ht="25.5" customHeight="1">
      <c r="A437" s="38"/>
      <c r="B437" s="38"/>
      <c r="C437" s="26"/>
      <c r="D437" s="26"/>
      <c r="E437" s="26"/>
      <c r="F437" s="26"/>
      <c r="G437" s="26"/>
      <c r="H437" s="26"/>
    </row>
    <row r="438" spans="1:8" s="30" customFormat="1" ht="18" customHeight="1">
      <c r="A438" s="38"/>
      <c r="B438" s="38">
        <v>92109</v>
      </c>
      <c r="C438" s="39" t="s">
        <v>158</v>
      </c>
      <c r="D438" s="32">
        <v>8199619</v>
      </c>
      <c r="E438" s="32">
        <v>112813</v>
      </c>
      <c r="F438" s="32">
        <v>0</v>
      </c>
      <c r="G438" s="32">
        <v>0</v>
      </c>
      <c r="H438" s="32">
        <f>D438+E438-F438</f>
        <v>8312432</v>
      </c>
    </row>
    <row r="439" spans="1:8" s="30" customFormat="1" ht="15.75" customHeight="1">
      <c r="A439" s="38"/>
      <c r="B439" s="38"/>
      <c r="C439" s="128" t="s">
        <v>156</v>
      </c>
      <c r="D439" s="128"/>
      <c r="E439" s="128"/>
      <c r="F439" s="128"/>
      <c r="G439" s="128"/>
      <c r="H439" s="128"/>
    </row>
    <row r="440" spans="1:8" s="30" customFormat="1" ht="14.25" customHeight="1">
      <c r="A440" s="38"/>
      <c r="B440" s="38"/>
      <c r="C440" s="124" t="s">
        <v>165</v>
      </c>
      <c r="D440" s="124"/>
      <c r="E440" s="124"/>
      <c r="F440" s="124"/>
      <c r="G440" s="124"/>
      <c r="H440" s="124"/>
    </row>
    <row r="441" spans="1:8" s="30" customFormat="1" ht="14.25" customHeight="1">
      <c r="A441" s="38"/>
      <c r="B441" s="38"/>
      <c r="C441" s="124" t="s">
        <v>329</v>
      </c>
      <c r="D441" s="124"/>
      <c r="E441" s="124"/>
      <c r="F441" s="124"/>
      <c r="G441" s="124"/>
      <c r="H441" s="124"/>
    </row>
    <row r="442" spans="1:8" s="30" customFormat="1" ht="14.25" customHeight="1">
      <c r="A442" s="38"/>
      <c r="B442" s="38"/>
      <c r="C442" s="124" t="s">
        <v>166</v>
      </c>
      <c r="D442" s="124"/>
      <c r="E442" s="124"/>
      <c r="F442" s="124"/>
      <c r="G442" s="124"/>
      <c r="H442" s="124"/>
    </row>
    <row r="443" spans="1:8" s="30" customFormat="1" ht="14.25" customHeight="1">
      <c r="A443" s="38"/>
      <c r="B443" s="38"/>
      <c r="C443" s="124" t="s">
        <v>167</v>
      </c>
      <c r="D443" s="124"/>
      <c r="E443" s="124"/>
      <c r="F443" s="124"/>
      <c r="G443" s="124"/>
      <c r="H443" s="124"/>
    </row>
    <row r="444" spans="1:8" s="30" customFormat="1" ht="15" customHeight="1">
      <c r="A444" s="38"/>
      <c r="B444" s="38"/>
      <c r="C444" s="124" t="s">
        <v>168</v>
      </c>
      <c r="D444" s="124"/>
      <c r="E444" s="124"/>
      <c r="F444" s="124"/>
      <c r="G444" s="124"/>
      <c r="H444" s="124"/>
    </row>
    <row r="445" spans="1:8" s="30" customFormat="1" ht="20.25" customHeight="1">
      <c r="A445" s="38"/>
      <c r="B445" s="38">
        <v>92110</v>
      </c>
      <c r="C445" s="39" t="s">
        <v>159</v>
      </c>
      <c r="D445" s="32">
        <v>2568367</v>
      </c>
      <c r="E445" s="32">
        <v>56188</v>
      </c>
      <c r="F445" s="32">
        <v>0</v>
      </c>
      <c r="G445" s="32">
        <v>0</v>
      </c>
      <c r="H445" s="32">
        <f>D445+E445-F445</f>
        <v>2624555</v>
      </c>
    </row>
    <row r="446" spans="1:8" s="30" customFormat="1" ht="14.25" customHeight="1">
      <c r="A446" s="38"/>
      <c r="B446" s="38"/>
      <c r="C446" s="124" t="s">
        <v>156</v>
      </c>
      <c r="D446" s="124"/>
      <c r="E446" s="124"/>
      <c r="F446" s="124"/>
      <c r="G446" s="124"/>
      <c r="H446" s="124"/>
    </row>
    <row r="447" spans="1:8" s="30" customFormat="1" ht="27.75" customHeight="1">
      <c r="A447" s="38"/>
      <c r="B447" s="38"/>
      <c r="C447" s="124" t="s">
        <v>169</v>
      </c>
      <c r="D447" s="124"/>
      <c r="E447" s="124"/>
      <c r="F447" s="124"/>
      <c r="G447" s="124"/>
      <c r="H447" s="124"/>
    </row>
    <row r="448" spans="1:8" s="30" customFormat="1" ht="14.25" customHeight="1">
      <c r="A448" s="38"/>
      <c r="B448" s="38"/>
      <c r="C448" s="124" t="s">
        <v>170</v>
      </c>
      <c r="D448" s="124"/>
      <c r="E448" s="124"/>
      <c r="F448" s="124"/>
      <c r="G448" s="124"/>
      <c r="H448" s="124"/>
    </row>
    <row r="449" spans="1:8" s="30" customFormat="1" ht="20.25" customHeight="1">
      <c r="A449" s="38"/>
      <c r="B449" s="38">
        <v>92116</v>
      </c>
      <c r="C449" s="39" t="s">
        <v>160</v>
      </c>
      <c r="D449" s="32">
        <v>22781124</v>
      </c>
      <c r="E449" s="32">
        <v>330700</v>
      </c>
      <c r="F449" s="32">
        <v>0</v>
      </c>
      <c r="G449" s="32">
        <v>0</v>
      </c>
      <c r="H449" s="32">
        <f>D449+E449-F449</f>
        <v>23111824</v>
      </c>
    </row>
    <row r="450" spans="1:8" s="30" customFormat="1" ht="16.5" customHeight="1">
      <c r="A450" s="38"/>
      <c r="B450" s="38"/>
      <c r="C450" s="124" t="s">
        <v>156</v>
      </c>
      <c r="D450" s="124"/>
      <c r="E450" s="124"/>
      <c r="F450" s="124"/>
      <c r="G450" s="124"/>
      <c r="H450" s="124"/>
    </row>
    <row r="451" spans="1:8" s="30" customFormat="1" ht="14.25" customHeight="1">
      <c r="A451" s="38"/>
      <c r="B451" s="38"/>
      <c r="C451" s="124" t="s">
        <v>172</v>
      </c>
      <c r="D451" s="124"/>
      <c r="E451" s="124"/>
      <c r="F451" s="124"/>
      <c r="G451" s="124"/>
      <c r="H451" s="124"/>
    </row>
    <row r="452" spans="1:8" s="30" customFormat="1" ht="14.25" customHeight="1">
      <c r="A452" s="38"/>
      <c r="B452" s="38"/>
      <c r="C452" s="124" t="s">
        <v>171</v>
      </c>
      <c r="D452" s="124"/>
      <c r="E452" s="124"/>
      <c r="F452" s="124"/>
      <c r="G452" s="124"/>
      <c r="H452" s="124"/>
    </row>
    <row r="453" spans="1:8" s="30" customFormat="1" ht="18" customHeight="1">
      <c r="A453" s="38"/>
      <c r="B453" s="38">
        <v>92118</v>
      </c>
      <c r="C453" s="39" t="s">
        <v>161</v>
      </c>
      <c r="D453" s="32">
        <v>16265143</v>
      </c>
      <c r="E453" s="32">
        <v>303788</v>
      </c>
      <c r="F453" s="32">
        <v>0</v>
      </c>
      <c r="G453" s="32">
        <v>0</v>
      </c>
      <c r="H453" s="32">
        <f>D453+E453-F453</f>
        <v>16568931</v>
      </c>
    </row>
    <row r="454" spans="1:8" s="30" customFormat="1" ht="15" customHeight="1">
      <c r="A454" s="38"/>
      <c r="B454" s="38"/>
      <c r="C454" s="124" t="s">
        <v>156</v>
      </c>
      <c r="D454" s="124"/>
      <c r="E454" s="124"/>
      <c r="F454" s="124"/>
      <c r="G454" s="124"/>
      <c r="H454" s="124"/>
    </row>
    <row r="455" spans="1:8" s="30" customFormat="1" ht="15.75" customHeight="1">
      <c r="A455" s="38"/>
      <c r="B455" s="38"/>
      <c r="C455" s="124" t="s">
        <v>173</v>
      </c>
      <c r="D455" s="124"/>
      <c r="E455" s="124"/>
      <c r="F455" s="124"/>
      <c r="G455" s="124"/>
      <c r="H455" s="124"/>
    </row>
    <row r="456" spans="1:8" s="30" customFormat="1" ht="26.25" customHeight="1">
      <c r="A456" s="38"/>
      <c r="B456" s="38"/>
      <c r="C456" s="124" t="s">
        <v>174</v>
      </c>
      <c r="D456" s="124"/>
      <c r="E456" s="124"/>
      <c r="F456" s="124"/>
      <c r="G456" s="124"/>
      <c r="H456" s="124"/>
    </row>
    <row r="457" spans="1:8" s="30" customFormat="1" ht="15" customHeight="1">
      <c r="A457" s="38"/>
      <c r="B457" s="38"/>
      <c r="C457" s="124" t="s">
        <v>175</v>
      </c>
      <c r="D457" s="124"/>
      <c r="E457" s="124"/>
      <c r="F457" s="124"/>
      <c r="G457" s="124"/>
      <c r="H457" s="124"/>
    </row>
    <row r="458" spans="1:8" s="30" customFormat="1" ht="20.25" customHeight="1">
      <c r="A458" s="38"/>
      <c r="B458" s="38">
        <v>92195</v>
      </c>
      <c r="C458" s="39" t="s">
        <v>77</v>
      </c>
      <c r="D458" s="32">
        <v>28924242</v>
      </c>
      <c r="E458" s="32">
        <v>0</v>
      </c>
      <c r="F458" s="32">
        <v>413140</v>
      </c>
      <c r="G458" s="32">
        <v>0</v>
      </c>
      <c r="H458" s="32">
        <f>D458+E458-F458</f>
        <v>28511102</v>
      </c>
    </row>
    <row r="459" spans="1:8" s="30" customFormat="1" ht="12.75" customHeight="1">
      <c r="A459" s="38"/>
      <c r="B459" s="38"/>
      <c r="C459" s="128" t="s">
        <v>96</v>
      </c>
      <c r="D459" s="128"/>
      <c r="E459" s="128"/>
      <c r="F459" s="128"/>
      <c r="G459" s="128"/>
      <c r="H459" s="128"/>
    </row>
    <row r="460" spans="1:8" s="30" customFormat="1" ht="29.25" customHeight="1">
      <c r="A460" s="38"/>
      <c r="B460" s="38"/>
      <c r="C460" s="124" t="s">
        <v>359</v>
      </c>
      <c r="D460" s="124"/>
      <c r="E460" s="124"/>
      <c r="F460" s="124"/>
      <c r="G460" s="124"/>
      <c r="H460" s="124"/>
    </row>
    <row r="461" spans="1:8" s="30" customFormat="1" ht="57" customHeight="1">
      <c r="A461" s="38"/>
      <c r="B461" s="38"/>
      <c r="C461" s="124" t="s">
        <v>360</v>
      </c>
      <c r="D461" s="124"/>
      <c r="E461" s="124"/>
      <c r="F461" s="124"/>
      <c r="G461" s="124"/>
      <c r="H461" s="124"/>
    </row>
    <row r="462" spans="1:8" s="30" customFormat="1" ht="6" customHeight="1">
      <c r="A462" s="38"/>
      <c r="B462" s="38"/>
      <c r="C462" s="26"/>
      <c r="D462" s="26"/>
      <c r="E462" s="26"/>
      <c r="F462" s="26"/>
      <c r="G462" s="26"/>
      <c r="H462" s="33"/>
    </row>
    <row r="463" spans="1:8" s="27" customFormat="1" ht="30" customHeight="1">
      <c r="A463" s="35"/>
      <c r="B463" s="46">
        <v>925</v>
      </c>
      <c r="C463" s="49" t="s">
        <v>57</v>
      </c>
      <c r="D463" s="114">
        <v>11408911</v>
      </c>
      <c r="E463" s="114">
        <f>E464</f>
        <v>125704</v>
      </c>
      <c r="F463" s="114">
        <f>F464</f>
        <v>1633413</v>
      </c>
      <c r="G463" s="114">
        <f>G464</f>
        <v>99088</v>
      </c>
      <c r="H463" s="114">
        <f>D463+E463-F463</f>
        <v>9901202</v>
      </c>
    </row>
    <row r="464" spans="1:8" s="30" customFormat="1" ht="18" customHeight="1">
      <c r="A464" s="38"/>
      <c r="B464" s="38">
        <v>92502</v>
      </c>
      <c r="C464" s="39" t="s">
        <v>58</v>
      </c>
      <c r="D464" s="32">
        <v>11408911</v>
      </c>
      <c r="E464" s="32">
        <v>125704</v>
      </c>
      <c r="F464" s="32">
        <v>1633413</v>
      </c>
      <c r="G464" s="32">
        <v>99088</v>
      </c>
      <c r="H464" s="32">
        <f>D464+E464-F464</f>
        <v>9901202</v>
      </c>
    </row>
    <row r="465" spans="1:8" s="30" customFormat="1" ht="13.5" customHeight="1">
      <c r="A465" s="38"/>
      <c r="B465" s="38"/>
      <c r="C465" s="137" t="s">
        <v>195</v>
      </c>
      <c r="D465" s="137"/>
      <c r="E465" s="137"/>
      <c r="F465" s="137"/>
      <c r="G465" s="137"/>
      <c r="H465" s="137"/>
    </row>
    <row r="466" spans="1:8" s="30" customFormat="1" ht="13.5" customHeight="1">
      <c r="A466" s="38"/>
      <c r="B466" s="38"/>
      <c r="C466" s="124" t="s">
        <v>307</v>
      </c>
      <c r="D466" s="124"/>
      <c r="E466" s="124"/>
      <c r="F466" s="124"/>
      <c r="G466" s="124"/>
      <c r="H466" s="124"/>
    </row>
    <row r="467" spans="1:8" s="30" customFormat="1" ht="15.75" customHeight="1">
      <c r="A467" s="38"/>
      <c r="B467" s="38"/>
      <c r="C467" s="124" t="s">
        <v>399</v>
      </c>
      <c r="D467" s="124"/>
      <c r="E467" s="124"/>
      <c r="F467" s="124"/>
      <c r="G467" s="124"/>
      <c r="H467" s="124"/>
    </row>
    <row r="468" spans="1:8" s="30" customFormat="1" ht="54" customHeight="1">
      <c r="A468" s="38"/>
      <c r="B468" s="38"/>
      <c r="C468" s="124" t="s">
        <v>308</v>
      </c>
      <c r="D468" s="124"/>
      <c r="E468" s="124"/>
      <c r="F468" s="124"/>
      <c r="G468" s="124"/>
      <c r="H468" s="124"/>
    </row>
    <row r="469" spans="1:8" s="30" customFormat="1" ht="54.75" customHeight="1">
      <c r="A469" s="38"/>
      <c r="B469" s="38"/>
      <c r="C469" s="124" t="s">
        <v>400</v>
      </c>
      <c r="D469" s="124"/>
      <c r="E469" s="124"/>
      <c r="F469" s="124"/>
      <c r="G469" s="124"/>
      <c r="H469" s="124"/>
    </row>
    <row r="470" spans="1:8" s="30" customFormat="1" ht="16.5" customHeight="1">
      <c r="A470" s="38"/>
      <c r="B470" s="38"/>
      <c r="C470" s="128" t="s">
        <v>310</v>
      </c>
      <c r="D470" s="128"/>
      <c r="E470" s="128"/>
      <c r="F470" s="128"/>
      <c r="G470" s="128"/>
      <c r="H470" s="128"/>
    </row>
    <row r="471" spans="1:8" s="30" customFormat="1" ht="54" customHeight="1">
      <c r="A471" s="38"/>
      <c r="B471" s="38"/>
      <c r="C471" s="124" t="s">
        <v>401</v>
      </c>
      <c r="D471" s="124"/>
      <c r="E471" s="124"/>
      <c r="F471" s="124"/>
      <c r="G471" s="124"/>
      <c r="H471" s="124"/>
    </row>
    <row r="472" spans="1:8" s="30" customFormat="1" ht="42.75" customHeight="1">
      <c r="A472" s="38"/>
      <c r="B472" s="38"/>
      <c r="C472" s="124" t="s">
        <v>415</v>
      </c>
      <c r="D472" s="124"/>
      <c r="E472" s="124"/>
      <c r="F472" s="124"/>
      <c r="G472" s="124"/>
      <c r="H472" s="124"/>
    </row>
    <row r="473" spans="1:8" s="30" customFormat="1" ht="81.75" customHeight="1">
      <c r="A473" s="38"/>
      <c r="B473" s="38"/>
      <c r="C473" s="124" t="s">
        <v>312</v>
      </c>
      <c r="D473" s="124"/>
      <c r="E473" s="124"/>
      <c r="F473" s="124"/>
      <c r="G473" s="124"/>
      <c r="H473" s="124"/>
    </row>
    <row r="474" spans="1:8" s="30" customFormat="1" ht="83.25" customHeight="1">
      <c r="A474" s="38"/>
      <c r="B474" s="38"/>
      <c r="C474" s="124" t="s">
        <v>416</v>
      </c>
      <c r="D474" s="124"/>
      <c r="E474" s="124"/>
      <c r="F474" s="124"/>
      <c r="G474" s="124"/>
      <c r="H474" s="124"/>
    </row>
    <row r="475" spans="1:8" s="2" customFormat="1" ht="21" customHeight="1">
      <c r="A475" s="149" t="s">
        <v>24</v>
      </c>
      <c r="B475" s="149"/>
      <c r="C475" s="149"/>
      <c r="D475" s="149"/>
      <c r="E475" s="149"/>
      <c r="F475" s="149"/>
      <c r="G475" s="149"/>
      <c r="H475" s="149"/>
    </row>
    <row r="476" spans="1:8" s="22" customFormat="1" ht="18.75" customHeight="1">
      <c r="A476" s="12" t="s">
        <v>14</v>
      </c>
      <c r="B476" s="150" t="s">
        <v>25</v>
      </c>
      <c r="C476" s="150"/>
      <c r="D476" s="21"/>
      <c r="E476" s="21"/>
      <c r="F476" s="21"/>
      <c r="G476" s="21"/>
      <c r="H476" s="21"/>
    </row>
    <row r="477" spans="1:8" s="54" customFormat="1" ht="27" customHeight="1">
      <c r="A477" s="52" t="s">
        <v>26</v>
      </c>
      <c r="B477" s="143" t="s">
        <v>27</v>
      </c>
      <c r="C477" s="144"/>
      <c r="D477" s="53">
        <v>1436532675.58</v>
      </c>
      <c r="E477" s="53"/>
      <c r="F477" s="53">
        <f>F478+F479</f>
        <v>29130759.3</v>
      </c>
      <c r="G477" s="53"/>
      <c r="H477" s="53">
        <f aca="true" t="shared" si="0" ref="H477:H492">D477+E477-F477</f>
        <v>1407401916.28</v>
      </c>
    </row>
    <row r="478" spans="1:8" s="54" customFormat="1" ht="27" customHeight="1">
      <c r="A478" s="52" t="s">
        <v>28</v>
      </c>
      <c r="B478" s="145" t="s">
        <v>29</v>
      </c>
      <c r="C478" s="146"/>
      <c r="D478" s="53">
        <v>1054222122.58</v>
      </c>
      <c r="E478" s="53"/>
      <c r="F478" s="53">
        <v>11199075.3</v>
      </c>
      <c r="G478" s="53"/>
      <c r="H478" s="53">
        <f t="shared" si="0"/>
        <v>1043023047.2800001</v>
      </c>
    </row>
    <row r="479" spans="1:8" s="54" customFormat="1" ht="27" customHeight="1">
      <c r="A479" s="52" t="s">
        <v>30</v>
      </c>
      <c r="B479" s="132" t="s">
        <v>294</v>
      </c>
      <c r="C479" s="133"/>
      <c r="D479" s="55">
        <v>382310553</v>
      </c>
      <c r="E479" s="55"/>
      <c r="F479" s="55">
        <v>17931684</v>
      </c>
      <c r="G479" s="55"/>
      <c r="H479" s="53">
        <f t="shared" si="0"/>
        <v>364378869</v>
      </c>
    </row>
    <row r="480" spans="1:8" s="54" customFormat="1" ht="27" customHeight="1">
      <c r="A480" s="52" t="s">
        <v>31</v>
      </c>
      <c r="B480" s="145" t="s">
        <v>32</v>
      </c>
      <c r="C480" s="146"/>
      <c r="D480" s="53">
        <v>1450821037.58</v>
      </c>
      <c r="E480" s="53"/>
      <c r="F480" s="53">
        <f>F481+F482</f>
        <v>29130759.3</v>
      </c>
      <c r="G480" s="53"/>
      <c r="H480" s="53">
        <f t="shared" si="0"/>
        <v>1421690278.28</v>
      </c>
    </row>
    <row r="481" spans="1:8" s="54" customFormat="1" ht="27" customHeight="1">
      <c r="A481" s="52" t="s">
        <v>33</v>
      </c>
      <c r="B481" s="145" t="s">
        <v>34</v>
      </c>
      <c r="C481" s="146"/>
      <c r="D481" s="53">
        <v>818133692.58</v>
      </c>
      <c r="E481" s="53"/>
      <c r="F481" s="53">
        <v>23060866.3</v>
      </c>
      <c r="G481" s="53"/>
      <c r="H481" s="53">
        <f t="shared" si="0"/>
        <v>795072826.2800001</v>
      </c>
    </row>
    <row r="482" spans="1:8" s="54" customFormat="1" ht="27" customHeight="1">
      <c r="A482" s="52" t="s">
        <v>35</v>
      </c>
      <c r="B482" s="132" t="s">
        <v>295</v>
      </c>
      <c r="C482" s="133"/>
      <c r="D482" s="55">
        <v>632687345</v>
      </c>
      <c r="E482" s="55"/>
      <c r="F482" s="55">
        <v>6069893</v>
      </c>
      <c r="G482" s="55"/>
      <c r="H482" s="53">
        <f t="shared" si="0"/>
        <v>626617452</v>
      </c>
    </row>
    <row r="483" spans="1:8" s="54" customFormat="1" ht="39.75" customHeight="1">
      <c r="A483" s="52" t="s">
        <v>36</v>
      </c>
      <c r="B483" s="131" t="s">
        <v>129</v>
      </c>
      <c r="C483" s="131"/>
      <c r="D483" s="55">
        <v>12030835</v>
      </c>
      <c r="E483" s="55"/>
      <c r="F483" s="55">
        <v>10684585</v>
      </c>
      <c r="G483" s="55"/>
      <c r="H483" s="53">
        <f t="shared" si="0"/>
        <v>1346250</v>
      </c>
    </row>
    <row r="484" spans="1:8" s="29" customFormat="1" ht="27" customHeight="1">
      <c r="A484" s="52" t="s">
        <v>38</v>
      </c>
      <c r="B484" s="131" t="s">
        <v>37</v>
      </c>
      <c r="C484" s="131"/>
      <c r="D484" s="55">
        <v>559329615</v>
      </c>
      <c r="E484" s="55"/>
      <c r="F484" s="55">
        <v>8717635</v>
      </c>
      <c r="G484" s="55"/>
      <c r="H484" s="53">
        <f t="shared" si="0"/>
        <v>550611980</v>
      </c>
    </row>
    <row r="485" spans="1:8" s="29" customFormat="1" ht="27" customHeight="1">
      <c r="A485" s="52" t="s">
        <v>39</v>
      </c>
      <c r="B485" s="131" t="s">
        <v>185</v>
      </c>
      <c r="C485" s="131"/>
      <c r="D485" s="53">
        <v>325660168</v>
      </c>
      <c r="E485" s="53"/>
      <c r="F485" s="53">
        <v>9019586</v>
      </c>
      <c r="G485" s="53"/>
      <c r="H485" s="53">
        <f>D485+E485-F485</f>
        <v>316640582</v>
      </c>
    </row>
    <row r="486" spans="1:8" s="29" customFormat="1" ht="27" customHeight="1">
      <c r="A486" s="52" t="s">
        <v>41</v>
      </c>
      <c r="B486" s="131" t="s">
        <v>40</v>
      </c>
      <c r="C486" s="131"/>
      <c r="D486" s="55">
        <v>233669447</v>
      </c>
      <c r="E486" s="55">
        <v>301951</v>
      </c>
      <c r="F486" s="55"/>
      <c r="G486" s="55"/>
      <c r="H486" s="55">
        <f t="shared" si="0"/>
        <v>233971398</v>
      </c>
    </row>
    <row r="487" spans="1:8" s="29" customFormat="1" ht="53.25" customHeight="1">
      <c r="A487" s="52" t="s">
        <v>42</v>
      </c>
      <c r="B487" s="131" t="s">
        <v>66</v>
      </c>
      <c r="C487" s="131"/>
      <c r="D487" s="55">
        <v>105622303</v>
      </c>
      <c r="E487" s="55"/>
      <c r="F487" s="55">
        <v>110700</v>
      </c>
      <c r="G487" s="55"/>
      <c r="H487" s="55">
        <f t="shared" si="0"/>
        <v>105511603</v>
      </c>
    </row>
    <row r="488" spans="1:8" s="29" customFormat="1" ht="45.75" customHeight="1">
      <c r="A488" s="52" t="s">
        <v>43</v>
      </c>
      <c r="B488" s="131" t="s">
        <v>181</v>
      </c>
      <c r="C488" s="131"/>
      <c r="D488" s="55">
        <v>1009510</v>
      </c>
      <c r="E488" s="55"/>
      <c r="F488" s="55">
        <v>100860</v>
      </c>
      <c r="G488" s="55"/>
      <c r="H488" s="55">
        <f t="shared" si="0"/>
        <v>908650</v>
      </c>
    </row>
    <row r="489" spans="1:8" s="29" customFormat="1" ht="45" customHeight="1">
      <c r="A489" s="52" t="s">
        <v>60</v>
      </c>
      <c r="B489" s="131" t="s">
        <v>301</v>
      </c>
      <c r="C489" s="131"/>
      <c r="D489" s="55">
        <v>0</v>
      </c>
      <c r="E489" s="55">
        <v>1038844</v>
      </c>
      <c r="F489" s="55"/>
      <c r="G489" s="55"/>
      <c r="H489" s="55">
        <f>D489+E489-F489</f>
        <v>1038844</v>
      </c>
    </row>
    <row r="490" spans="1:8" s="29" customFormat="1" ht="45" customHeight="1">
      <c r="A490" s="52" t="s">
        <v>61</v>
      </c>
      <c r="B490" s="131" t="s">
        <v>302</v>
      </c>
      <c r="C490" s="131"/>
      <c r="D490" s="55">
        <v>0</v>
      </c>
      <c r="E490" s="55">
        <v>210000</v>
      </c>
      <c r="F490" s="55"/>
      <c r="G490" s="55"/>
      <c r="H490" s="55">
        <f>D490+E490-F490</f>
        <v>210000</v>
      </c>
    </row>
    <row r="491" spans="1:8" s="29" customFormat="1" ht="39.75" customHeight="1">
      <c r="A491" s="52" t="s">
        <v>62</v>
      </c>
      <c r="B491" s="131" t="s">
        <v>63</v>
      </c>
      <c r="C491" s="131"/>
      <c r="D491" s="55">
        <v>2146104</v>
      </c>
      <c r="E491" s="55">
        <v>20010</v>
      </c>
      <c r="F491" s="55"/>
      <c r="G491" s="55"/>
      <c r="H491" s="55">
        <f t="shared" si="0"/>
        <v>2166114</v>
      </c>
    </row>
    <row r="492" spans="1:8" s="29" customFormat="1" ht="52.5" customHeight="1">
      <c r="A492" s="52" t="s">
        <v>303</v>
      </c>
      <c r="B492" s="131" t="s">
        <v>64</v>
      </c>
      <c r="C492" s="131"/>
      <c r="D492" s="55">
        <v>2146104</v>
      </c>
      <c r="E492" s="55">
        <v>20010</v>
      </c>
      <c r="F492" s="55"/>
      <c r="G492" s="55"/>
      <c r="H492" s="55">
        <f t="shared" si="0"/>
        <v>2166114</v>
      </c>
    </row>
    <row r="493" spans="1:8" s="2" customFormat="1" ht="5.25" customHeight="1">
      <c r="A493" s="19"/>
      <c r="B493" s="20"/>
      <c r="C493" s="20"/>
      <c r="D493" s="23"/>
      <c r="E493" s="23"/>
      <c r="F493" s="23"/>
      <c r="G493" s="23"/>
      <c r="H493" s="23"/>
    </row>
    <row r="494" spans="1:8" s="22" customFormat="1" ht="18.75" customHeight="1">
      <c r="A494" s="12" t="s">
        <v>21</v>
      </c>
      <c r="B494" s="147" t="s">
        <v>44</v>
      </c>
      <c r="C494" s="147"/>
      <c r="D494" s="14"/>
      <c r="E494" s="14"/>
      <c r="F494" s="14"/>
      <c r="G494" s="14"/>
      <c r="H494" s="14"/>
    </row>
    <row r="495" spans="1:8" s="29" customFormat="1" ht="16.5" customHeight="1">
      <c r="A495" s="28" t="s">
        <v>26</v>
      </c>
      <c r="B495" s="124" t="s">
        <v>45</v>
      </c>
      <c r="C495" s="124"/>
      <c r="D495" s="124"/>
      <c r="E495" s="124"/>
      <c r="F495" s="124"/>
      <c r="G495" s="124"/>
      <c r="H495" s="124"/>
    </row>
    <row r="496" spans="1:8" s="29" customFormat="1" ht="16.5" customHeight="1">
      <c r="A496" s="28" t="s">
        <v>28</v>
      </c>
      <c r="B496" s="124" t="s">
        <v>46</v>
      </c>
      <c r="C496" s="124"/>
      <c r="D496" s="124"/>
      <c r="E496" s="124"/>
      <c r="F496" s="124"/>
      <c r="G496" s="124"/>
      <c r="H496" s="124"/>
    </row>
    <row r="497" spans="1:8" s="29" customFormat="1" ht="16.5" customHeight="1">
      <c r="A497" s="28" t="s">
        <v>30</v>
      </c>
      <c r="B497" s="124" t="s">
        <v>47</v>
      </c>
      <c r="C497" s="124"/>
      <c r="D497" s="124"/>
      <c r="E497" s="124"/>
      <c r="F497" s="124"/>
      <c r="G497" s="124"/>
      <c r="H497" s="124"/>
    </row>
    <row r="498" spans="1:8" s="29" customFormat="1" ht="16.5" customHeight="1">
      <c r="A498" s="28" t="s">
        <v>31</v>
      </c>
      <c r="B498" s="124" t="s">
        <v>48</v>
      </c>
      <c r="C498" s="124"/>
      <c r="D498" s="124"/>
      <c r="E498" s="124"/>
      <c r="F498" s="124"/>
      <c r="G498" s="124"/>
      <c r="H498" s="124"/>
    </row>
    <row r="499" spans="1:8" s="29" customFormat="1" ht="16.5" customHeight="1">
      <c r="A499" s="28" t="s">
        <v>33</v>
      </c>
      <c r="B499" s="124" t="s">
        <v>49</v>
      </c>
      <c r="C499" s="124"/>
      <c r="D499" s="124"/>
      <c r="E499" s="124"/>
      <c r="F499" s="124"/>
      <c r="G499" s="124"/>
      <c r="H499" s="124"/>
    </row>
    <row r="500" spans="1:8" s="90" customFormat="1" ht="25.5" customHeight="1">
      <c r="A500" s="28" t="s">
        <v>35</v>
      </c>
      <c r="B500" s="124" t="s">
        <v>182</v>
      </c>
      <c r="C500" s="124"/>
      <c r="D500" s="124"/>
      <c r="E500" s="124"/>
      <c r="F500" s="124"/>
      <c r="G500" s="124"/>
      <c r="H500" s="124"/>
    </row>
    <row r="501" spans="1:8" s="91" customFormat="1" ht="16.5" customHeight="1">
      <c r="A501" s="28" t="s">
        <v>36</v>
      </c>
      <c r="B501" s="135" t="s">
        <v>183</v>
      </c>
      <c r="C501" s="135"/>
      <c r="D501" s="135"/>
      <c r="E501" s="135"/>
      <c r="F501" s="135"/>
      <c r="G501" s="135"/>
      <c r="H501" s="135"/>
    </row>
    <row r="502" spans="1:8" s="89" customFormat="1" ht="16.5" customHeight="1">
      <c r="A502" s="28" t="s">
        <v>38</v>
      </c>
      <c r="B502" s="135" t="s">
        <v>300</v>
      </c>
      <c r="C502" s="135"/>
      <c r="D502" s="135"/>
      <c r="E502" s="135"/>
      <c r="F502" s="135"/>
      <c r="G502" s="135"/>
      <c r="H502" s="135"/>
    </row>
    <row r="503" spans="1:8" s="29" customFormat="1" ht="16.5" customHeight="1">
      <c r="A503" s="28" t="s">
        <v>39</v>
      </c>
      <c r="B503" s="124" t="s">
        <v>50</v>
      </c>
      <c r="C503" s="124"/>
      <c r="D503" s="124"/>
      <c r="E503" s="124"/>
      <c r="F503" s="124"/>
      <c r="G503" s="124"/>
      <c r="H503" s="124"/>
    </row>
    <row r="504" spans="1:8" s="92" customFormat="1" ht="15" customHeight="1">
      <c r="A504" s="28" t="s">
        <v>41</v>
      </c>
      <c r="B504" s="148" t="s">
        <v>184</v>
      </c>
      <c r="C504" s="148"/>
      <c r="D504" s="148"/>
      <c r="E504" s="148"/>
      <c r="F504" s="148"/>
      <c r="G504" s="148"/>
      <c r="H504" s="148"/>
    </row>
    <row r="505" spans="1:8" s="92" customFormat="1" ht="16.5" customHeight="1">
      <c r="A505" s="28" t="s">
        <v>42</v>
      </c>
      <c r="B505" s="136" t="s">
        <v>299</v>
      </c>
      <c r="C505" s="136"/>
      <c r="D505" s="136"/>
      <c r="E505" s="136"/>
      <c r="F505" s="136"/>
      <c r="G505" s="136"/>
      <c r="H505" s="136"/>
    </row>
    <row r="506" spans="1:8" s="89" customFormat="1" ht="18" customHeight="1">
      <c r="A506" s="28" t="s">
        <v>43</v>
      </c>
      <c r="B506" s="135" t="s">
        <v>296</v>
      </c>
      <c r="C506" s="135"/>
      <c r="D506" s="135"/>
      <c r="E506" s="135"/>
      <c r="F506" s="135"/>
      <c r="G506" s="135"/>
      <c r="H506" s="135"/>
    </row>
    <row r="507" spans="1:8" s="89" customFormat="1" ht="15" customHeight="1">
      <c r="A507" s="28" t="s">
        <v>60</v>
      </c>
      <c r="B507" s="135" t="s">
        <v>298</v>
      </c>
      <c r="C507" s="135"/>
      <c r="D507" s="135"/>
      <c r="E507" s="135"/>
      <c r="F507" s="135"/>
      <c r="G507" s="135"/>
      <c r="H507" s="135"/>
    </row>
    <row r="508" spans="1:8" s="89" customFormat="1" ht="18" customHeight="1">
      <c r="A508" s="28" t="s">
        <v>61</v>
      </c>
      <c r="B508" s="135" t="s">
        <v>297</v>
      </c>
      <c r="C508" s="135"/>
      <c r="D508" s="135"/>
      <c r="E508" s="135"/>
      <c r="F508" s="135"/>
      <c r="G508" s="135"/>
      <c r="H508" s="135"/>
    </row>
    <row r="509" spans="1:8" s="5" customFormat="1" ht="8.25" customHeight="1">
      <c r="A509" s="19"/>
      <c r="B509" s="3"/>
      <c r="C509" s="3"/>
      <c r="D509" s="3"/>
      <c r="E509" s="3"/>
      <c r="F509" s="3"/>
      <c r="G509" s="3"/>
      <c r="H509" s="3"/>
    </row>
    <row r="510" spans="1:8" ht="16.5" customHeight="1">
      <c r="A510" s="12" t="s">
        <v>51</v>
      </c>
      <c r="B510" s="147" t="s">
        <v>52</v>
      </c>
      <c r="C510" s="147"/>
      <c r="D510" s="14"/>
      <c r="E510" s="14"/>
      <c r="F510" s="14"/>
      <c r="G510" s="14"/>
      <c r="H510" s="14"/>
    </row>
    <row r="511" spans="4:8" ht="4.5" customHeight="1">
      <c r="D511" s="24"/>
      <c r="E511" s="24"/>
      <c r="F511" s="24"/>
      <c r="G511" s="24"/>
      <c r="H511" s="24"/>
    </row>
    <row r="512" spans="1:8" s="29" customFormat="1" ht="12.75" customHeight="1">
      <c r="A512" s="42" t="s">
        <v>53</v>
      </c>
      <c r="B512" s="138" t="s">
        <v>54</v>
      </c>
      <c r="C512" s="138"/>
      <c r="D512" s="138"/>
      <c r="E512" s="138"/>
      <c r="F512" s="138"/>
      <c r="G512" s="138"/>
      <c r="H512" s="138"/>
    </row>
    <row r="513" spans="1:8" s="29" customFormat="1" ht="15" customHeight="1">
      <c r="A513" s="28"/>
      <c r="B513" s="113" t="s">
        <v>55</v>
      </c>
      <c r="C513" s="138" t="s">
        <v>402</v>
      </c>
      <c r="D513" s="138"/>
      <c r="E513" s="138"/>
      <c r="F513" s="138"/>
      <c r="G513" s="138"/>
      <c r="H513" s="138"/>
    </row>
    <row r="514" spans="1:8" s="44" customFormat="1" ht="15" customHeight="1">
      <c r="A514" s="28"/>
      <c r="B514" s="113" t="s">
        <v>56</v>
      </c>
      <c r="C514" s="138" t="s">
        <v>305</v>
      </c>
      <c r="D514" s="138"/>
      <c r="E514" s="138"/>
      <c r="F514" s="138"/>
      <c r="G514" s="138"/>
      <c r="H514" s="138"/>
    </row>
    <row r="515" spans="1:8" s="44" customFormat="1" ht="15" customHeight="1">
      <c r="A515" s="42"/>
      <c r="B515" s="138" t="s">
        <v>304</v>
      </c>
      <c r="C515" s="138"/>
      <c r="D515" s="138"/>
      <c r="E515" s="138"/>
      <c r="F515" s="138"/>
      <c r="G515" s="138"/>
      <c r="H515" s="138"/>
    </row>
    <row r="516" spans="1:8" s="44" customFormat="1" ht="12.75">
      <c r="A516" s="42"/>
      <c r="B516" s="42"/>
      <c r="C516" s="45"/>
      <c r="D516" s="43"/>
      <c r="E516" s="43"/>
      <c r="F516" s="43"/>
      <c r="G516" s="43"/>
      <c r="H516" s="43"/>
    </row>
  </sheetData>
  <sheetProtection password="C25B" sheet="1"/>
  <mergeCells count="360">
    <mergeCell ref="C197:H197"/>
    <mergeCell ref="C200:H200"/>
    <mergeCell ref="C196:H196"/>
    <mergeCell ref="C199:H199"/>
    <mergeCell ref="C201:H201"/>
    <mergeCell ref="C202:H202"/>
    <mergeCell ref="C238:H238"/>
    <mergeCell ref="C267:H267"/>
    <mergeCell ref="C269:H269"/>
    <mergeCell ref="C231:H231"/>
    <mergeCell ref="C229:H229"/>
    <mergeCell ref="C198:H198"/>
    <mergeCell ref="C203:H203"/>
    <mergeCell ref="C210:H210"/>
    <mergeCell ref="C230:H230"/>
    <mergeCell ref="C235:H235"/>
    <mergeCell ref="C353:H353"/>
    <mergeCell ref="C354:H354"/>
    <mergeCell ref="C355:H355"/>
    <mergeCell ref="C347:H347"/>
    <mergeCell ref="C348:H348"/>
    <mergeCell ref="C270:H270"/>
    <mergeCell ref="C273:H273"/>
    <mergeCell ref="C274:H274"/>
    <mergeCell ref="C271:H271"/>
    <mergeCell ref="C272:H272"/>
    <mergeCell ref="C191:H191"/>
    <mergeCell ref="C366:H366"/>
    <mergeCell ref="C365:H365"/>
    <mergeCell ref="C368:H368"/>
    <mergeCell ref="C367:H367"/>
    <mergeCell ref="C379:H379"/>
    <mergeCell ref="C343:H343"/>
    <mergeCell ref="C275:H275"/>
    <mergeCell ref="C246:H246"/>
    <mergeCell ref="C241:H241"/>
    <mergeCell ref="B478:C478"/>
    <mergeCell ref="B480:C480"/>
    <mergeCell ref="B488:C488"/>
    <mergeCell ref="B500:H500"/>
    <mergeCell ref="B501:H501"/>
    <mergeCell ref="C19:H19"/>
    <mergeCell ref="C172:H172"/>
    <mergeCell ref="B485:C485"/>
    <mergeCell ref="C189:H189"/>
    <mergeCell ref="C337:H337"/>
    <mergeCell ref="A7:H7"/>
    <mergeCell ref="B11:C11"/>
    <mergeCell ref="C151:H151"/>
    <mergeCell ref="A8:H8"/>
    <mergeCell ref="A9:H9"/>
    <mergeCell ref="A10:H10"/>
    <mergeCell ref="C39:H39"/>
    <mergeCell ref="C134:H134"/>
    <mergeCell ref="C144:H144"/>
    <mergeCell ref="C20:H20"/>
    <mergeCell ref="A6:H6"/>
    <mergeCell ref="A475:H475"/>
    <mergeCell ref="B476:C476"/>
    <mergeCell ref="B487:C487"/>
    <mergeCell ref="C204:H204"/>
    <mergeCell ref="A1:H1"/>
    <mergeCell ref="A2:H2"/>
    <mergeCell ref="A3:H3"/>
    <mergeCell ref="A4:H4"/>
    <mergeCell ref="A5:H5"/>
    <mergeCell ref="B491:C491"/>
    <mergeCell ref="B481:C481"/>
    <mergeCell ref="B498:H498"/>
    <mergeCell ref="B499:H499"/>
    <mergeCell ref="B510:C510"/>
    <mergeCell ref="B484:C484"/>
    <mergeCell ref="B486:C486"/>
    <mergeCell ref="B504:H504"/>
    <mergeCell ref="B507:H507"/>
    <mergeCell ref="B494:C494"/>
    <mergeCell ref="B495:H495"/>
    <mergeCell ref="B496:H496"/>
    <mergeCell ref="B497:H497"/>
    <mergeCell ref="B492:C492"/>
    <mergeCell ref="B503:H503"/>
    <mergeCell ref="C253:H253"/>
    <mergeCell ref="C264:H264"/>
    <mergeCell ref="C265:H265"/>
    <mergeCell ref="C377:H377"/>
    <mergeCell ref="B477:C477"/>
    <mergeCell ref="C473:H473"/>
    <mergeCell ref="C160:H160"/>
    <mergeCell ref="C185:H185"/>
    <mergeCell ref="C386:H386"/>
    <mergeCell ref="C261:H261"/>
    <mergeCell ref="C263:H263"/>
    <mergeCell ref="C245:H245"/>
    <mergeCell ref="C215:H215"/>
    <mergeCell ref="C390:H390"/>
    <mergeCell ref="C349:H349"/>
    <mergeCell ref="C459:H459"/>
    <mergeCell ref="C266:H266"/>
    <mergeCell ref="C460:H460"/>
    <mergeCell ref="C461:H461"/>
    <mergeCell ref="C369:H369"/>
    <mergeCell ref="C371:H371"/>
    <mergeCell ref="C434:H434"/>
    <mergeCell ref="C425:H425"/>
    <mergeCell ref="C429:H429"/>
    <mergeCell ref="C455:H455"/>
    <mergeCell ref="C456:H456"/>
    <mergeCell ref="C457:H457"/>
    <mergeCell ref="C426:H426"/>
    <mergeCell ref="C427:H427"/>
    <mergeCell ref="C428:H428"/>
    <mergeCell ref="C454:H454"/>
    <mergeCell ref="C446:H446"/>
    <mergeCell ref="C448:H448"/>
    <mergeCell ref="C436:H436"/>
    <mergeCell ref="C450:H450"/>
    <mergeCell ref="C451:H451"/>
    <mergeCell ref="C452:H452"/>
    <mergeCell ref="C370:H370"/>
    <mergeCell ref="C443:H443"/>
    <mergeCell ref="C286:H286"/>
    <mergeCell ref="C444:H444"/>
    <mergeCell ref="C391:H391"/>
    <mergeCell ref="C447:H447"/>
    <mergeCell ref="C309:H309"/>
    <mergeCell ref="C442:H442"/>
    <mergeCell ref="C372:H372"/>
    <mergeCell ref="C380:H380"/>
    <mergeCell ref="C381:H381"/>
    <mergeCell ref="C382:H382"/>
    <mergeCell ref="C417:H417"/>
    <mergeCell ref="C394:H394"/>
    <mergeCell ref="C395:H395"/>
    <mergeCell ref="C403:H403"/>
    <mergeCell ref="C405:H405"/>
    <mergeCell ref="C308:H308"/>
    <mergeCell ref="C359:H359"/>
    <mergeCell ref="C360:H360"/>
    <mergeCell ref="C358:H358"/>
    <mergeCell ref="C357:H357"/>
    <mergeCell ref="C439:H439"/>
    <mergeCell ref="C310:H310"/>
    <mergeCell ref="C312:H312"/>
    <mergeCell ref="C356:H356"/>
    <mergeCell ref="C351:H351"/>
    <mergeCell ref="C323:H323"/>
    <mergeCell ref="C325:H325"/>
    <mergeCell ref="C433:H433"/>
    <mergeCell ref="C392:H392"/>
    <mergeCell ref="C385:H385"/>
    <mergeCell ref="C339:H339"/>
    <mergeCell ref="C336:H336"/>
    <mergeCell ref="C330:H330"/>
    <mergeCell ref="C402:H402"/>
    <mergeCell ref="C404:H404"/>
    <mergeCell ref="C130:H130"/>
    <mergeCell ref="C432:H432"/>
    <mergeCell ref="C173:H173"/>
    <mergeCell ref="C268:H268"/>
    <mergeCell ref="C289:H289"/>
    <mergeCell ref="C295:H295"/>
    <mergeCell ref="C298:H298"/>
    <mergeCell ref="C313:H313"/>
    <mergeCell ref="C401:H401"/>
    <mergeCell ref="C232:H232"/>
    <mergeCell ref="C237:H237"/>
    <mergeCell ref="C236:H236"/>
    <mergeCell ref="C234:H234"/>
    <mergeCell ref="C315:H315"/>
    <mergeCell ref="C304:H304"/>
    <mergeCell ref="C299:H299"/>
    <mergeCell ref="C300:H300"/>
    <mergeCell ref="C301:H301"/>
    <mergeCell ref="C293:H293"/>
    <mergeCell ref="C296:H296"/>
    <mergeCell ref="C34:H34"/>
    <mergeCell ref="C30:H30"/>
    <mergeCell ref="C219:H219"/>
    <mergeCell ref="C227:H227"/>
    <mergeCell ref="C228:H228"/>
    <mergeCell ref="C225:H225"/>
    <mergeCell ref="C43:H43"/>
    <mergeCell ref="C46:H46"/>
    <mergeCell ref="C45:H45"/>
    <mergeCell ref="C136:H136"/>
    <mergeCell ref="B483:C483"/>
    <mergeCell ref="C257:H257"/>
    <mergeCell ref="C352:H352"/>
    <mergeCell ref="C413:H413"/>
    <mergeCell ref="C409:H409"/>
    <mergeCell ref="C414:H414"/>
    <mergeCell ref="C430:H430"/>
    <mergeCell ref="C431:H431"/>
    <mergeCell ref="C316:H316"/>
    <mergeCell ref="C317:H317"/>
    <mergeCell ref="C44:H44"/>
    <mergeCell ref="C206:H206"/>
    <mergeCell ref="C157:H157"/>
    <mergeCell ref="C156:H156"/>
    <mergeCell ref="C193:H193"/>
    <mergeCell ref="C87:F87"/>
    <mergeCell ref="C90:F90"/>
    <mergeCell ref="C92:F92"/>
    <mergeCell ref="C93:F93"/>
    <mergeCell ref="C139:H139"/>
    <mergeCell ref="C326:H326"/>
    <mergeCell ref="C399:H399"/>
    <mergeCell ref="C243:H243"/>
    <mergeCell ref="C384:H384"/>
    <mergeCell ref="C327:H327"/>
    <mergeCell ref="C328:H328"/>
    <mergeCell ref="C329:H329"/>
    <mergeCell ref="C305:H305"/>
    <mergeCell ref="C306:H306"/>
    <mergeCell ref="C307:H307"/>
    <mergeCell ref="C279:H279"/>
    <mergeCell ref="C281:H281"/>
    <mergeCell ref="C292:H292"/>
    <mergeCell ref="C303:H303"/>
    <mergeCell ref="C288:H288"/>
    <mergeCell ref="C294:H294"/>
    <mergeCell ref="C283:H283"/>
    <mergeCell ref="C277:H277"/>
    <mergeCell ref="C251:H251"/>
    <mergeCell ref="C77:F77"/>
    <mergeCell ref="C78:F78"/>
    <mergeCell ref="C88:F88"/>
    <mergeCell ref="C331:H331"/>
    <mergeCell ref="C179:H179"/>
    <mergeCell ref="C287:H287"/>
    <mergeCell ref="C262:H262"/>
    <mergeCell ref="C291:H291"/>
    <mergeCell ref="C67:H67"/>
    <mergeCell ref="C68:F68"/>
    <mergeCell ref="C69:F69"/>
    <mergeCell ref="C418:H418"/>
    <mergeCell ref="C85:F85"/>
    <mergeCell ref="C80:F80"/>
    <mergeCell ref="C81:F81"/>
    <mergeCell ref="C95:F95"/>
    <mergeCell ref="C73:F73"/>
    <mergeCell ref="C74:F74"/>
    <mergeCell ref="C94:F94"/>
    <mergeCell ref="C70:F70"/>
    <mergeCell ref="C71:F71"/>
    <mergeCell ref="C72:F72"/>
    <mergeCell ref="C75:F75"/>
    <mergeCell ref="C84:F84"/>
    <mergeCell ref="C79:F79"/>
    <mergeCell ref="C76:F76"/>
    <mergeCell ref="C83:F83"/>
    <mergeCell ref="C86:F86"/>
    <mergeCell ref="C170:H170"/>
    <mergeCell ref="C177:H177"/>
    <mergeCell ref="C180:H180"/>
    <mergeCell ref="C195:H195"/>
    <mergeCell ref="C96:F96"/>
    <mergeCell ref="C48:H48"/>
    <mergeCell ref="C49:H49"/>
    <mergeCell ref="C51:F51"/>
    <mergeCell ref="C52:F52"/>
    <mergeCell ref="C53:F53"/>
    <mergeCell ref="C441:H441"/>
    <mergeCell ref="C421:H421"/>
    <mergeCell ref="C420:H420"/>
    <mergeCell ref="C411:H411"/>
    <mergeCell ref="C415:H415"/>
    <mergeCell ref="C416:H416"/>
    <mergeCell ref="C419:H419"/>
    <mergeCell ref="C440:H440"/>
    <mergeCell ref="C474:H474"/>
    <mergeCell ref="C311:H311"/>
    <mergeCell ref="C319:H319"/>
    <mergeCell ref="C320:H320"/>
    <mergeCell ref="C321:H321"/>
    <mergeCell ref="C332:H332"/>
    <mergeCell ref="C341:H341"/>
    <mergeCell ref="C344:H344"/>
    <mergeCell ref="C361:H361"/>
    <mergeCell ref="C396:H396"/>
    <mergeCell ref="C120:F120"/>
    <mergeCell ref="C121:F121"/>
    <mergeCell ref="C122:F122"/>
    <mergeCell ref="C470:H470"/>
    <mergeCell ref="C472:H472"/>
    <mergeCell ref="C161:H161"/>
    <mergeCell ref="C162:H162"/>
    <mergeCell ref="C221:H221"/>
    <mergeCell ref="C239:H239"/>
    <mergeCell ref="C233:H233"/>
    <mergeCell ref="B515:H515"/>
    <mergeCell ref="C24:H24"/>
    <mergeCell ref="C26:H26"/>
    <mergeCell ref="C467:H467"/>
    <mergeCell ref="C471:H471"/>
    <mergeCell ref="C469:H469"/>
    <mergeCell ref="C104:H104"/>
    <mergeCell ref="C129:H129"/>
    <mergeCell ref="C124:H124"/>
    <mergeCell ref="C373:H373"/>
    <mergeCell ref="C117:F117"/>
    <mergeCell ref="C118:F118"/>
    <mergeCell ref="C119:F119"/>
    <mergeCell ref="B512:H512"/>
    <mergeCell ref="C513:H513"/>
    <mergeCell ref="C514:H514"/>
    <mergeCell ref="C128:F128"/>
    <mergeCell ref="C125:F125"/>
    <mergeCell ref="C126:F126"/>
    <mergeCell ref="C127:F127"/>
    <mergeCell ref="C108:H108"/>
    <mergeCell ref="C109:F109"/>
    <mergeCell ref="C112:F112"/>
    <mergeCell ref="C123:F123"/>
    <mergeCell ref="C110:F110"/>
    <mergeCell ref="C111:F111"/>
    <mergeCell ref="C114:F114"/>
    <mergeCell ref="C113:F113"/>
    <mergeCell ref="C115:F115"/>
    <mergeCell ref="C116:F116"/>
    <mergeCell ref="C107:H107"/>
    <mergeCell ref="B506:H506"/>
    <mergeCell ref="B508:H508"/>
    <mergeCell ref="B505:H505"/>
    <mergeCell ref="B502:H502"/>
    <mergeCell ref="B490:C490"/>
    <mergeCell ref="C146:H146"/>
    <mergeCell ref="C465:H465"/>
    <mergeCell ref="C466:H466"/>
    <mergeCell ref="C468:H468"/>
    <mergeCell ref="C101:F101"/>
    <mergeCell ref="C102:F102"/>
    <mergeCell ref="C103:F103"/>
    <mergeCell ref="C105:H105"/>
    <mergeCell ref="C106:F106"/>
    <mergeCell ref="B489:C489"/>
    <mergeCell ref="B479:C479"/>
    <mergeCell ref="B482:C482"/>
    <mergeCell ref="C138:H138"/>
    <mergeCell ref="C142:H142"/>
    <mergeCell ref="C63:F63"/>
    <mergeCell ref="C65:F65"/>
    <mergeCell ref="C57:F57"/>
    <mergeCell ref="C99:H99"/>
    <mergeCell ref="C100:F100"/>
    <mergeCell ref="C58:F58"/>
    <mergeCell ref="C59:F59"/>
    <mergeCell ref="C89:F89"/>
    <mergeCell ref="C91:F91"/>
    <mergeCell ref="C82:F82"/>
    <mergeCell ref="C66:H66"/>
    <mergeCell ref="C97:H97"/>
    <mergeCell ref="C50:F50"/>
    <mergeCell ref="C54:F54"/>
    <mergeCell ref="C60:F60"/>
    <mergeCell ref="C55:F55"/>
    <mergeCell ref="C56:F56"/>
    <mergeCell ref="C61:F61"/>
    <mergeCell ref="C62:F62"/>
    <mergeCell ref="C64:F64"/>
  </mergeCells>
  <printOptions horizontalCentered="1"/>
  <pageMargins left="0.35433070866141736" right="0.2755905511811024" top="0.984251968503937" bottom="0.8267716535433072" header="0.5118110236220472"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 Mach</dc:creator>
  <cp:keywords/>
  <dc:description/>
  <cp:lastModifiedBy>Krzysztof Ryszewski</cp:lastModifiedBy>
  <cp:lastPrinted>2021-12-17T08:14:42Z</cp:lastPrinted>
  <dcterms:created xsi:type="dcterms:W3CDTF">2021-04-07T04:42:21Z</dcterms:created>
  <dcterms:modified xsi:type="dcterms:W3CDTF">2021-12-17T09:24:02Z</dcterms:modified>
  <cp:category/>
  <cp:version/>
  <cp:contentType/>
  <cp:contentStatus/>
</cp:coreProperties>
</file>