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a.sobierajska\Desktop\sesja XXXVIII\"/>
    </mc:Choice>
  </mc:AlternateContent>
  <xr:revisionPtr revIDLastSave="0" documentId="8_{DDE256EC-6F7A-46C2-BA87-A77FA88635CC}" xr6:coauthVersionLast="47" xr6:coauthVersionMax="47" xr10:uidLastSave="{00000000-0000-0000-0000-000000000000}"/>
  <bookViews>
    <workbookView xWindow="-120" yWindow="-120" windowWidth="29040" windowHeight="15840" tabRatio="500" activeTab="1"/>
  </bookViews>
  <sheets>
    <sheet name="Uzasadnienie" sheetId="1" r:id="rId1"/>
    <sheet name="Tabela do uzasadnienia" sheetId="5" r:id="rId2"/>
    <sheet name="tab." sheetId="3" state="hidden" r:id="rId3"/>
  </sheets>
  <externalReferences>
    <externalReference r:id="rId4"/>
  </externalReferences>
  <definedNames>
    <definedName name="Ostatni_rok_analizy" localSheetId="1">[1]Uzasadnienie!#REF!</definedName>
    <definedName name="Ostatni_rok_analizy">Uzasadnienie!#REF!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F175" i="1"/>
  <c r="F147" i="1"/>
  <c r="F173" i="1"/>
  <c r="F171" i="1"/>
  <c r="F169" i="1"/>
  <c r="F167" i="1"/>
  <c r="F165" i="1"/>
  <c r="F163" i="1"/>
  <c r="F161" i="1"/>
  <c r="F159" i="1"/>
  <c r="F157" i="1"/>
  <c r="F155" i="1"/>
  <c r="F150" i="1"/>
  <c r="D57" i="1"/>
  <c r="C6" i="5"/>
  <c r="K49" i="5"/>
  <c r="J49" i="5"/>
  <c r="I49" i="5"/>
  <c r="F49" i="5"/>
  <c r="C49" i="5"/>
  <c r="K48" i="5"/>
  <c r="J48" i="5"/>
  <c r="I48" i="5"/>
  <c r="F48" i="5"/>
  <c r="C48" i="5"/>
  <c r="K47" i="5"/>
  <c r="I47" i="5"/>
  <c r="F47" i="5"/>
  <c r="C47" i="5"/>
  <c r="K46" i="5"/>
  <c r="J46" i="5"/>
  <c r="I46" i="5"/>
  <c r="F46" i="5"/>
  <c r="C46" i="5"/>
  <c r="K45" i="5"/>
  <c r="J45" i="5"/>
  <c r="I45" i="5"/>
  <c r="F45" i="5"/>
  <c r="C45" i="5"/>
  <c r="K44" i="5"/>
  <c r="J44" i="5"/>
  <c r="I44" i="5"/>
  <c r="F44" i="5"/>
  <c r="C44" i="5"/>
  <c r="K43" i="5"/>
  <c r="J43" i="5"/>
  <c r="I43" i="5"/>
  <c r="F43" i="5"/>
  <c r="C43" i="5"/>
  <c r="K42" i="5"/>
  <c r="J42" i="5"/>
  <c r="I42" i="5"/>
  <c r="F42" i="5"/>
  <c r="C42" i="5"/>
  <c r="K41" i="5"/>
  <c r="J41" i="5"/>
  <c r="I41" i="5"/>
  <c r="F41" i="5"/>
  <c r="C41" i="5"/>
  <c r="K40" i="5"/>
  <c r="I40" i="5"/>
  <c r="J40" i="5"/>
  <c r="F40" i="5"/>
  <c r="C40" i="5"/>
  <c r="K39" i="5"/>
  <c r="J39" i="5"/>
  <c r="I39" i="5"/>
  <c r="F39" i="5"/>
  <c r="C39" i="5"/>
  <c r="K38" i="5"/>
  <c r="J38" i="5"/>
  <c r="I38" i="5"/>
  <c r="F38" i="5"/>
  <c r="C38" i="5"/>
  <c r="K37" i="5"/>
  <c r="I37" i="5"/>
  <c r="J37" i="5"/>
  <c r="F37" i="5"/>
  <c r="C37" i="5"/>
  <c r="K36" i="5"/>
  <c r="J36" i="5"/>
  <c r="I36" i="5"/>
  <c r="F36" i="5"/>
  <c r="C36" i="5"/>
  <c r="K35" i="5"/>
  <c r="J35" i="5"/>
  <c r="I35" i="5"/>
  <c r="F35" i="5"/>
  <c r="C35" i="5"/>
  <c r="K34" i="5"/>
  <c r="J34" i="5"/>
  <c r="I34" i="5"/>
  <c r="F34" i="5"/>
  <c r="C34" i="5"/>
  <c r="K33" i="5"/>
  <c r="I33" i="5"/>
  <c r="J33" i="5"/>
  <c r="F33" i="5"/>
  <c r="C33" i="5"/>
  <c r="K32" i="5"/>
  <c r="I32" i="5"/>
  <c r="J32" i="5"/>
  <c r="F32" i="5"/>
  <c r="C32" i="5"/>
  <c r="A32" i="5"/>
  <c r="A33" i="5"/>
  <c r="A34" i="5"/>
  <c r="A35" i="5"/>
  <c r="A36" i="5"/>
  <c r="K31" i="5"/>
  <c r="J31" i="5"/>
  <c r="I31" i="5"/>
  <c r="F31" i="5"/>
  <c r="C31" i="5"/>
  <c r="K24" i="5"/>
  <c r="J24" i="5"/>
  <c r="I24" i="5"/>
  <c r="F24" i="5"/>
  <c r="C24" i="5"/>
  <c r="K23" i="5"/>
  <c r="I23" i="5"/>
  <c r="J23" i="5"/>
  <c r="F23" i="5"/>
  <c r="C23" i="5"/>
  <c r="K22" i="5"/>
  <c r="J22" i="5"/>
  <c r="I22" i="5"/>
  <c r="F22" i="5"/>
  <c r="C22" i="5"/>
  <c r="K21" i="5"/>
  <c r="J21" i="5"/>
  <c r="I21" i="5"/>
  <c r="F21" i="5"/>
  <c r="C21" i="5"/>
  <c r="K20" i="5"/>
  <c r="I20" i="5"/>
  <c r="F20" i="5"/>
  <c r="C20" i="5"/>
  <c r="K19" i="5"/>
  <c r="J19" i="5"/>
  <c r="I19" i="5"/>
  <c r="F19" i="5"/>
  <c r="C19" i="5"/>
  <c r="K18" i="5"/>
  <c r="I18" i="5"/>
  <c r="J18" i="5"/>
  <c r="F18" i="5"/>
  <c r="C18" i="5"/>
  <c r="K17" i="5"/>
  <c r="I17" i="5"/>
  <c r="F17" i="5"/>
  <c r="C17" i="5"/>
  <c r="K16" i="5"/>
  <c r="J16" i="5"/>
  <c r="I16" i="5"/>
  <c r="F16" i="5"/>
  <c r="C16" i="5"/>
  <c r="K15" i="5"/>
  <c r="J15" i="5"/>
  <c r="I15" i="5"/>
  <c r="F15" i="5"/>
  <c r="C15" i="5"/>
  <c r="K14" i="5"/>
  <c r="J14" i="5"/>
  <c r="I14" i="5"/>
  <c r="F14" i="5"/>
  <c r="C14" i="5"/>
  <c r="K13" i="5"/>
  <c r="I13" i="5"/>
  <c r="J13" i="5"/>
  <c r="F13" i="5"/>
  <c r="C13" i="5"/>
  <c r="K12" i="5"/>
  <c r="J12" i="5"/>
  <c r="I12" i="5"/>
  <c r="F12" i="5"/>
  <c r="C12" i="5"/>
  <c r="K11" i="5"/>
  <c r="J11" i="5"/>
  <c r="I11" i="5"/>
  <c r="F11" i="5"/>
  <c r="C11" i="5"/>
  <c r="K10" i="5"/>
  <c r="I10" i="5"/>
  <c r="J10" i="5"/>
  <c r="F10" i="5"/>
  <c r="C10" i="5"/>
  <c r="K9" i="5"/>
  <c r="I9" i="5"/>
  <c r="J9" i="5"/>
  <c r="F9" i="5"/>
  <c r="C9" i="5"/>
  <c r="K8" i="5"/>
  <c r="J8" i="5"/>
  <c r="I8" i="5"/>
  <c r="F8" i="5"/>
  <c r="C8" i="5"/>
  <c r="K7" i="5"/>
  <c r="J7" i="5"/>
  <c r="I7" i="5"/>
  <c r="F7" i="5"/>
  <c r="C7" i="5"/>
  <c r="A7" i="5"/>
  <c r="A8" i="5"/>
  <c r="A9" i="5"/>
  <c r="A10" i="5"/>
  <c r="A11" i="5"/>
  <c r="K6" i="5"/>
  <c r="I6" i="5"/>
  <c r="J6" i="5"/>
  <c r="F6" i="5"/>
  <c r="C6" i="3"/>
  <c r="F6" i="3"/>
  <c r="I6" i="3"/>
  <c r="K6" i="3"/>
  <c r="J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K7" i="3"/>
  <c r="J7" i="3"/>
  <c r="C8" i="3"/>
  <c r="F8" i="3"/>
  <c r="I8" i="3"/>
  <c r="J8" i="3"/>
  <c r="K8" i="3"/>
  <c r="C9" i="3"/>
  <c r="F9" i="3"/>
  <c r="I9" i="3"/>
  <c r="K9" i="3"/>
  <c r="J9" i="3"/>
  <c r="C10" i="3"/>
  <c r="F10" i="3"/>
  <c r="I10" i="3"/>
  <c r="K10" i="3"/>
  <c r="J10" i="3"/>
  <c r="C11" i="3"/>
  <c r="F11" i="3"/>
  <c r="I11" i="3"/>
  <c r="K11" i="3"/>
  <c r="J11" i="3"/>
  <c r="C12" i="3"/>
  <c r="F12" i="3"/>
  <c r="I12" i="3"/>
  <c r="J12" i="3"/>
  <c r="K12" i="3"/>
  <c r="C13" i="3"/>
  <c r="F13" i="3"/>
  <c r="I13" i="3"/>
  <c r="K13" i="3"/>
  <c r="J13" i="3"/>
  <c r="C14" i="3"/>
  <c r="F14" i="3"/>
  <c r="I14" i="3"/>
  <c r="K14" i="3"/>
  <c r="J14" i="3"/>
  <c r="C15" i="3"/>
  <c r="F15" i="3"/>
  <c r="I15" i="3"/>
  <c r="K15" i="3"/>
  <c r="J15" i="3"/>
  <c r="C16" i="3"/>
  <c r="F16" i="3"/>
  <c r="I16" i="3"/>
  <c r="J16" i="3"/>
  <c r="K16" i="3"/>
  <c r="C17" i="3"/>
  <c r="F17" i="3"/>
  <c r="I17" i="3"/>
  <c r="K17" i="3"/>
  <c r="J17" i="3"/>
  <c r="C18" i="3"/>
  <c r="F18" i="3"/>
  <c r="I18" i="3"/>
  <c r="K18" i="3"/>
  <c r="J18" i="3"/>
  <c r="C19" i="3"/>
  <c r="F19" i="3"/>
  <c r="I19" i="3"/>
  <c r="K19" i="3"/>
  <c r="J19" i="3"/>
  <c r="C20" i="3"/>
  <c r="F20" i="3"/>
  <c r="I20" i="3"/>
  <c r="J20" i="3"/>
  <c r="K20" i="3"/>
  <c r="C21" i="3"/>
  <c r="F21" i="3"/>
  <c r="I21" i="3"/>
  <c r="K21" i="3"/>
  <c r="J21" i="3"/>
  <c r="C28" i="3"/>
  <c r="F28" i="3"/>
  <c r="I28" i="3"/>
  <c r="K28" i="3"/>
  <c r="J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29" i="3"/>
  <c r="F29" i="3"/>
  <c r="I29" i="3"/>
  <c r="J29" i="3"/>
  <c r="K29" i="3"/>
  <c r="C30" i="3"/>
  <c r="F30" i="3"/>
  <c r="I30" i="3"/>
  <c r="K30" i="3"/>
  <c r="J30" i="3"/>
  <c r="C31" i="3"/>
  <c r="F31" i="3"/>
  <c r="I31" i="3"/>
  <c r="K31" i="3"/>
  <c r="J31" i="3"/>
  <c r="C32" i="3"/>
  <c r="F32" i="3"/>
  <c r="I32" i="3"/>
  <c r="K32" i="3"/>
  <c r="J32" i="3"/>
  <c r="C33" i="3"/>
  <c r="F33" i="3"/>
  <c r="I33" i="3"/>
  <c r="J33" i="3"/>
  <c r="K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K36" i="3"/>
  <c r="J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K39" i="3"/>
  <c r="J39" i="3"/>
  <c r="C40" i="3"/>
  <c r="F40" i="3"/>
  <c r="I40" i="3"/>
  <c r="K40" i="3"/>
  <c r="J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9" i="1"/>
  <c r="D80" i="1"/>
  <c r="D81" i="1"/>
  <c r="D82" i="1"/>
  <c r="D83" i="1"/>
  <c r="D84" i="1"/>
  <c r="D85" i="1"/>
  <c r="D92" i="1"/>
  <c r="D93" i="1"/>
  <c r="D94" i="1"/>
  <c r="D95" i="1"/>
  <c r="D96" i="1"/>
  <c r="D97" i="1"/>
  <c r="D98" i="1"/>
  <c r="D99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J17" i="5"/>
  <c r="J20" i="5"/>
  <c r="J47" i="5"/>
</calcChain>
</file>

<file path=xl/sharedStrings.xml><?xml version="1.0" encoding="utf-8"?>
<sst xmlns="http://schemas.openxmlformats.org/spreadsheetml/2006/main" count="405" uniqueCount="295">
  <si>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</si>
  <si>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</si>
  <si>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</si>
  <si>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</si>
  <si>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</si>
  <si>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</si>
  <si>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</si>
  <si>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</si>
  <si>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</si>
  <si>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</si>
  <si>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</si>
  <si>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</si>
  <si>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</si>
  <si>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</si>
  <si>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</si>
  <si>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</si>
  <si>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</si>
  <si>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</si>
  <si>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</si>
  <si>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</si>
  <si>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</si>
  <si>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</si>
  <si>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</si>
  <si>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</si>
  <si>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</si>
  <si>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</si>
  <si>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</si>
  <si>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</si>
  <si>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</si>
  <si>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</si>
  <si>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</si>
  <si>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</si>
  <si>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</si>
  <si>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</si>
  <si>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</si>
  <si>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</si>
  <si>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</si>
  <si>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</si>
  <si>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</si>
  <si>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</si>
  <si>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</si>
  <si>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</si>
  <si>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</si>
  <si>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</si>
  <si>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</si>
  <si>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</si>
  <si>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</si>
  <si>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</si>
  <si>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</si>
  <si>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</si>
  <si>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</si>
  <si>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</si>
  <si>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</si>
  <si>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</si>
  <si>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</si>
  <si>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</si>
  <si>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</si>
  <si>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</si>
  <si>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</si>
  <si>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</si>
  <si>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</si>
  <si>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</si>
  <si>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</si>
  <si>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</si>
  <si>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</si>
  <si>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</si>
  <si>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</si>
  <si>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</si>
  <si>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</si>
  <si>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</si>
  <si>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</si>
  <si>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</si>
  <si>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</si>
  <si>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</si>
  <si>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</si>
  <si>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</si>
  <si>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</si>
  <si>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</si>
  <si>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</si>
  <si>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</si>
  <si>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</si>
  <si>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</si>
  <si>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</si>
  <si>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</si>
  <si>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</si>
  <si>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</si>
  <si>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</si>
  <si>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</si>
  <si>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</si>
  <si>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</si>
  <si>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</si>
  <si>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</si>
  <si>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</si>
  <si>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</si>
  <si>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</si>
  <si>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</si>
  <si>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</si>
  <si>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</si>
  <si>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</si>
  <si>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</si>
  <si>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</si>
  <si>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</si>
  <si>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</si>
  <si>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</si>
  <si>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</si>
  <si>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</si>
  <si>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</si>
  <si>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</si>
  <si>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</si>
  <si>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TAK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</si>
  <si>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</si>
  <si>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</si>
  <si>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</si>
  <si>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</si>
  <si>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</si>
  <si>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</si>
  <si>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</si>
  <si>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</si>
  <si>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</si>
  <si>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</si>
  <si>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</si>
  <si>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</si>
  <si>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</si>
  <si>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</si>
  <si>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</si>
  <si>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</si>
  <si>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</si>
  <si>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</si>
  <si>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</si>
  <si>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</si>
  <si>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</si>
  <si>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</si>
  <si>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</si>
  <si>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</si>
  <si>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</si>
  <si>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</si>
  <si>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</si>
  <si>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</si>
  <si>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</si>
  <si>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</si>
  <si>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</si>
  <si>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</si>
  <si>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</si>
  <si>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</si>
  <si>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</si>
  <si>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</si>
  <si>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</si>
  <si>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</si>
  <si>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</si>
  <si>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</si>
  <si>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</si>
  <si>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</si>
  <si>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</si>
  <si>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</si>
  <si>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</si>
  <si>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</si>
  <si>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</si>
  <si>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</si>
  <si>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</si>
  <si>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</si>
  <si>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</si>
  <si>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</si>
  <si>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</si>
  <si>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</si>
  <si>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</si>
  <si>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</si>
  <si>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</si>
  <si>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</si>
  <si>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</si>
  <si>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</si>
  <si>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</si>
  <si>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</si>
  <si>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</si>
  <si>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</si>
  <si>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</si>
  <si>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</si>
  <si>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</si>
  <si>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</si>
  <si>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</si>
  <si>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</si>
  <si>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</si>
  <si>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</si>
  <si>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</si>
  <si>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</si>
  <si>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</si>
  <si>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</si>
  <si>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</si>
  <si>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</si>
  <si>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</si>
  <si>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</si>
  <si>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</si>
  <si>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</si>
  <si>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</si>
  <si>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</si>
  <si>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</si>
  <si>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</si>
  <si>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</si>
  <si>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</si>
  <si>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</si>
  <si>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</si>
  <si>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</si>
  <si>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</si>
  <si>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</si>
  <si>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</si>
  <si>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</si>
  <si>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</si>
  <si>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</si>
  <si>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</si>
  <si>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</si>
  <si>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</si>
  <si>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</si>
  <si>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</si>
  <si>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</si>
  <si>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</si>
  <si>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</si>
  <si>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</si>
  <si>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Uchwała dotyczy zmiany wieloletniej prognozy finansowej Województwa Kujawsko-Pomorskiego na lata 2021-2039.</t>
  </si>
  <si>
    <t>Obowiązująca wieloletnia prognoza finansowa Województwa Kujawsko-Pomorskiego obejmuje lata 2021-2039.</t>
  </si>
  <si>
    <t>Szczegółowy zakres zmian budżetu województwa na 2021 r., które wpływają na załącznik nr 1 do wieloletniej prognozy finansowej przedstawia poniższa tabela:</t>
  </si>
  <si>
    <t>Plan na 2021 rok
(przed zmianą)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</si>
  <si>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</si>
  <si>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</si>
  <si>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>Dokonuje się zmiany w wieloletniej prognozie finansowej Województwa Kujawsko-Pomorskiego na lata 2021-2039. Zmiany wynikają:</t>
  </si>
  <si>
    <t xml:space="preserve"> - ze zmiany budżetu województwa na 2021 r.;</t>
  </si>
  <si>
    <t xml:space="preserve"> - ze zmiany w planowanych przedsięwzięciach.</t>
  </si>
  <si>
    <t>Ponadto dokonuje się zmian w załączniku nr 2 do wieloletniej prognozy finansowej "Wykaz przedsięwzięć wieloletnich" wynikających:</t>
  </si>
  <si>
    <t xml:space="preserve"> - ze zmiany ogólnego kosztu zadań,</t>
  </si>
  <si>
    <t xml:space="preserve"> - z urealnienia poniesionych wydatków,</t>
  </si>
  <si>
    <t xml:space="preserve"> - z wprowadzenia nowych zadań,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</si>
  <si>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</si>
  <si>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</si>
  <si>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</si>
  <si>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</si>
  <si>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</si>
  <si>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</si>
  <si>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</si>
  <si>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Wydatki bieżące</t>
  </si>
  <si>
    <t xml:space="preserve">Wydatki na programy, projekty lub zadania pozostałe </t>
  </si>
  <si>
    <t>Pozostałe zmiany</t>
  </si>
  <si>
    <t>Zmiany dochodów, wydatków, przychodów i rozchodów oraz wynik budżetowy i finansowy w latach 2021-2039</t>
  </si>
  <si>
    <t>Skutkiem uchwały jest zmiana wieloletniej prognozy finansowej Województwa Kujawsko-Pomorskiego na lata 2021-2039, zgodnie z załącznikami do niniejszej uchwały.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</si>
  <si>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</si>
  <si>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</si>
  <si>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</si>
  <si>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>Art. 226-229 ustawy z dnia 27 sierpnia 2009 r. o finansach publicznych określają szczegółowość wieloletniej prognozy finansowej jednostki samorządu terytorialnego, tj. minimalny zakres informacji i danych jakie powinny się w niej znaleźć.</t>
  </si>
  <si>
    <t>Zgodnie z art. 18 pkt 20 ustawy z dnia 5 czerwca 1998 r. o samorządzie województwa  (Dz. U. z 2020 r. poz. 1668 z późn. zm.) do kompetencji sejmiku województwa należy podejmowanie uchwał w innych sprawach zastrzeżonych ustawami. Natomiast art. 231 ustawy z dnia 27 sierpnia 2009 r. o finansach publicznych (Dz. U. z 2021 r. poz. 305 z późn. zm.) uprawnia organ stanowiący do zmiany kwot wydatków na zaplanowane w wieloletniej prognozie finansowej przedsięwzięcia.</t>
  </si>
  <si>
    <t xml:space="preserve">W powyższej uchwale wprowadzone są zmiany wynikające ze zmiany budżetu województwa na 2021 r. dokonane uchwałami Zarządu Województwa Kujawsko-Pomorskiego: Nr 38/1585/21 z dnia 29 września 2021 r. oraz Nr 42/1744/21 z dnia 27 października 2021 r. zmieniającymi uchwałę w sprawie budżetu województwa na rok 2021 a także zmiany ujęte w projekcie uchwały Sejmiku Województwa Kujawsko-Pomorskiego w sprawie zmiany budżetu województwa na rok 2021. </t>
  </si>
  <si>
    <t>Dotowanie kolejowych przewozów pasażerskich 2020-2021 - Organizowanie publicznego transportu zbiorowego na liniach kolejowych</t>
  </si>
  <si>
    <t>Dotowanie kolejowych przewozów pasażerskich 2021-2022 - Organizowanie publicznego transportu zbiorowego na liniach kolejowych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</si>
  <si>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</si>
  <si>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</si>
  <si>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</si>
  <si>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</si>
  <si>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</si>
  <si>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</si>
  <si>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</si>
  <si>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</si>
  <si>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</si>
  <si>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</si>
  <si>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Dokonuje się zmian w zakresie planowanych dochodów i wydatków oraz przychodów i rozchodów w poszczególnych latach. Zmiany wynikają przede wszystkim:</t>
  </si>
  <si>
    <t>zmiana z: Dotowanie kolejowych przewozów pasażerskich 2021-2030 (pakiet B1) na: Dotowanie kolejowych przewozów pasażerskich 2022-2030 (pakiet B1) - Organizowanie publicznego transportu zbiorowego na liniach kolejowych</t>
  </si>
  <si>
    <t>zmiana z: Dotowanie kolejowych przewozów pasażerskich 2021-2030 (pakiet B2) na: Dotowanie kolejowych przewozów pasażerskich 2022-2030 (pakiet B2) - Organizowanie publicznego transportu zbiorowego na liniach kolejowych</t>
  </si>
  <si>
    <t>zmiana z: Dotowanie kolejowych przewozów pasażerskich 2021-2030 (pakiet C) na: Dotowanie kolejowych przewozów pasażerskich 2022-2030 (pakiet C) - Organizowanie publicznego transportu zbiorowego na liniach kolejowych</t>
  </si>
  <si>
    <t>zmiana z: Dotowanie kolejowych przewozów pasażerskich 2021-2030 (pakiet D) na: Dotowanie kolejowych przewozów pasażerskich 2022-2030 (pakiet D) - Organizowanie publicznego transportu zbiorowego na liniach kolejowych</t>
  </si>
  <si>
    <t>zmiana z: Dotowanie kolejowych przewozów pasażerskich 2021-2030 (pakiet E) na: Dotowanie kolejowych przewozów pasażerskich 2022-2030 (pakiet E) - Organizowanie publicznego transportu zbiorowego na liniach kolejowych</t>
  </si>
  <si>
    <t>zmiana z: Dotowanie kolejowych przewozów pasażerskich 2021-2030 (pakiet F) na: Dotowanie kolejowych przewozów pasażerskich 2022-2030 (pakiet F) - Organizowanie publicznego transportu zbiorowego na liniach kolejowych</t>
  </si>
  <si>
    <t>zmiana z: Dotowanie kolejowych przewozów pasażerskich 2021-2030 (pakiet G) na: Dotowanie kolejowych przewozów pasażerskich 2022-2030 (pakiet G) - Organizowanie publicznego transportu zbiorowego na liniach kolejowych</t>
  </si>
  <si>
    <t>zmiana z: Dotowanie kolejowych przewozów pasażerskich 2021-2030 (pakiet H) na: Dotowanie kolejowych przewozów pasażerskich 2022-2030 (pakiet H) - Organizowanie publicznego transportu zbiorowego na liniach kolejowych</t>
  </si>
  <si>
    <t>zmiana z: Dotowanie kolejowych przewozów pasażerskich 2021-2030 (pakiet I) na: Dotowanie kolejowych przewozów pasażerskich 2022-2030 (pakiet I) - Organizowanie publicznego transportu zbiorowego na liniach kolejowych</t>
  </si>
  <si>
    <t>zmiana z: Dotowanie kolejowych przewozów pasażerskich 2021-2030 (pakiet A) na: Dotowanie kolejowych przewozów pasażerskich 2022-2030 (pakiet A) - Organizowanie publicznego transportu zbiorowego na liniach kolejowych</t>
  </si>
  <si>
    <t xml:space="preserve"> - ze zmiany przychodów i rozchodów w poszczególnych latach;</t>
  </si>
  <si>
    <t xml:space="preserve"> - z aktualizacji wielkości dochodów i wydatków w poszczególnych latach,</t>
  </si>
  <si>
    <t xml:space="preserve"> - z wprowadzenia nowego zadania.</t>
  </si>
  <si>
    <t xml:space="preserve"> - z przeniesienia planowanych wydatków między latami realizacji zadań,</t>
  </si>
  <si>
    <t>Zapewnienie funkcjonowania publicznego transportu zbiorowego w zakresie przewozów autobusowych o charakterze użyteczności publicznej - Organizowanie publicznego transportu zbiorowego na liniach autobusowych</t>
  </si>
  <si>
    <t>2) ze zmian w planowanych dochodach z tytułu udziału we wpływach z podatku dochodowego od osób prawnych w 2022 r.,</t>
  </si>
  <si>
    <t xml:space="preserve">   b) zmiany przeznaczenia planowanego do zaciągnięcia kredytu w 2021 r. tj.:</t>
  </si>
  <si>
    <t>1) ze zmian budżetu na 2021 r.,</t>
  </si>
  <si>
    <t>Wydatki na poniższe zadania zaplanowane zostały na podstawie ogłoszenia o wszczęciu postępowania o udzielenie zamówienia publicznego w trybie przetargu nieograniczonego na świadczenie usług publicznych w publicznym transporcie zbiorowym w kolejowych przewozach pasażerskich na terenie województwa kujawsko-pomorskiego w okresie od 12 grudnia 2021 do 14 grudnia 2030 r. Ze względu na toczące się postępowanie w Krajowej Izbie Odwoławczej na okres rozkładu jazdy 2021-2022 nastąpi powierzenie w trybie bezpośredniego zawarcia umowy a pierwotny termin 12 grudnia 2021 r. przewidziany w postępowaniu o udzielenie zamówienia publicznego przesunięty zostanie na 11 grudnia 2022 r. W związku z powyższym dokonuje się zmiany terminu realizacji na lata 2022-2030 oraz podziału środków zabezpieczonych na dotowanie regionalnych przewozów pasażerskich realizowanych przez przewoźników na poniższe pakiety:</t>
  </si>
  <si>
    <t>(dokonuje się zwiększenia planowanych na 2021 r. wydatków oraz ogólnej wartości zadania z przeznaczeniem na dotowanie kolejowych przewozów pasażerskich w okresie od 13 grudnia 2020 r. do 11 grudnia 2021 r.)</t>
  </si>
  <si>
    <t>(wprowadza się nowe zadanie dotyczące dotowania regionalnych przewozów pasażerskich realizowanych przez przewoźników w okresie od 12 grudnia 2021 r. do 10 grudnia 2022 r.)</t>
  </si>
  <si>
    <t>3) ze zmiany przychodów w 2021 r., tj.:</t>
  </si>
  <si>
    <t xml:space="preserve">   a) zwiększenie wolnych środków, o których mowa w art. 217 ust. 2 pkt 6 ustawy o finansach publicznych o kwotę 6.656.737 zł, tj. do kwoty 26.461.991 zł, 
   z tego kwota w wysokości 8.481.039 zł przeznaczona zostanie na spłatę zaciągniętych kredytów (zgodnie z harmonogramem przypadających do spłaty w 2021 r.
   rat) oraz w wysokości 17.980.952 zł przeznaczona zostanie na wcześniejszą spłatę istniejącego długu województwa, tj. rat kapitałowych z lat 2023-2024 
   kredytu zaciągniętego w 2012 r.,</t>
  </si>
  <si>
    <t xml:space="preserve">   - zmniejszenie kredytu z przeznaczeniem na sfinansowanie planowanego deficytu o kwotę 60.324.215 zł, tj. do kwoty 11.975.785 zł,</t>
  </si>
  <si>
    <t>4) ze zmian przychodów 2022 r. - aktualizacja planowanego do zaciągnięcia kredytu,</t>
  </si>
  <si>
    <t>7) z aktualizacji wydatków na obsługę długu we wszystkich latach perspektywy finansowej,</t>
  </si>
  <si>
    <t>8) ze zmian w planowanych przedsięwzięciach.</t>
  </si>
  <si>
    <t>Na podstawie art. 243 ust. 3b ustawy o finansach publicznych wyłączono ze wskaźnika obsługi zadłużenia w 2021 r. kwotę 66.980.952 zł, z tego: kwota 49.000.000 zł dotyczy wcześniejszej spłaty rat kapitałowych kredytu zaciągniętego w 2020 r. oraz kwota 17.980.952 zł dotyczy wcześniejszej spłaty rat kapitałowych kredytu zaciągniętego w 2012 r.</t>
  </si>
  <si>
    <t xml:space="preserve">   - określenie kredytu z przeznaczeniem na wcześniejszą spłatę istniejącego długu województwa, tj. rat kapitałowych z lat 2023-2036 kredytu zaciągniętego 
   w 2020 r. w kwocie 49.000.000 zł,</t>
  </si>
  <si>
    <t xml:space="preserve">Zestawienie zmian w planowanych dochodach i wydatkach oraz przychodach i rozchodach w latach 2021-2039 przedstawia załączona tabela. </t>
  </si>
  <si>
    <t xml:space="preserve">   - zwiększenie kredytu z przeznaczeniem na spłatę zaciągniętych kredytów (zgodnie z harmonogramem przypadających do spłaty w 2021 r. rat) o kwotę 
   11.324.215 zł, tj. do kwoty 18.962.914 zł,</t>
  </si>
  <si>
    <t>W przypadku nie wyłączenia ze wskaźnika obsługi zadłużenia kwoty 66.980.952 zł Województwo nadal spełniałoby relację określoną w art. 243 ust. 1 ustawy o finansach publicznych.</t>
  </si>
  <si>
    <t>5) ze zmian w planowanych rozchodach w związku z zaplanowaną wcześniejszą spłatą rat kredytowych. W 2021 r. planuje się wcześniejszą spłatę rat 
   kredytowych z lat 2023-2024 kredytu zaciągniętego w 2012 r. w kwocie 17.980.952 zł i rat kredytowych z lat 2023-2036 kredytu zaciągniętego w z 2020 r. 
   w kwocie 49.000.000 zł. Powyższa zmiana dokonana została po przeprowadzeniu analizy kosztów obsługi kredytów w całym okresie spłaty. Marża kredytu 
   z 2021 r. (1,04%) jest niższa niż marża kredytu z 2020 r. (1,54%),</t>
  </si>
  <si>
    <t>6) ze zmian planowanych przychodów i rozchodów w związku z aktualizacją spłat kredytów z roku 2012 i 2020 oraz kredytu planowanego do zaciągnięcia 
   w 2022 r.,</t>
  </si>
  <si>
    <t xml:space="preserve">(wprowadza się nowe zadanie przewidziane do realizacji w latach 2021-2022 z przeznaczeniem na organizację transportu autobusowego na liniach komunikacyjnych)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</si>
</sst>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_-* #,##0.00\ _z_ł_-;\-* #,##0.00\ _z_ł_-;_-* \-??\ _z_ł_-;_-@_-"/>
    <numFmt numFmtId="167" formatCode="#,##0.00_ ;[Red]\-#,##0.00\ "/>
  </numFmts>
  <fonts count="54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07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193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10" fontId="41" fillId="0" borderId="0" xfId="81" applyNumberFormat="1" applyFont="1" applyFill="1" applyBorder="1" applyAlignment="1" applyProtection="1">
      <alignment horizontal="center" vertical="center" shrinkToFit="1"/>
    </xf>
    <xf numFmtId="0" fontId="39" fillId="0" borderId="0" xfId="0" applyFont="1" applyFill="1" applyAlignment="1" applyProtection="1">
      <alignment horizontal="center" wrapText="1"/>
    </xf>
    <xf numFmtId="0" fontId="47" fillId="0" borderId="0" xfId="0" applyFont="1" applyFill="1" applyProtection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7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2" xfId="0" applyNumberFormat="1" applyFont="1" applyFill="1" applyBorder="1" applyAlignment="1">
      <alignment horizontal="center" vertical="center" wrapText="1"/>
    </xf>
    <xf numFmtId="2" fontId="38" fillId="0" borderId="13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0" fontId="47" fillId="0" borderId="19" xfId="0" applyFont="1" applyFill="1" applyBorder="1" applyAlignment="1">
      <alignment horizontal="center" vertical="center"/>
    </xf>
    <xf numFmtId="3" fontId="47" fillId="0" borderId="20" xfId="0" applyNumberFormat="1" applyFont="1" applyFill="1" applyBorder="1" applyAlignment="1">
      <alignment vertical="center"/>
    </xf>
    <xf numFmtId="3" fontId="47" fillId="0" borderId="21" xfId="0" applyNumberFormat="1" applyFont="1" applyFill="1" applyBorder="1" applyAlignment="1">
      <alignment vertical="center"/>
    </xf>
    <xf numFmtId="3" fontId="47" fillId="0" borderId="22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7" fillId="0" borderId="23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24" xfId="0" applyNumberFormat="1" applyFont="1" applyFill="1" applyBorder="1" applyAlignment="1">
      <alignment horizontal="center" vertical="center"/>
    </xf>
    <xf numFmtId="3" fontId="47" fillId="0" borderId="25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>
      <alignment vertical="center"/>
    </xf>
    <xf numFmtId="3" fontId="47" fillId="0" borderId="26" xfId="0" applyNumberFormat="1" applyFont="1" applyFill="1" applyBorder="1" applyAlignment="1">
      <alignment vertical="center"/>
    </xf>
    <xf numFmtId="3" fontId="47" fillId="0" borderId="27" xfId="0" applyNumberFormat="1" applyFont="1" applyFill="1" applyBorder="1" applyAlignment="1">
      <alignment vertical="center"/>
    </xf>
    <xf numFmtId="0" fontId="47" fillId="0" borderId="28" xfId="0" applyNumberFormat="1" applyFont="1" applyFill="1" applyBorder="1" applyAlignment="1">
      <alignment horizontal="center" vertical="center"/>
    </xf>
    <xf numFmtId="3" fontId="47" fillId="0" borderId="14" xfId="0" applyNumberFormat="1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vertical="center"/>
    </xf>
    <xf numFmtId="3" fontId="47" fillId="0" borderId="29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47" fillId="0" borderId="30" xfId="0" applyFont="1" applyFill="1" applyBorder="1" applyAlignment="1">
      <alignment horizontal="center" vertical="center"/>
    </xf>
    <xf numFmtId="3" fontId="47" fillId="0" borderId="31" xfId="0" applyNumberFormat="1" applyFont="1" applyFill="1" applyBorder="1" applyAlignment="1">
      <alignment vertical="center"/>
    </xf>
    <xf numFmtId="0" fontId="47" fillId="0" borderId="26" xfId="0" applyNumberFormat="1" applyFont="1" applyFill="1" applyBorder="1" applyAlignment="1">
      <alignment horizontal="center" vertical="center"/>
    </xf>
    <xf numFmtId="3" fontId="47" fillId="0" borderId="32" xfId="0" applyNumberFormat="1" applyFont="1" applyFill="1" applyBorder="1" applyAlignment="1">
      <alignment vertical="center"/>
    </xf>
    <xf numFmtId="0" fontId="47" fillId="0" borderId="29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vertical="center"/>
    </xf>
    <xf numFmtId="0" fontId="47" fillId="0" borderId="0" xfId="0" applyFont="1" applyFill="1" applyAlignment="1" applyProtection="1">
      <alignment horizontal="center"/>
    </xf>
    <xf numFmtId="0" fontId="47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34" xfId="0" applyNumberFormat="1" applyFont="1" applyFill="1" applyBorder="1" applyAlignment="1" applyProtection="1">
      <alignment horizontal="center" vertical="center" wrapText="1"/>
    </xf>
    <xf numFmtId="2" fontId="38" fillId="0" borderId="35" xfId="0" applyNumberFormat="1" applyFont="1" applyFill="1" applyBorder="1" applyAlignment="1" applyProtection="1">
      <alignment horizontal="center" vertical="center" wrapText="1"/>
    </xf>
    <xf numFmtId="2" fontId="38" fillId="0" borderId="36" xfId="0" applyNumberFormat="1" applyFont="1" applyFill="1" applyBorder="1" applyAlignment="1" applyProtection="1">
      <alignment horizontal="center" vertical="center" wrapText="1"/>
    </xf>
    <xf numFmtId="2" fontId="38" fillId="0" borderId="37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49" fillId="0" borderId="38" xfId="0" applyFont="1" applyFill="1" applyBorder="1" applyAlignment="1" applyProtection="1">
      <alignment horizontal="center"/>
    </xf>
    <xf numFmtId="0" fontId="49" fillId="0" borderId="39" xfId="0" applyFont="1" applyFill="1" applyBorder="1" applyAlignment="1" applyProtection="1">
      <alignment horizontal="center"/>
    </xf>
    <xf numFmtId="0" fontId="49" fillId="0" borderId="40" xfId="0" applyFont="1" applyFill="1" applyBorder="1" applyAlignment="1" applyProtection="1">
      <alignment horizontal="center"/>
    </xf>
    <xf numFmtId="0" fontId="49" fillId="0" borderId="41" xfId="0" applyFont="1" applyFill="1" applyBorder="1" applyAlignment="1" applyProtection="1">
      <alignment horizontal="center"/>
    </xf>
    <xf numFmtId="0" fontId="49" fillId="0" borderId="42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49" fillId="0" borderId="43" xfId="0" applyFont="1" applyFill="1" applyBorder="1" applyAlignment="1" applyProtection="1">
      <alignment horizontal="center"/>
    </xf>
    <xf numFmtId="0" fontId="49" fillId="0" borderId="44" xfId="0" applyFont="1" applyFill="1" applyBorder="1" applyAlignment="1" applyProtection="1">
      <alignment horizontal="center"/>
    </xf>
    <xf numFmtId="0" fontId="49" fillId="0" borderId="0" xfId="0" applyFont="1" applyFill="1" applyProtection="1"/>
    <xf numFmtId="0" fontId="47" fillId="0" borderId="45" xfId="0" applyFont="1" applyFill="1" applyBorder="1" applyAlignment="1" applyProtection="1">
      <alignment horizontal="center" vertical="center"/>
    </xf>
    <xf numFmtId="4" fontId="47" fillId="0" borderId="46" xfId="0" applyNumberFormat="1" applyFont="1" applyFill="1" applyBorder="1" applyAlignment="1" applyProtection="1">
      <alignment vertical="center"/>
    </xf>
    <xf numFmtId="4" fontId="47" fillId="0" borderId="47" xfId="0" applyNumberFormat="1" applyFont="1" applyFill="1" applyBorder="1" applyAlignment="1" applyProtection="1">
      <alignment vertical="center"/>
    </xf>
    <xf numFmtId="4" fontId="47" fillId="0" borderId="48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Border="1" applyAlignment="1" applyProtection="1">
      <alignment vertical="center"/>
    </xf>
    <xf numFmtId="4" fontId="47" fillId="0" borderId="27" xfId="0" applyNumberFormat="1" applyFont="1" applyFill="1" applyBorder="1" applyAlignment="1" applyProtection="1">
      <alignment vertical="center"/>
    </xf>
    <xf numFmtId="4" fontId="47" fillId="0" borderId="10" xfId="0" applyNumberFormat="1" applyFont="1" applyFill="1" applyBorder="1" applyAlignment="1" applyProtection="1">
      <alignment vertical="center"/>
    </xf>
    <xf numFmtId="4" fontId="47" fillId="0" borderId="25" xfId="0" applyNumberFormat="1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0" fontId="47" fillId="0" borderId="49" xfId="0" applyFont="1" applyFill="1" applyBorder="1" applyAlignment="1" applyProtection="1">
      <alignment horizontal="center" vertical="center"/>
    </xf>
    <xf numFmtId="4" fontId="47" fillId="0" borderId="50" xfId="0" applyNumberFormat="1" applyFont="1" applyFill="1" applyBorder="1" applyAlignment="1" applyProtection="1">
      <alignment vertical="center"/>
    </xf>
    <xf numFmtId="0" fontId="47" fillId="0" borderId="51" xfId="0" applyFont="1" applyFill="1" applyBorder="1" applyAlignment="1" applyProtection="1">
      <alignment horizontal="center" vertical="center"/>
    </xf>
    <xf numFmtId="4" fontId="47" fillId="0" borderId="52" xfId="0" applyNumberFormat="1" applyFont="1" applyFill="1" applyBorder="1" applyAlignment="1" applyProtection="1">
      <alignment vertical="center"/>
    </xf>
    <xf numFmtId="4" fontId="47" fillId="0" borderId="53" xfId="0" applyNumberFormat="1" applyFont="1" applyFill="1" applyBorder="1" applyAlignment="1" applyProtection="1">
      <alignment vertical="center"/>
    </xf>
    <xf numFmtId="0" fontId="47" fillId="0" borderId="54" xfId="0" applyFont="1" applyFill="1" applyBorder="1" applyAlignment="1" applyProtection="1">
      <alignment horizontal="center" vertical="center"/>
    </xf>
    <xf numFmtId="4" fontId="47" fillId="0" borderId="55" xfId="0" applyNumberFormat="1" applyFont="1" applyFill="1" applyBorder="1" applyAlignment="1" applyProtection="1">
      <alignment vertical="center"/>
    </xf>
    <xf numFmtId="4" fontId="47" fillId="0" borderId="56" xfId="0" applyNumberFormat="1" applyFont="1" applyFill="1" applyBorder="1" applyAlignment="1" applyProtection="1">
      <alignment vertical="center"/>
    </xf>
    <xf numFmtId="4" fontId="47" fillId="0" borderId="57" xfId="0" applyNumberFormat="1" applyFont="1" applyFill="1" applyBorder="1" applyAlignment="1" applyProtection="1">
      <alignment vertical="center"/>
    </xf>
    <xf numFmtId="4" fontId="47" fillId="0" borderId="12" xfId="0" applyNumberFormat="1" applyFont="1" applyFill="1" applyBorder="1" applyAlignment="1" applyProtection="1">
      <alignment vertical="center"/>
    </xf>
    <xf numFmtId="4" fontId="47" fillId="0" borderId="13" xfId="0" applyNumberFormat="1" applyFont="1" applyFill="1" applyBorder="1" applyAlignment="1" applyProtection="1">
      <alignment vertical="center"/>
    </xf>
    <xf numFmtId="4" fontId="47" fillId="0" borderId="14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Protection="1"/>
    <xf numFmtId="4" fontId="47" fillId="0" borderId="0" xfId="0" applyNumberFormat="1" applyFont="1" applyFill="1" applyBorder="1" applyProtection="1"/>
    <xf numFmtId="2" fontId="38" fillId="0" borderId="58" xfId="0" applyNumberFormat="1" applyFont="1" applyFill="1" applyBorder="1" applyAlignment="1" applyProtection="1">
      <alignment horizontal="center" vertical="center" wrapText="1"/>
    </xf>
    <xf numFmtId="2" fontId="38" fillId="0" borderId="59" xfId="0" applyNumberFormat="1" applyFont="1" applyFill="1" applyBorder="1" applyAlignment="1" applyProtection="1">
      <alignment horizontal="center" vertical="center" wrapText="1"/>
    </xf>
    <xf numFmtId="2" fontId="38" fillId="0" borderId="60" xfId="0" applyNumberFormat="1" applyFont="1" applyFill="1" applyBorder="1" applyAlignment="1" applyProtection="1">
      <alignment horizontal="center" vertical="center" wrapText="1"/>
    </xf>
    <xf numFmtId="2" fontId="38" fillId="0" borderId="61" xfId="0" applyNumberFormat="1" applyFont="1" applyFill="1" applyBorder="1" applyAlignment="1" applyProtection="1">
      <alignment horizontal="center" vertical="center" wrapText="1"/>
    </xf>
    <xf numFmtId="0" fontId="49" fillId="0" borderId="15" xfId="0" applyFont="1" applyFill="1" applyBorder="1" applyAlignment="1" applyProtection="1">
      <alignment horizontal="center"/>
    </xf>
    <xf numFmtId="0" fontId="47" fillId="0" borderId="24" xfId="0" applyFont="1" applyFill="1" applyBorder="1" applyAlignment="1" applyProtection="1">
      <alignment horizontal="center" vertical="center"/>
    </xf>
    <xf numFmtId="4" fontId="47" fillId="0" borderId="62" xfId="0" applyNumberFormat="1" applyFont="1" applyFill="1" applyBorder="1" applyAlignment="1" applyProtection="1">
      <alignment vertical="center"/>
    </xf>
    <xf numFmtId="4" fontId="47" fillId="0" borderId="23" xfId="0" applyNumberFormat="1" applyFont="1" applyFill="1" applyBorder="1" applyAlignment="1" applyProtection="1">
      <alignment vertical="center"/>
    </xf>
    <xf numFmtId="4" fontId="47" fillId="0" borderId="21" xfId="0" applyNumberFormat="1" applyFont="1" applyFill="1" applyBorder="1" applyAlignment="1" applyProtection="1">
      <alignment vertical="center"/>
    </xf>
    <xf numFmtId="4" fontId="47" fillId="0" borderId="20" xfId="0" applyNumberFormat="1" applyFont="1" applyFill="1" applyBorder="1" applyAlignment="1" applyProtection="1">
      <alignment vertical="center"/>
    </xf>
    <xf numFmtId="4" fontId="47" fillId="0" borderId="63" xfId="0" applyNumberFormat="1" applyFont="1" applyFill="1" applyBorder="1" applyAlignment="1" applyProtection="1">
      <alignment vertical="center"/>
    </xf>
    <xf numFmtId="0" fontId="47" fillId="0" borderId="64" xfId="0" applyFont="1" applyFill="1" applyBorder="1" applyAlignment="1" applyProtection="1">
      <alignment horizontal="center" vertical="center"/>
    </xf>
    <xf numFmtId="4" fontId="47" fillId="0" borderId="65" xfId="0" applyNumberFormat="1" applyFont="1" applyFill="1" applyBorder="1" applyAlignment="1" applyProtection="1">
      <alignment vertical="center"/>
    </xf>
    <xf numFmtId="4" fontId="47" fillId="0" borderId="60" xfId="0" applyNumberFormat="1" applyFont="1" applyFill="1" applyBorder="1" applyAlignment="1" applyProtection="1">
      <alignment vertical="center"/>
    </xf>
    <xf numFmtId="0" fontId="47" fillId="0" borderId="28" xfId="0" applyFont="1" applyFill="1" applyBorder="1" applyAlignment="1" applyProtection="1">
      <alignment horizontal="center" vertical="center"/>
    </xf>
    <xf numFmtId="4" fontId="47" fillId="0" borderId="66" xfId="0" applyNumberFormat="1" applyFont="1" applyFill="1" applyBorder="1" applyAlignment="1" applyProtection="1">
      <alignment vertical="center"/>
    </xf>
    <xf numFmtId="4" fontId="47" fillId="0" borderId="67" xfId="0" applyNumberFormat="1" applyFont="1" applyFill="1" applyBorder="1" applyAlignment="1" applyProtection="1">
      <alignment vertical="center"/>
    </xf>
    <xf numFmtId="0" fontId="36" fillId="0" borderId="0" xfId="0" applyFont="1" applyFill="1" applyAlignment="1" applyProtection="1">
      <alignment wrapText="1"/>
    </xf>
    <xf numFmtId="0" fontId="41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top"/>
    </xf>
    <xf numFmtId="3" fontId="44" fillId="0" borderId="0" xfId="0" applyNumberFormat="1" applyFont="1" applyFill="1" applyBorder="1" applyProtection="1"/>
    <xf numFmtId="0" fontId="41" fillId="0" borderId="0" xfId="0" applyFont="1" applyFill="1" applyAlignment="1" applyProtection="1">
      <alignment horizontal="center" vertical="top"/>
    </xf>
    <xf numFmtId="0" fontId="44" fillId="0" borderId="0" xfId="0" applyFont="1" applyFill="1" applyBorder="1" applyAlignment="1" applyProtection="1">
      <alignment horizontal="right" vertical="top"/>
    </xf>
    <xf numFmtId="0" fontId="41" fillId="0" borderId="0" xfId="0" applyFont="1" applyFill="1" applyBorder="1" applyAlignment="1" applyProtection="1">
      <alignment horizontal="right" vertical="top"/>
    </xf>
    <xf numFmtId="0" fontId="37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41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51" fillId="0" borderId="0" xfId="0" applyFont="1" applyFill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top"/>
    </xf>
    <xf numFmtId="0" fontId="52" fillId="0" borderId="0" xfId="0" applyFont="1" applyFill="1" applyBorder="1" applyAlignment="1" applyProtection="1">
      <alignment wrapText="1"/>
    </xf>
    <xf numFmtId="3" fontId="52" fillId="0" borderId="0" xfId="0" applyNumberFormat="1" applyFont="1" applyFill="1" applyProtection="1"/>
    <xf numFmtId="0" fontId="3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38" fillId="0" borderId="0" xfId="0" applyFont="1" applyFill="1" applyAlignment="1" applyProtection="1"/>
    <xf numFmtId="0" fontId="53" fillId="0" borderId="0" xfId="85" applyFont="1" applyBorder="1" applyAlignment="1" applyProtection="1">
      <alignment horizontal="left" wrapText="1"/>
    </xf>
    <xf numFmtId="0" fontId="53" fillId="0" borderId="0" xfId="85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justify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 wrapText="1"/>
    </xf>
    <xf numFmtId="0" fontId="39" fillId="0" borderId="59" xfId="0" applyFont="1" applyFill="1" applyBorder="1" applyAlignment="1" applyProtection="1">
      <alignment horizontal="center" vertical="center" wrapText="1"/>
    </xf>
    <xf numFmtId="0" fontId="39" fillId="0" borderId="68" xfId="0" applyFont="1" applyFill="1" applyBorder="1" applyAlignment="1" applyProtection="1">
      <alignment horizontal="center"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/>
    </xf>
    <xf numFmtId="0" fontId="39" fillId="0" borderId="69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 vertical="center" wrapText="1"/>
    </xf>
    <xf numFmtId="0" fontId="45" fillId="0" borderId="71" xfId="0" applyFont="1" applyFill="1" applyBorder="1" applyAlignment="1" applyProtection="1">
      <alignment horizontal="center" vertical="center"/>
    </xf>
    <xf numFmtId="0" fontId="45" fillId="0" borderId="70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48" fillId="0" borderId="72" xfId="0" applyFont="1" applyFill="1" applyBorder="1" applyAlignment="1" applyProtection="1">
      <alignment horizontal="center" vertical="center" wrapText="1"/>
    </xf>
    <xf numFmtId="0" fontId="48" fillId="0" borderId="38" xfId="0" applyFont="1" applyFill="1" applyBorder="1" applyAlignment="1" applyProtection="1">
      <alignment horizontal="center" vertical="center" wrapText="1"/>
    </xf>
    <xf numFmtId="0" fontId="45" fillId="0" borderId="73" xfId="0" applyFont="1" applyFill="1" applyBorder="1" applyAlignment="1" applyProtection="1">
      <alignment horizontal="center" vertical="center"/>
    </xf>
    <xf numFmtId="0" fontId="45" fillId="0" borderId="74" xfId="0" applyFont="1" applyFill="1" applyBorder="1" applyAlignment="1" applyProtection="1">
      <alignment horizontal="center" vertical="center"/>
    </xf>
    <xf numFmtId="0" fontId="45" fillId="0" borderId="75" xfId="0" applyFont="1" applyFill="1" applyBorder="1" applyAlignment="1" applyProtection="1">
      <alignment horizontal="center" vertical="center"/>
    </xf>
    <xf numFmtId="0" fontId="45" fillId="0" borderId="76" xfId="0" applyFont="1" applyFill="1" applyBorder="1" applyAlignment="1" applyProtection="1">
      <alignment horizontal="center" vertical="center"/>
    </xf>
    <xf numFmtId="0" fontId="45" fillId="0" borderId="77" xfId="0" applyFont="1" applyFill="1" applyBorder="1" applyAlignment="1" applyProtection="1">
      <alignment horizontal="center" vertical="center"/>
    </xf>
    <xf numFmtId="0" fontId="48" fillId="0" borderId="78" xfId="0" applyFont="1" applyFill="1" applyBorder="1" applyAlignment="1" applyProtection="1">
      <alignment horizontal="center" vertical="center" wrapText="1"/>
    </xf>
    <xf numFmtId="0" fontId="45" fillId="0" borderId="7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vertical="center" wrapText="1"/>
    </xf>
  </cellXfs>
  <cellStyles count="107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_Załącznik nr 10 IZ na 2010" xfId="85"/>
    <cellStyle name="Obliczenia 2" xfId="86"/>
    <cellStyle name="Obliczenia 3" xfId="87"/>
    <cellStyle name="Procentowy 2" xfId="88"/>
    <cellStyle name="Procentowy 2 2" xfId="89"/>
    <cellStyle name="Procentowy 2 3" xfId="90"/>
    <cellStyle name="Procentowy 3" xfId="91"/>
    <cellStyle name="Procentowy 3 2" xfId="92"/>
    <cellStyle name="Procentowy 4" xfId="93"/>
    <cellStyle name="Procentowy 5" xfId="94"/>
    <cellStyle name="Styl 1" xfId="95"/>
    <cellStyle name="Suma 2" xfId="96"/>
    <cellStyle name="Suma 3" xfId="97"/>
    <cellStyle name="Tekst objaśnienia 2" xfId="98"/>
    <cellStyle name="Tekst objaśnienia 3" xfId="99"/>
    <cellStyle name="Tekst ostrzeżenia 2" xfId="100"/>
    <cellStyle name="Tekst ostrzeżenia 3" xfId="101"/>
    <cellStyle name="Tytuł 2" xfId="102"/>
    <cellStyle name="Uwaga 2" xfId="103"/>
    <cellStyle name="Uwaga 3" xfId="104"/>
    <cellStyle name="Złe 2" xfId="105"/>
    <cellStyle name="Złe 3" xfId="106"/>
  </cellStyles>
  <dxfs count="4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view="pageBreakPreview" topLeftCell="A172" zoomScaleNormal="100" zoomScaleSheetLayoutView="100" workbookViewId="0">
      <selection activeCell="A182" sqref="A182:F182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16384" width="8.875" style="2"/>
  </cols>
  <sheetData>
    <row r="1" spans="1:6" ht="18.75">
      <c r="A1" s="168" t="s">
        <v>0</v>
      </c>
      <c r="B1" s="168"/>
      <c r="C1" s="168"/>
      <c r="D1" s="168"/>
      <c r="E1" s="168"/>
      <c r="F1" s="168"/>
    </row>
    <row r="2" spans="1:6" ht="3.6" customHeight="1">
      <c r="A2" s="150"/>
      <c r="B2" s="150"/>
      <c r="C2" s="150"/>
      <c r="D2" s="150"/>
      <c r="E2" s="150"/>
      <c r="F2" s="151"/>
    </row>
    <row r="3" spans="1:6" s="4" customFormat="1" ht="20.25" customHeight="1">
      <c r="A3" s="169" t="s">
        <v>1</v>
      </c>
      <c r="B3" s="169"/>
      <c r="C3" s="169"/>
      <c r="D3" s="169"/>
      <c r="E3" s="169"/>
      <c r="F3" s="169"/>
    </row>
    <row r="4" spans="1:6" s="5" customFormat="1" ht="22.15" customHeight="1">
      <c r="A4" s="166" t="s">
        <v>216</v>
      </c>
      <c r="B4" s="166"/>
      <c r="C4" s="166"/>
      <c r="D4" s="166"/>
      <c r="E4" s="166"/>
      <c r="F4" s="166"/>
    </row>
    <row r="5" spans="1:6" s="4" customFormat="1" ht="19.899999999999999" customHeight="1">
      <c r="A5" s="169" t="s">
        <v>2</v>
      </c>
      <c r="B5" s="169"/>
      <c r="C5" s="169"/>
      <c r="D5" s="169"/>
      <c r="E5" s="169"/>
      <c r="F5" s="169"/>
    </row>
    <row r="6" spans="1:6" s="5" customFormat="1" ht="61.9" customHeight="1">
      <c r="A6" s="166" t="s">
        <v>245</v>
      </c>
      <c r="B6" s="166"/>
      <c r="C6" s="166"/>
      <c r="D6" s="166"/>
      <c r="E6" s="166"/>
      <c r="F6" s="166"/>
    </row>
    <row r="7" spans="1:6" s="5" customFormat="1" ht="32.450000000000003" customHeight="1">
      <c r="A7" s="166" t="s">
        <v>244</v>
      </c>
      <c r="B7" s="166"/>
      <c r="C7" s="166"/>
      <c r="D7" s="166"/>
      <c r="E7" s="166"/>
      <c r="F7" s="166"/>
    </row>
    <row r="8" spans="1:6" s="4" customFormat="1" ht="22.15" customHeight="1">
      <c r="A8" s="169" t="s">
        <v>3</v>
      </c>
      <c r="B8" s="169"/>
      <c r="C8" s="169"/>
      <c r="D8" s="169"/>
      <c r="E8" s="169"/>
      <c r="F8" s="169"/>
    </row>
    <row r="9" spans="1:6" s="6" customFormat="1" ht="15.75" customHeight="1">
      <c r="A9" s="170" t="s">
        <v>4</v>
      </c>
      <c r="B9" s="170"/>
      <c r="C9" s="170"/>
      <c r="D9" s="170"/>
      <c r="E9" s="170"/>
      <c r="F9" s="170"/>
    </row>
    <row r="10" spans="1:6" s="4" customFormat="1" ht="22.15" customHeight="1">
      <c r="A10" s="169" t="s">
        <v>5</v>
      </c>
      <c r="B10" s="169"/>
      <c r="C10" s="169"/>
      <c r="D10" s="169"/>
      <c r="E10" s="169"/>
      <c r="F10" s="169"/>
    </row>
    <row r="11" spans="1:6" s="6" customFormat="1" ht="15.75" customHeight="1">
      <c r="A11" s="166" t="s">
        <v>217</v>
      </c>
      <c r="B11" s="166"/>
      <c r="C11" s="166"/>
      <c r="D11" s="166"/>
      <c r="E11" s="166"/>
      <c r="F11" s="166"/>
    </row>
    <row r="12" spans="1:6" s="6" customFormat="1" ht="66" customHeight="1">
      <c r="A12" s="166" t="s">
        <v>246</v>
      </c>
      <c r="B12" s="166"/>
      <c r="C12" s="166"/>
      <c r="D12" s="166"/>
      <c r="E12" s="166"/>
      <c r="F12" s="166"/>
    </row>
    <row r="13" spans="1:6" s="141" customFormat="1" ht="22.5" customHeight="1">
      <c r="A13" s="171" t="s">
        <v>222</v>
      </c>
      <c r="B13" s="171"/>
      <c r="C13" s="171"/>
      <c r="D13" s="171"/>
      <c r="E13" s="171"/>
      <c r="F13" s="162"/>
    </row>
    <row r="14" spans="1:6" s="141" customFormat="1" ht="15.75" customHeight="1">
      <c r="A14" s="171" t="s">
        <v>223</v>
      </c>
      <c r="B14" s="171"/>
      <c r="C14" s="171"/>
      <c r="D14" s="171"/>
      <c r="E14" s="171"/>
      <c r="F14" s="163"/>
    </row>
    <row r="15" spans="1:6" s="141" customFormat="1" ht="15.75" customHeight="1">
      <c r="A15" s="171" t="s">
        <v>271</v>
      </c>
      <c r="B15" s="171"/>
      <c r="C15" s="171"/>
      <c r="D15" s="171"/>
      <c r="E15" s="171"/>
      <c r="F15" s="163"/>
    </row>
    <row r="16" spans="1:6" s="141" customFormat="1" ht="15.75" customHeight="1">
      <c r="A16" s="171" t="s">
        <v>270</v>
      </c>
      <c r="B16" s="171"/>
      <c r="C16" s="171"/>
      <c r="D16" s="171"/>
      <c r="E16" s="171"/>
      <c r="F16" s="163"/>
    </row>
    <row r="17" spans="1:6" s="141" customFormat="1" ht="15.75" customHeight="1">
      <c r="A17" s="171" t="s">
        <v>224</v>
      </c>
      <c r="B17" s="171"/>
      <c r="C17" s="171"/>
      <c r="D17" s="171"/>
      <c r="E17" s="171"/>
      <c r="F17" s="163"/>
    </row>
    <row r="18" spans="1:6" s="141" customFormat="1" ht="15.75">
      <c r="A18" s="171" t="s">
        <v>218</v>
      </c>
      <c r="B18" s="171"/>
      <c r="C18" s="171"/>
      <c r="D18" s="171"/>
      <c r="E18" s="171"/>
      <c r="F18" s="171"/>
    </row>
    <row r="19" spans="1:6" ht="10.15" customHeight="1">
      <c r="A19" s="7"/>
      <c r="B19" s="7"/>
      <c r="C19" s="7"/>
      <c r="D19" s="7"/>
      <c r="E19" s="7"/>
      <c r="F19" s="6"/>
    </row>
    <row r="20" spans="1:6" s="9" customFormat="1" ht="18.75" customHeight="1">
      <c r="A20" s="167" t="s">
        <v>6</v>
      </c>
      <c r="B20" s="167" t="s">
        <v>7</v>
      </c>
      <c r="C20" s="167" t="s">
        <v>219</v>
      </c>
      <c r="D20" s="167" t="s">
        <v>8</v>
      </c>
      <c r="E20" s="167" t="s">
        <v>9</v>
      </c>
      <c r="F20" s="8"/>
    </row>
    <row r="21" spans="1:6" s="9" customFormat="1" ht="15.75">
      <c r="A21" s="167"/>
      <c r="B21" s="167"/>
      <c r="C21" s="167"/>
      <c r="D21" s="167"/>
      <c r="E21" s="167"/>
      <c r="F21" s="8"/>
    </row>
    <row r="22" spans="1:6" s="12" customFormat="1" ht="15" customHeight="1">
      <c r="A22" s="10">
        <v>1</v>
      </c>
      <c r="B22" s="10">
        <v>2</v>
      </c>
      <c r="C22" s="10">
        <v>3</v>
      </c>
      <c r="D22" s="10">
        <v>4</v>
      </c>
      <c r="E22" s="10">
        <v>5</v>
      </c>
      <c r="F22" s="11"/>
    </row>
    <row r="23" spans="1:6" s="17" customFormat="1" ht="18.75" customHeight="1">
      <c r="A23" s="13">
        <v>1</v>
      </c>
      <c r="B23" s="14" t="s">
        <v>10</v>
      </c>
      <c r="C23" s="15">
        <v>1366184594.6500001</v>
      </c>
      <c r="D23" s="16">
        <f t="shared" ref="D23:D53" si="0">E23-C23</f>
        <v>70447733.930000007</v>
      </c>
      <c r="E23" s="15">
        <v>1436632328.5799999</v>
      </c>
      <c r="F23" s="8"/>
    </row>
    <row r="24" spans="1:6" s="5" customFormat="1" ht="15.75" customHeight="1">
      <c r="A24" s="18" t="s">
        <v>11</v>
      </c>
      <c r="B24" s="19" t="s">
        <v>12</v>
      </c>
      <c r="C24" s="20">
        <v>983974041.64999998</v>
      </c>
      <c r="D24" s="21">
        <f t="shared" si="0"/>
        <v>70347733.930000007</v>
      </c>
      <c r="E24" s="20">
        <v>1054321775.58</v>
      </c>
      <c r="F24" s="6"/>
    </row>
    <row r="25" spans="1:6" s="5" customFormat="1" ht="31.5" customHeight="1">
      <c r="A25" s="18" t="s">
        <v>13</v>
      </c>
      <c r="B25" s="22" t="s">
        <v>14</v>
      </c>
      <c r="C25" s="20">
        <v>80426127</v>
      </c>
      <c r="D25" s="21">
        <f t="shared" si="0"/>
        <v>0</v>
      </c>
      <c r="E25" s="20">
        <v>80426127</v>
      </c>
      <c r="F25" s="6"/>
    </row>
    <row r="26" spans="1:6" s="5" customFormat="1" ht="31.5" customHeight="1">
      <c r="A26" s="18" t="s">
        <v>15</v>
      </c>
      <c r="B26" s="22" t="s">
        <v>16</v>
      </c>
      <c r="C26" s="20">
        <v>279300000</v>
      </c>
      <c r="D26" s="21">
        <f t="shared" si="0"/>
        <v>51000000</v>
      </c>
      <c r="E26" s="20">
        <v>330300000</v>
      </c>
      <c r="F26" s="6"/>
    </row>
    <row r="27" spans="1:6" s="5" customFormat="1" ht="17.25" customHeight="1">
      <c r="A27" s="18" t="s">
        <v>17</v>
      </c>
      <c r="B27" s="22" t="s">
        <v>18</v>
      </c>
      <c r="C27" s="20">
        <v>300881893</v>
      </c>
      <c r="D27" s="21">
        <f t="shared" si="0"/>
        <v>19134012</v>
      </c>
      <c r="E27" s="20">
        <v>320015905</v>
      </c>
      <c r="F27" s="6"/>
    </row>
    <row r="28" spans="1:6" s="5" customFormat="1" ht="15.75" customHeight="1">
      <c r="A28" s="18" t="s">
        <v>19</v>
      </c>
      <c r="B28" s="22" t="s">
        <v>20</v>
      </c>
      <c r="C28" s="20">
        <v>301068164.64999998</v>
      </c>
      <c r="D28" s="21">
        <f t="shared" si="0"/>
        <v>102046.93</v>
      </c>
      <c r="E28" s="20">
        <v>301170211.57999998</v>
      </c>
      <c r="F28" s="6"/>
    </row>
    <row r="29" spans="1:6" s="5" customFormat="1" ht="15.75" customHeight="1">
      <c r="A29" s="18" t="s">
        <v>21</v>
      </c>
      <c r="B29" s="22" t="s">
        <v>22</v>
      </c>
      <c r="C29" s="20">
        <v>22297857</v>
      </c>
      <c r="D29" s="21">
        <f t="shared" si="0"/>
        <v>111675</v>
      </c>
      <c r="E29" s="20">
        <v>22409532</v>
      </c>
      <c r="F29" s="6"/>
    </row>
    <row r="30" spans="1:6" s="5" customFormat="1" ht="16.149999999999999" customHeight="1">
      <c r="A30" s="18" t="s">
        <v>23</v>
      </c>
      <c r="B30" s="23" t="s">
        <v>24</v>
      </c>
      <c r="C30" s="20">
        <v>0</v>
      </c>
      <c r="D30" s="21">
        <f t="shared" si="0"/>
        <v>0</v>
      </c>
      <c r="E30" s="20">
        <v>0</v>
      </c>
      <c r="F30" s="6"/>
    </row>
    <row r="31" spans="1:6" s="5" customFormat="1" ht="16.899999999999999" customHeight="1">
      <c r="A31" s="18" t="s">
        <v>25</v>
      </c>
      <c r="B31" s="19" t="s">
        <v>26</v>
      </c>
      <c r="C31" s="20">
        <v>382210553</v>
      </c>
      <c r="D31" s="21">
        <f t="shared" si="0"/>
        <v>100000</v>
      </c>
      <c r="E31" s="20">
        <v>382310553</v>
      </c>
      <c r="F31" s="6"/>
    </row>
    <row r="32" spans="1:6" s="5" customFormat="1" ht="15.6" customHeight="1">
      <c r="A32" s="18" t="s">
        <v>27</v>
      </c>
      <c r="B32" s="22" t="s">
        <v>28</v>
      </c>
      <c r="C32" s="20">
        <v>1415215</v>
      </c>
      <c r="D32" s="21">
        <f t="shared" si="0"/>
        <v>0</v>
      </c>
      <c r="E32" s="20">
        <v>1415215</v>
      </c>
      <c r="F32" s="6"/>
    </row>
    <row r="33" spans="1:6" s="5" customFormat="1" ht="21.6" customHeight="1">
      <c r="A33" s="18" t="s">
        <v>29</v>
      </c>
      <c r="B33" s="22" t="s">
        <v>30</v>
      </c>
      <c r="C33" s="20">
        <v>360921316</v>
      </c>
      <c r="D33" s="21">
        <f t="shared" si="0"/>
        <v>100000</v>
      </c>
      <c r="E33" s="20">
        <v>361021316</v>
      </c>
      <c r="F33" s="6"/>
    </row>
    <row r="34" spans="1:6" s="4" customFormat="1" ht="20.25" customHeight="1">
      <c r="A34" s="13">
        <v>2</v>
      </c>
      <c r="B34" s="14" t="s">
        <v>31</v>
      </c>
      <c r="C34" s="15">
        <v>1440797171.6500001</v>
      </c>
      <c r="D34" s="16">
        <f t="shared" si="0"/>
        <v>10123518.93</v>
      </c>
      <c r="E34" s="15">
        <v>1450920690.5799999</v>
      </c>
      <c r="F34" s="24"/>
    </row>
    <row r="35" spans="1:6" s="5" customFormat="1" ht="15.6" customHeight="1">
      <c r="A35" s="18" t="s">
        <v>32</v>
      </c>
      <c r="B35" s="19" t="s">
        <v>33</v>
      </c>
      <c r="C35" s="20">
        <v>808209826.64999998</v>
      </c>
      <c r="D35" s="21">
        <f t="shared" si="0"/>
        <v>10023518.93</v>
      </c>
      <c r="E35" s="20">
        <v>818233345.58000004</v>
      </c>
      <c r="F35" s="6"/>
    </row>
    <row r="36" spans="1:6" s="5" customFormat="1" ht="15.6" customHeight="1">
      <c r="A36" s="18" t="s">
        <v>34</v>
      </c>
      <c r="B36" s="22" t="s">
        <v>35</v>
      </c>
      <c r="C36" s="20">
        <v>165576981</v>
      </c>
      <c r="D36" s="21">
        <f t="shared" si="0"/>
        <v>-66768</v>
      </c>
      <c r="E36" s="20">
        <v>165510213</v>
      </c>
      <c r="F36" s="6"/>
    </row>
    <row r="37" spans="1:6" s="5" customFormat="1" ht="15.6" customHeight="1">
      <c r="A37" s="18" t="s">
        <v>36</v>
      </c>
      <c r="B37" s="22" t="s">
        <v>37</v>
      </c>
      <c r="C37" s="20">
        <v>12030835</v>
      </c>
      <c r="D37" s="21">
        <f t="shared" si="0"/>
        <v>0</v>
      </c>
      <c r="E37" s="20">
        <v>12030835</v>
      </c>
      <c r="F37" s="6"/>
    </row>
    <row r="38" spans="1:6" s="5" customFormat="1" ht="27.6" customHeight="1">
      <c r="A38" s="18" t="s">
        <v>38</v>
      </c>
      <c r="B38" s="23" t="s">
        <v>39</v>
      </c>
      <c r="C38" s="20">
        <v>0</v>
      </c>
      <c r="D38" s="21">
        <f t="shared" si="0"/>
        <v>0</v>
      </c>
      <c r="E38" s="20">
        <v>0</v>
      </c>
      <c r="F38" s="6"/>
    </row>
    <row r="39" spans="1:6" s="5" customFormat="1" ht="15.6" customHeight="1">
      <c r="A39" s="18" t="s">
        <v>40</v>
      </c>
      <c r="B39" s="22" t="s">
        <v>41</v>
      </c>
      <c r="C39" s="20">
        <v>7501619</v>
      </c>
      <c r="D39" s="21">
        <f t="shared" si="0"/>
        <v>0</v>
      </c>
      <c r="E39" s="20">
        <v>7501619</v>
      </c>
      <c r="F39" s="6"/>
    </row>
    <row r="40" spans="1:6" s="5" customFormat="1" ht="105.75" customHeight="1">
      <c r="A40" s="18" t="s">
        <v>42</v>
      </c>
      <c r="B40" s="23" t="s">
        <v>43</v>
      </c>
      <c r="C40" s="20">
        <v>0</v>
      </c>
      <c r="D40" s="21">
        <f t="shared" si="0"/>
        <v>0</v>
      </c>
      <c r="E40" s="20">
        <v>0</v>
      </c>
      <c r="F40" s="6"/>
    </row>
    <row r="41" spans="1:6" s="5" customFormat="1" ht="69" customHeight="1">
      <c r="A41" s="18" t="s">
        <v>44</v>
      </c>
      <c r="B41" s="23" t="s">
        <v>45</v>
      </c>
      <c r="C41" s="20">
        <v>0</v>
      </c>
      <c r="D41" s="21">
        <f t="shared" si="0"/>
        <v>0</v>
      </c>
      <c r="E41" s="20">
        <v>0</v>
      </c>
      <c r="F41" s="6"/>
    </row>
    <row r="42" spans="1:6" s="5" customFormat="1" ht="52.5" customHeight="1">
      <c r="A42" s="18" t="s">
        <v>46</v>
      </c>
      <c r="B42" s="25" t="s">
        <v>47</v>
      </c>
      <c r="C42" s="20">
        <v>0</v>
      </c>
      <c r="D42" s="21">
        <f t="shared" si="0"/>
        <v>0</v>
      </c>
      <c r="E42" s="20">
        <v>0</v>
      </c>
      <c r="F42" s="6"/>
    </row>
    <row r="43" spans="1:6" s="4" customFormat="1" ht="18.75" customHeight="1">
      <c r="A43" s="13" t="s">
        <v>48</v>
      </c>
      <c r="B43" s="26" t="s">
        <v>49</v>
      </c>
      <c r="C43" s="15">
        <v>632587345</v>
      </c>
      <c r="D43" s="16">
        <f t="shared" si="0"/>
        <v>100000</v>
      </c>
      <c r="E43" s="15">
        <v>632687345</v>
      </c>
      <c r="F43" s="24"/>
    </row>
    <row r="44" spans="1:6" s="5" customFormat="1" ht="36" customHeight="1">
      <c r="A44" s="18" t="s">
        <v>50</v>
      </c>
      <c r="B44" s="22" t="s">
        <v>51</v>
      </c>
      <c r="C44" s="20">
        <v>551627576</v>
      </c>
      <c r="D44" s="21">
        <f t="shared" si="0"/>
        <v>100000</v>
      </c>
      <c r="E44" s="20">
        <v>551727576</v>
      </c>
      <c r="F44" s="6"/>
    </row>
    <row r="45" spans="1:6" s="5" customFormat="1" ht="31.5">
      <c r="A45" s="18" t="s">
        <v>52</v>
      </c>
      <c r="B45" s="23" t="s">
        <v>53</v>
      </c>
      <c r="C45" s="20">
        <v>212039419</v>
      </c>
      <c r="D45" s="21">
        <f t="shared" si="0"/>
        <v>10199</v>
      </c>
      <c r="E45" s="20">
        <v>212049618</v>
      </c>
      <c r="F45" s="6"/>
    </row>
    <row r="46" spans="1:6" s="5" customFormat="1" ht="20.25" customHeight="1">
      <c r="A46" s="13">
        <v>3</v>
      </c>
      <c r="B46" s="14" t="s">
        <v>54</v>
      </c>
      <c r="C46" s="27">
        <v>-74612577</v>
      </c>
      <c r="D46" s="16">
        <f t="shared" si="0"/>
        <v>60324215</v>
      </c>
      <c r="E46" s="27">
        <v>-14288362</v>
      </c>
      <c r="F46" s="6"/>
    </row>
    <row r="47" spans="1:6" s="5" customFormat="1" ht="31.5">
      <c r="A47" s="18" t="s">
        <v>55</v>
      </c>
      <c r="B47" s="19" t="s">
        <v>56</v>
      </c>
      <c r="C47" s="20">
        <v>0</v>
      </c>
      <c r="D47" s="21">
        <f t="shared" si="0"/>
        <v>0</v>
      </c>
      <c r="E47" s="20">
        <v>0</v>
      </c>
      <c r="F47" s="6"/>
    </row>
    <row r="48" spans="1:6" s="9" customFormat="1" ht="18.75" customHeight="1">
      <c r="A48" s="172" t="s">
        <v>6</v>
      </c>
      <c r="B48" s="172" t="s">
        <v>7</v>
      </c>
      <c r="C48" s="172" t="s">
        <v>219</v>
      </c>
      <c r="D48" s="172" t="s">
        <v>8</v>
      </c>
      <c r="E48" s="172" t="s">
        <v>9</v>
      </c>
      <c r="F48" s="8"/>
    </row>
    <row r="49" spans="1:6" s="9" customFormat="1" ht="15.75">
      <c r="A49" s="173"/>
      <c r="B49" s="173"/>
      <c r="C49" s="173"/>
      <c r="D49" s="173"/>
      <c r="E49" s="173"/>
      <c r="F49" s="8"/>
    </row>
    <row r="50" spans="1:6" s="12" customFormat="1" ht="15" customHeight="1">
      <c r="A50" s="10">
        <v>1</v>
      </c>
      <c r="B50" s="10">
        <v>2</v>
      </c>
      <c r="C50" s="10">
        <v>3</v>
      </c>
      <c r="D50" s="10">
        <v>4</v>
      </c>
      <c r="E50" s="10">
        <v>5</v>
      </c>
      <c r="F50" s="11"/>
    </row>
    <row r="51" spans="1:6" s="5" customFormat="1" ht="15.75">
      <c r="A51" s="13">
        <v>4</v>
      </c>
      <c r="B51" s="14" t="s">
        <v>57</v>
      </c>
      <c r="C51" s="15">
        <v>102056530</v>
      </c>
      <c r="D51" s="16">
        <f t="shared" si="0"/>
        <v>6656737</v>
      </c>
      <c r="E51" s="15">
        <v>108713267</v>
      </c>
      <c r="F51" s="6"/>
    </row>
    <row r="52" spans="1:6" s="5" customFormat="1" ht="15.75" customHeight="1">
      <c r="A52" s="18" t="s">
        <v>58</v>
      </c>
      <c r="B52" s="19" t="s">
        <v>59</v>
      </c>
      <c r="C52" s="20">
        <v>79938699</v>
      </c>
      <c r="D52" s="21">
        <f t="shared" si="0"/>
        <v>0</v>
      </c>
      <c r="E52" s="20">
        <v>79938699</v>
      </c>
      <c r="F52" s="6"/>
    </row>
    <row r="53" spans="1:6" s="5" customFormat="1" ht="15.75" customHeight="1">
      <c r="A53" s="18" t="s">
        <v>60</v>
      </c>
      <c r="B53" s="22" t="s">
        <v>61</v>
      </c>
      <c r="C53" s="20">
        <v>72300000</v>
      </c>
      <c r="D53" s="21">
        <f t="shared" si="0"/>
        <v>-60324215</v>
      </c>
      <c r="E53" s="20">
        <v>11975785</v>
      </c>
      <c r="F53" s="6"/>
    </row>
    <row r="54" spans="1:6" s="5" customFormat="1" ht="15.75" customHeight="1">
      <c r="A54" s="18" t="s">
        <v>62</v>
      </c>
      <c r="B54" s="19" t="s">
        <v>63</v>
      </c>
      <c r="C54" s="20">
        <v>2312577</v>
      </c>
      <c r="D54" s="21">
        <f t="shared" ref="D54:D74" si="1">E54-C54</f>
        <v>0</v>
      </c>
      <c r="E54" s="20">
        <v>2312577</v>
      </c>
      <c r="F54" s="6"/>
    </row>
    <row r="55" spans="1:6" s="17" customFormat="1" ht="15.75" customHeight="1">
      <c r="A55" s="18" t="s">
        <v>64</v>
      </c>
      <c r="B55" s="22" t="s">
        <v>61</v>
      </c>
      <c r="C55" s="20">
        <v>2312577</v>
      </c>
      <c r="D55" s="21">
        <f t="shared" si="1"/>
        <v>0</v>
      </c>
      <c r="E55" s="20">
        <v>2312577</v>
      </c>
      <c r="F55" s="8"/>
    </row>
    <row r="56" spans="1:6" s="17" customFormat="1" ht="15.75" customHeight="1">
      <c r="A56" s="18" t="s">
        <v>65</v>
      </c>
      <c r="B56" s="19" t="s">
        <v>66</v>
      </c>
      <c r="C56" s="20">
        <v>19805254</v>
      </c>
      <c r="D56" s="21">
        <f t="shared" si="1"/>
        <v>6656737</v>
      </c>
      <c r="E56" s="20">
        <v>26461991</v>
      </c>
      <c r="F56" s="8"/>
    </row>
    <row r="57" spans="1:6" s="29" customFormat="1" ht="15.75" customHeight="1">
      <c r="A57" s="18" t="s">
        <v>67</v>
      </c>
      <c r="B57" s="22" t="s">
        <v>61</v>
      </c>
      <c r="C57" s="20">
        <v>0</v>
      </c>
      <c r="D57" s="21">
        <f t="shared" si="1"/>
        <v>0</v>
      </c>
      <c r="E57" s="20">
        <v>0</v>
      </c>
      <c r="F57" s="28"/>
    </row>
    <row r="58" spans="1:6" s="5" customFormat="1" ht="15.75" customHeight="1">
      <c r="A58" s="18" t="s">
        <v>68</v>
      </c>
      <c r="B58" s="19" t="s">
        <v>69</v>
      </c>
      <c r="C58" s="20">
        <v>0</v>
      </c>
      <c r="D58" s="20">
        <f t="shared" si="1"/>
        <v>0</v>
      </c>
      <c r="E58" s="20">
        <v>0</v>
      </c>
      <c r="F58" s="6"/>
    </row>
    <row r="59" spans="1:6" s="5" customFormat="1" ht="18" customHeight="1">
      <c r="A59" s="18" t="s">
        <v>70</v>
      </c>
      <c r="B59" s="22" t="s">
        <v>61</v>
      </c>
      <c r="C59" s="20">
        <v>0</v>
      </c>
      <c r="D59" s="20">
        <f t="shared" si="1"/>
        <v>0</v>
      </c>
      <c r="E59" s="20">
        <v>0</v>
      </c>
      <c r="F59" s="6"/>
    </row>
    <row r="60" spans="1:6" s="5" customFormat="1" ht="21.6" customHeight="1">
      <c r="A60" s="18" t="s">
        <v>71</v>
      </c>
      <c r="B60" s="19" t="s">
        <v>72</v>
      </c>
      <c r="C60" s="20">
        <v>0</v>
      </c>
      <c r="D60" s="20">
        <f t="shared" si="1"/>
        <v>0</v>
      </c>
      <c r="E60" s="20">
        <v>0</v>
      </c>
      <c r="F60" s="6"/>
    </row>
    <row r="61" spans="1:6" s="5" customFormat="1" ht="17.25" customHeight="1">
      <c r="A61" s="18" t="s">
        <v>73</v>
      </c>
      <c r="B61" s="22" t="s">
        <v>61</v>
      </c>
      <c r="C61" s="20">
        <v>0</v>
      </c>
      <c r="D61" s="20">
        <f t="shared" si="1"/>
        <v>0</v>
      </c>
      <c r="E61" s="20">
        <v>0</v>
      </c>
      <c r="F61" s="6"/>
    </row>
    <row r="62" spans="1:6" s="5" customFormat="1" ht="18.75" customHeight="1">
      <c r="A62" s="13">
        <v>5</v>
      </c>
      <c r="B62" s="14" t="s">
        <v>74</v>
      </c>
      <c r="C62" s="15">
        <v>27443953</v>
      </c>
      <c r="D62" s="16">
        <f t="shared" si="1"/>
        <v>66980952</v>
      </c>
      <c r="E62" s="15">
        <v>94424905</v>
      </c>
      <c r="F62" s="6"/>
    </row>
    <row r="63" spans="1:6" s="5" customFormat="1" ht="31.5" customHeight="1">
      <c r="A63" s="18" t="s">
        <v>75</v>
      </c>
      <c r="B63" s="19" t="s">
        <v>76</v>
      </c>
      <c r="C63" s="20">
        <v>27443953</v>
      </c>
      <c r="D63" s="21">
        <f t="shared" si="1"/>
        <v>66980952</v>
      </c>
      <c r="E63" s="20">
        <v>94424905</v>
      </c>
      <c r="F63" s="6"/>
    </row>
    <row r="64" spans="1:6" s="5" customFormat="1" ht="31.5" customHeight="1">
      <c r="A64" s="18" t="s">
        <v>77</v>
      </c>
      <c r="B64" s="22" t="s">
        <v>241</v>
      </c>
      <c r="C64" s="20">
        <v>0</v>
      </c>
      <c r="D64" s="20">
        <f t="shared" si="1"/>
        <v>66980952</v>
      </c>
      <c r="E64" s="20">
        <v>66980952</v>
      </c>
      <c r="F64" s="6"/>
    </row>
    <row r="65" spans="1:6" s="5" customFormat="1" ht="31.5" customHeight="1">
      <c r="A65" s="18" t="s">
        <v>78</v>
      </c>
      <c r="B65" s="23" t="s">
        <v>242</v>
      </c>
      <c r="C65" s="20">
        <v>0</v>
      </c>
      <c r="D65" s="20">
        <f t="shared" si="1"/>
        <v>0</v>
      </c>
      <c r="E65" s="20">
        <v>0</v>
      </c>
      <c r="F65" s="6"/>
    </row>
    <row r="66" spans="1:6" s="5" customFormat="1" ht="31.5" customHeight="1">
      <c r="A66" s="18" t="s">
        <v>79</v>
      </c>
      <c r="B66" s="23" t="s">
        <v>243</v>
      </c>
      <c r="C66" s="20">
        <v>0</v>
      </c>
      <c r="D66" s="20">
        <f t="shared" si="1"/>
        <v>0</v>
      </c>
      <c r="E66" s="20">
        <v>0</v>
      </c>
      <c r="F66" s="6"/>
    </row>
    <row r="67" spans="1:6" s="5" customFormat="1" ht="50.25" customHeight="1">
      <c r="A67" s="18" t="s">
        <v>80</v>
      </c>
      <c r="B67" s="23" t="s">
        <v>81</v>
      </c>
      <c r="C67" s="20">
        <v>0</v>
      </c>
      <c r="D67" s="20">
        <f t="shared" si="1"/>
        <v>66980952</v>
      </c>
      <c r="E67" s="20">
        <v>66980952</v>
      </c>
      <c r="F67" s="6"/>
    </row>
    <row r="68" spans="1:6" s="5" customFormat="1" ht="15.75" customHeight="1">
      <c r="A68" s="18" t="s">
        <v>82</v>
      </c>
      <c r="B68" s="30" t="s">
        <v>83</v>
      </c>
      <c r="C68" s="20">
        <v>0</v>
      </c>
      <c r="D68" s="20">
        <f t="shared" si="1"/>
        <v>49000000</v>
      </c>
      <c r="E68" s="20">
        <v>49000000</v>
      </c>
      <c r="F68" s="6"/>
    </row>
    <row r="69" spans="1:6" s="5" customFormat="1" ht="35.25" customHeight="1">
      <c r="A69" s="18" t="s">
        <v>84</v>
      </c>
      <c r="B69" s="30" t="s">
        <v>85</v>
      </c>
      <c r="C69" s="20">
        <v>0</v>
      </c>
      <c r="D69" s="20">
        <f t="shared" si="1"/>
        <v>17980952</v>
      </c>
      <c r="E69" s="20">
        <v>17980952</v>
      </c>
      <c r="F69" s="6"/>
    </row>
    <row r="70" spans="1:6" s="5" customFormat="1" ht="15.75" customHeight="1">
      <c r="A70" s="18" t="s">
        <v>86</v>
      </c>
      <c r="B70" s="30" t="s">
        <v>87</v>
      </c>
      <c r="C70" s="20">
        <v>0</v>
      </c>
      <c r="D70" s="20">
        <f t="shared" si="1"/>
        <v>0</v>
      </c>
      <c r="E70" s="20">
        <v>0</v>
      </c>
      <c r="F70" s="6"/>
    </row>
    <row r="71" spans="1:6" s="5" customFormat="1" ht="31.5" customHeight="1">
      <c r="A71" s="18" t="s">
        <v>88</v>
      </c>
      <c r="B71" s="25" t="s">
        <v>89</v>
      </c>
      <c r="C71" s="20">
        <v>0</v>
      </c>
      <c r="D71" s="20">
        <f t="shared" si="1"/>
        <v>0</v>
      </c>
      <c r="E71" s="20">
        <v>0</v>
      </c>
      <c r="F71" s="6"/>
    </row>
    <row r="72" spans="1:6" s="5" customFormat="1" ht="15.75" customHeight="1">
      <c r="A72" s="18" t="s">
        <v>90</v>
      </c>
      <c r="B72" s="19" t="s">
        <v>91</v>
      </c>
      <c r="C72" s="20">
        <v>0</v>
      </c>
      <c r="D72" s="20">
        <f t="shared" si="1"/>
        <v>0</v>
      </c>
      <c r="E72" s="20">
        <v>0</v>
      </c>
      <c r="F72" s="6"/>
    </row>
    <row r="73" spans="1:6" s="5" customFormat="1" ht="15.75">
      <c r="A73" s="13" t="s">
        <v>92</v>
      </c>
      <c r="B73" s="14" t="s">
        <v>93</v>
      </c>
      <c r="C73" s="15">
        <v>321596090</v>
      </c>
      <c r="D73" s="16">
        <f t="shared" si="1"/>
        <v>-66980952</v>
      </c>
      <c r="E73" s="15">
        <v>254615138</v>
      </c>
      <c r="F73" s="6"/>
    </row>
    <row r="74" spans="1:6" s="5" customFormat="1" ht="15.75">
      <c r="A74" s="18" t="s">
        <v>94</v>
      </c>
      <c r="B74" s="19" t="s">
        <v>95</v>
      </c>
      <c r="C74" s="20">
        <v>0</v>
      </c>
      <c r="D74" s="21">
        <f t="shared" si="1"/>
        <v>0</v>
      </c>
      <c r="E74" s="20">
        <v>0</v>
      </c>
      <c r="F74" s="6"/>
    </row>
    <row r="75" spans="1:6" s="5" customFormat="1" ht="38.25" customHeight="1">
      <c r="A75" s="13">
        <v>7</v>
      </c>
      <c r="B75" s="14" t="s">
        <v>96</v>
      </c>
      <c r="C75" s="31" t="s">
        <v>97</v>
      </c>
      <c r="D75" s="32" t="s">
        <v>97</v>
      </c>
      <c r="E75" s="31" t="s">
        <v>97</v>
      </c>
      <c r="F75" s="6"/>
    </row>
    <row r="76" spans="1:6" s="5" customFormat="1" ht="15.75">
      <c r="A76" s="18" t="s">
        <v>98</v>
      </c>
      <c r="B76" s="19" t="s">
        <v>99</v>
      </c>
      <c r="C76" s="20">
        <v>175764215</v>
      </c>
      <c r="D76" s="21">
        <f>E76-C76</f>
        <v>60324215</v>
      </c>
      <c r="E76" s="20">
        <v>236088430</v>
      </c>
      <c r="F76" s="6"/>
    </row>
    <row r="77" spans="1:6" s="5" customFormat="1" ht="31.5">
      <c r="A77" s="18" t="s">
        <v>100</v>
      </c>
      <c r="B77" s="19" t="s">
        <v>220</v>
      </c>
      <c r="C77" s="20">
        <v>197882046</v>
      </c>
      <c r="D77" s="21">
        <f>E77-C77</f>
        <v>66980952</v>
      </c>
      <c r="E77" s="20">
        <v>264862998</v>
      </c>
      <c r="F77" s="6"/>
    </row>
    <row r="78" spans="1:6" s="5" customFormat="1" ht="15.75">
      <c r="A78" s="13">
        <v>8</v>
      </c>
      <c r="B78" s="14" t="s">
        <v>101</v>
      </c>
      <c r="C78" s="31" t="s">
        <v>97</v>
      </c>
      <c r="D78" s="32" t="s">
        <v>97</v>
      </c>
      <c r="E78" s="31" t="s">
        <v>97</v>
      </c>
      <c r="F78" s="6"/>
    </row>
    <row r="79" spans="1:6" s="5" customFormat="1" ht="82.5" customHeight="1">
      <c r="A79" s="18" t="s">
        <v>102</v>
      </c>
      <c r="B79" s="19" t="s">
        <v>211</v>
      </c>
      <c r="C79" s="33">
        <v>6.88E-2</v>
      </c>
      <c r="D79" s="33">
        <f t="shared" ref="D79:D85" si="2">E79-C79</f>
        <v>-6.4000000000000003E-3</v>
      </c>
      <c r="E79" s="33">
        <v>6.2399999999999997E-2</v>
      </c>
      <c r="F79" s="6"/>
    </row>
    <row r="80" spans="1:6" s="5" customFormat="1" ht="31.15" hidden="1" customHeight="1">
      <c r="A80" s="18" t="s">
        <v>103</v>
      </c>
      <c r="B80" s="22" t="s">
        <v>103</v>
      </c>
      <c r="C80" s="33"/>
      <c r="D80" s="33">
        <f t="shared" si="2"/>
        <v>0</v>
      </c>
      <c r="E80" s="33"/>
      <c r="F80" s="6"/>
    </row>
    <row r="81" spans="1:6" s="5" customFormat="1" ht="31.15" hidden="1" customHeight="1">
      <c r="A81" s="18" t="s">
        <v>104</v>
      </c>
      <c r="B81" s="22" t="s">
        <v>104</v>
      </c>
      <c r="C81" s="33"/>
      <c r="D81" s="33">
        <f t="shared" si="2"/>
        <v>0</v>
      </c>
      <c r="E81" s="33"/>
      <c r="F81" s="6"/>
    </row>
    <row r="82" spans="1:6" s="5" customFormat="1" ht="28.9" customHeight="1">
      <c r="A82" s="174" t="s">
        <v>105</v>
      </c>
      <c r="B82" s="174" t="s">
        <v>221</v>
      </c>
      <c r="C82" s="33">
        <v>0.2863</v>
      </c>
      <c r="D82" s="33">
        <f t="shared" si="2"/>
        <v>5.3499999999999999E-2</v>
      </c>
      <c r="E82" s="33">
        <v>0.33979999999999999</v>
      </c>
      <c r="F82" s="6"/>
    </row>
    <row r="83" spans="1:6" s="5" customFormat="1" ht="32.25" customHeight="1">
      <c r="A83" s="174"/>
      <c r="B83" s="174"/>
      <c r="C83" s="33">
        <v>0.28839999999999999</v>
      </c>
      <c r="D83" s="33">
        <f t="shared" si="2"/>
        <v>5.33E-2</v>
      </c>
      <c r="E83" s="33">
        <v>0.3417</v>
      </c>
      <c r="F83" s="6"/>
    </row>
    <row r="84" spans="1:6" s="5" customFormat="1" ht="89.25" customHeight="1">
      <c r="A84" s="18" t="s">
        <v>106</v>
      </c>
      <c r="B84" s="19" t="s">
        <v>212</v>
      </c>
      <c r="C84" s="33">
        <v>0.29730000000000001</v>
      </c>
      <c r="D84" s="33">
        <f t="shared" si="2"/>
        <v>0</v>
      </c>
      <c r="E84" s="33">
        <v>0.29730000000000001</v>
      </c>
      <c r="F84" s="6"/>
    </row>
    <row r="85" spans="1:6" s="5" customFormat="1" ht="96" customHeight="1">
      <c r="A85" s="18" t="s">
        <v>107</v>
      </c>
      <c r="B85" s="22" t="s">
        <v>213</v>
      </c>
      <c r="C85" s="33">
        <v>0.35520000000000002</v>
      </c>
      <c r="D85" s="33">
        <f t="shared" si="2"/>
        <v>0</v>
      </c>
      <c r="E85" s="33">
        <v>0.35520000000000002</v>
      </c>
      <c r="F85" s="6"/>
    </row>
    <row r="86" spans="1:6" s="17" customFormat="1" ht="90" customHeight="1">
      <c r="A86" s="18" t="s">
        <v>108</v>
      </c>
      <c r="B86" s="19" t="s">
        <v>214</v>
      </c>
      <c r="C86" s="34" t="s">
        <v>109</v>
      </c>
      <c r="D86" s="20"/>
      <c r="E86" s="34" t="s">
        <v>109</v>
      </c>
      <c r="F86" s="8"/>
    </row>
    <row r="87" spans="1:6" s="17" customFormat="1" ht="90" customHeight="1">
      <c r="A87" s="18" t="s">
        <v>110</v>
      </c>
      <c r="B87" s="22" t="s">
        <v>215</v>
      </c>
      <c r="C87" s="34" t="s">
        <v>109</v>
      </c>
      <c r="D87" s="20"/>
      <c r="E87" s="34" t="s">
        <v>109</v>
      </c>
      <c r="F87" s="8"/>
    </row>
    <row r="88" spans="1:6" s="9" customFormat="1" ht="18.75" customHeight="1">
      <c r="A88" s="167" t="s">
        <v>6</v>
      </c>
      <c r="B88" s="167" t="s">
        <v>7</v>
      </c>
      <c r="C88" s="167" t="s">
        <v>219</v>
      </c>
      <c r="D88" s="167" t="s">
        <v>8</v>
      </c>
      <c r="E88" s="167" t="s">
        <v>9</v>
      </c>
      <c r="F88" s="8"/>
    </row>
    <row r="89" spans="1:6" s="9" customFormat="1" ht="15.75">
      <c r="A89" s="167"/>
      <c r="B89" s="167"/>
      <c r="C89" s="167"/>
      <c r="D89" s="167"/>
      <c r="E89" s="167"/>
      <c r="F89" s="8"/>
    </row>
    <row r="90" spans="1:6" s="12" customFormat="1" ht="15" customHeight="1">
      <c r="A90" s="10">
        <v>1</v>
      </c>
      <c r="B90" s="10">
        <v>2</v>
      </c>
      <c r="C90" s="10">
        <v>5</v>
      </c>
      <c r="D90" s="10">
        <v>4</v>
      </c>
      <c r="E90" s="10"/>
      <c r="F90" s="11"/>
    </row>
    <row r="91" spans="1:6" s="29" customFormat="1" ht="38.450000000000003" customHeight="1">
      <c r="A91" s="13">
        <v>9</v>
      </c>
      <c r="B91" s="14" t="s">
        <v>111</v>
      </c>
      <c r="C91" s="31" t="s">
        <v>97</v>
      </c>
      <c r="D91" s="31" t="s">
        <v>97</v>
      </c>
      <c r="E91" s="31" t="s">
        <v>97</v>
      </c>
      <c r="F91" s="28"/>
    </row>
    <row r="92" spans="1:6" s="5" customFormat="1" ht="31.5">
      <c r="A92" s="18" t="s">
        <v>112</v>
      </c>
      <c r="B92" s="19" t="s">
        <v>113</v>
      </c>
      <c r="C92" s="20">
        <v>214163102</v>
      </c>
      <c r="D92" s="21">
        <f>E92-C92</f>
        <v>0</v>
      </c>
      <c r="E92" s="20">
        <v>214163102</v>
      </c>
      <c r="F92" s="6"/>
    </row>
    <row r="93" spans="1:6" s="5" customFormat="1" ht="54.75" customHeight="1">
      <c r="A93" s="18" t="s">
        <v>114</v>
      </c>
      <c r="B93" s="22" t="s">
        <v>115</v>
      </c>
      <c r="C93" s="20">
        <v>214163102</v>
      </c>
      <c r="D93" s="21">
        <f t="shared" ref="D93:D103" si="3">E93-C93</f>
        <v>0</v>
      </c>
      <c r="E93" s="20">
        <v>214163102</v>
      </c>
      <c r="F93" s="6"/>
    </row>
    <row r="94" spans="1:6" s="5" customFormat="1" ht="15.75" customHeight="1">
      <c r="A94" s="18" t="s">
        <v>116</v>
      </c>
      <c r="B94" s="23" t="s">
        <v>117</v>
      </c>
      <c r="C94" s="20">
        <v>179892082</v>
      </c>
      <c r="D94" s="21">
        <f t="shared" si="3"/>
        <v>0</v>
      </c>
      <c r="E94" s="20">
        <v>179892082</v>
      </c>
      <c r="F94" s="6"/>
    </row>
    <row r="95" spans="1:6" s="5" customFormat="1" ht="31.5" customHeight="1">
      <c r="A95" s="18" t="s">
        <v>118</v>
      </c>
      <c r="B95" s="19" t="s">
        <v>119</v>
      </c>
      <c r="C95" s="20">
        <v>355124924</v>
      </c>
      <c r="D95" s="21">
        <f t="shared" si="3"/>
        <v>0</v>
      </c>
      <c r="E95" s="20">
        <v>355124924</v>
      </c>
      <c r="F95" s="6"/>
    </row>
    <row r="96" spans="1:6" s="5" customFormat="1" ht="52.5" customHeight="1">
      <c r="A96" s="18" t="s">
        <v>120</v>
      </c>
      <c r="B96" s="22" t="s">
        <v>121</v>
      </c>
      <c r="C96" s="20">
        <v>355124924</v>
      </c>
      <c r="D96" s="21">
        <f t="shared" si="3"/>
        <v>0</v>
      </c>
      <c r="E96" s="20">
        <v>355124924</v>
      </c>
      <c r="F96" s="6"/>
    </row>
    <row r="97" spans="1:6" s="5" customFormat="1" ht="15.6" customHeight="1">
      <c r="A97" s="18" t="s">
        <v>122</v>
      </c>
      <c r="B97" s="23" t="s">
        <v>117</v>
      </c>
      <c r="C97" s="20">
        <v>300491119</v>
      </c>
      <c r="D97" s="21">
        <f t="shared" si="3"/>
        <v>0</v>
      </c>
      <c r="E97" s="20">
        <v>300491119</v>
      </c>
      <c r="F97" s="6"/>
    </row>
    <row r="98" spans="1:6" s="5" customFormat="1" ht="31.5" customHeight="1">
      <c r="A98" s="18" t="s">
        <v>123</v>
      </c>
      <c r="B98" s="19" t="s">
        <v>124</v>
      </c>
      <c r="C98" s="20">
        <v>226446990</v>
      </c>
      <c r="D98" s="21">
        <f t="shared" si="3"/>
        <v>32692</v>
      </c>
      <c r="E98" s="20">
        <v>226479682</v>
      </c>
      <c r="F98" s="6"/>
    </row>
    <row r="99" spans="1:6" s="5" customFormat="1" ht="50.25" customHeight="1">
      <c r="A99" s="18" t="s">
        <v>125</v>
      </c>
      <c r="B99" s="22" t="s">
        <v>126</v>
      </c>
      <c r="C99" s="20">
        <v>226446990</v>
      </c>
      <c r="D99" s="21">
        <f t="shared" si="3"/>
        <v>32692</v>
      </c>
      <c r="E99" s="20">
        <v>226479682</v>
      </c>
      <c r="F99" s="6"/>
    </row>
    <row r="100" spans="1:6" s="5" customFormat="1" ht="34.9" customHeight="1">
      <c r="A100" s="18" t="s">
        <v>127</v>
      </c>
      <c r="B100" s="23" t="s">
        <v>128</v>
      </c>
      <c r="C100" s="20">
        <v>180105247</v>
      </c>
      <c r="D100" s="21">
        <f>E100-C100</f>
        <v>2351</v>
      </c>
      <c r="E100" s="20">
        <v>180107598</v>
      </c>
      <c r="F100" s="6"/>
    </row>
    <row r="101" spans="1:6" s="5" customFormat="1" ht="31.5">
      <c r="A101" s="18" t="s">
        <v>129</v>
      </c>
      <c r="B101" s="19" t="s">
        <v>130</v>
      </c>
      <c r="C101" s="20">
        <v>376940402</v>
      </c>
      <c r="D101" s="21">
        <f t="shared" si="3"/>
        <v>0</v>
      </c>
      <c r="E101" s="20">
        <v>376940402</v>
      </c>
      <c r="F101" s="6"/>
    </row>
    <row r="102" spans="1:6" s="5" customFormat="1" ht="51.75" customHeight="1">
      <c r="A102" s="18" t="s">
        <v>131</v>
      </c>
      <c r="B102" s="22" t="s">
        <v>132</v>
      </c>
      <c r="C102" s="20">
        <v>376940402</v>
      </c>
      <c r="D102" s="21">
        <f t="shared" si="3"/>
        <v>0</v>
      </c>
      <c r="E102" s="20">
        <v>376940402</v>
      </c>
      <c r="F102" s="6"/>
    </row>
    <row r="103" spans="1:6" s="5" customFormat="1" ht="31.15" customHeight="1">
      <c r="A103" s="18" t="s">
        <v>133</v>
      </c>
      <c r="B103" s="23" t="s">
        <v>128</v>
      </c>
      <c r="C103" s="20">
        <v>300224759</v>
      </c>
      <c r="D103" s="21">
        <f t="shared" si="3"/>
        <v>0</v>
      </c>
      <c r="E103" s="20">
        <v>300224759</v>
      </c>
      <c r="F103" s="6"/>
    </row>
    <row r="104" spans="1:6" s="5" customFormat="1" ht="15.75" customHeight="1">
      <c r="A104" s="13">
        <v>10</v>
      </c>
      <c r="B104" s="14" t="s">
        <v>134</v>
      </c>
      <c r="C104" s="31" t="s">
        <v>97</v>
      </c>
      <c r="D104" s="32" t="s">
        <v>97</v>
      </c>
      <c r="E104" s="31" t="s">
        <v>97</v>
      </c>
      <c r="F104" s="6"/>
    </row>
    <row r="105" spans="1:6" s="5" customFormat="1" ht="31.5" customHeight="1">
      <c r="A105" s="18" t="s">
        <v>135</v>
      </c>
      <c r="B105" s="19" t="s">
        <v>136</v>
      </c>
      <c r="C105" s="20">
        <v>815341265</v>
      </c>
      <c r="D105" s="21">
        <f t="shared" ref="D105:D130" si="4">E105-C105</f>
        <v>9809797</v>
      </c>
      <c r="E105" s="20">
        <v>825151062</v>
      </c>
      <c r="F105" s="6"/>
    </row>
    <row r="106" spans="1:6" s="5" customFormat="1" ht="15.75" customHeight="1">
      <c r="A106" s="18" t="s">
        <v>137</v>
      </c>
      <c r="B106" s="22" t="s">
        <v>138</v>
      </c>
      <c r="C106" s="20">
        <v>314134875</v>
      </c>
      <c r="D106" s="21">
        <f t="shared" si="4"/>
        <v>9809797</v>
      </c>
      <c r="E106" s="20">
        <v>323944672</v>
      </c>
      <c r="F106" s="6"/>
    </row>
    <row r="107" spans="1:6" s="5" customFormat="1" ht="15.75" customHeight="1">
      <c r="A107" s="18" t="s">
        <v>139</v>
      </c>
      <c r="B107" s="22" t="s">
        <v>140</v>
      </c>
      <c r="C107" s="20">
        <v>501206390</v>
      </c>
      <c r="D107" s="21">
        <f t="shared" si="4"/>
        <v>0</v>
      </c>
      <c r="E107" s="20">
        <v>501206390</v>
      </c>
      <c r="F107" s="6"/>
    </row>
    <row r="108" spans="1:6" s="5" customFormat="1" ht="31.5" customHeight="1">
      <c r="A108" s="18" t="s">
        <v>141</v>
      </c>
      <c r="B108" s="19" t="s">
        <v>142</v>
      </c>
      <c r="C108" s="20">
        <v>2273817</v>
      </c>
      <c r="D108" s="21">
        <f t="shared" si="4"/>
        <v>0</v>
      </c>
      <c r="E108" s="20">
        <v>2273817</v>
      </c>
      <c r="F108" s="6"/>
    </row>
    <row r="109" spans="1:6" s="5" customFormat="1" ht="47.25" customHeight="1">
      <c r="A109" s="18" t="s">
        <v>143</v>
      </c>
      <c r="B109" s="19" t="s">
        <v>144</v>
      </c>
      <c r="C109" s="20">
        <v>0</v>
      </c>
      <c r="D109" s="21">
        <f t="shared" si="4"/>
        <v>0</v>
      </c>
      <c r="E109" s="20">
        <v>0</v>
      </c>
      <c r="F109" s="6"/>
    </row>
    <row r="110" spans="1:6" s="5" customFormat="1" ht="51.75" customHeight="1">
      <c r="A110" s="18" t="s">
        <v>145</v>
      </c>
      <c r="B110" s="19" t="s">
        <v>146</v>
      </c>
      <c r="C110" s="20">
        <v>0</v>
      </c>
      <c r="D110" s="21">
        <f t="shared" si="4"/>
        <v>0</v>
      </c>
      <c r="E110" s="20">
        <v>0</v>
      </c>
      <c r="F110" s="6"/>
    </row>
    <row r="111" spans="1:6" s="5" customFormat="1" ht="52.5" customHeight="1">
      <c r="A111" s="18" t="s">
        <v>147</v>
      </c>
      <c r="B111" s="19" t="s">
        <v>148</v>
      </c>
      <c r="C111" s="20">
        <v>0</v>
      </c>
      <c r="D111" s="21">
        <f t="shared" si="4"/>
        <v>0</v>
      </c>
      <c r="E111" s="20">
        <v>0</v>
      </c>
      <c r="F111" s="6"/>
    </row>
    <row r="112" spans="1:6" s="5" customFormat="1" ht="31.5" customHeight="1">
      <c r="A112" s="18" t="s">
        <v>149</v>
      </c>
      <c r="B112" s="19" t="s">
        <v>150</v>
      </c>
      <c r="C112" s="20">
        <v>27443953</v>
      </c>
      <c r="D112" s="21">
        <f t="shared" si="4"/>
        <v>66980952</v>
      </c>
      <c r="E112" s="20">
        <v>94424905</v>
      </c>
      <c r="F112" s="6"/>
    </row>
    <row r="113" spans="1:6" s="5" customFormat="1" ht="15.75" customHeight="1">
      <c r="A113" s="18" t="s">
        <v>151</v>
      </c>
      <c r="B113" s="19" t="s">
        <v>152</v>
      </c>
      <c r="C113" s="20">
        <v>41910.15</v>
      </c>
      <c r="D113" s="21">
        <f t="shared" si="4"/>
        <v>0</v>
      </c>
      <c r="E113" s="20">
        <v>41910.15</v>
      </c>
      <c r="F113" s="6"/>
    </row>
    <row r="114" spans="1:6" s="5" customFormat="1" ht="31.5" customHeight="1">
      <c r="A114" s="18" t="s">
        <v>153</v>
      </c>
      <c r="B114" s="22" t="s">
        <v>154</v>
      </c>
      <c r="C114" s="20">
        <v>41910.15</v>
      </c>
      <c r="D114" s="21">
        <f t="shared" si="4"/>
        <v>0</v>
      </c>
      <c r="E114" s="20">
        <v>41910.15</v>
      </c>
      <c r="F114" s="6"/>
    </row>
    <row r="115" spans="1:6" s="5" customFormat="1" ht="31.5" customHeight="1">
      <c r="A115" s="18" t="s">
        <v>155</v>
      </c>
      <c r="B115" s="22" t="s">
        <v>156</v>
      </c>
      <c r="C115" s="20">
        <v>0</v>
      </c>
      <c r="D115" s="21">
        <f t="shared" si="4"/>
        <v>0</v>
      </c>
      <c r="E115" s="20">
        <v>0</v>
      </c>
      <c r="F115" s="6"/>
    </row>
    <row r="116" spans="1:6" s="5" customFormat="1" ht="34.15" customHeight="1">
      <c r="A116" s="18" t="s">
        <v>157</v>
      </c>
      <c r="B116" s="23" t="s">
        <v>158</v>
      </c>
      <c r="C116" s="20">
        <v>0</v>
      </c>
      <c r="D116" s="20">
        <f t="shared" si="4"/>
        <v>0</v>
      </c>
      <c r="E116" s="20">
        <v>0</v>
      </c>
      <c r="F116" s="6"/>
    </row>
    <row r="117" spans="1:6" s="5" customFormat="1" ht="15.75" customHeight="1">
      <c r="A117" s="18" t="s">
        <v>159</v>
      </c>
      <c r="B117" s="30" t="s">
        <v>160</v>
      </c>
      <c r="C117" s="20">
        <v>0</v>
      </c>
      <c r="D117" s="20">
        <f t="shared" si="4"/>
        <v>0</v>
      </c>
      <c r="E117" s="20">
        <v>0</v>
      </c>
      <c r="F117" s="6"/>
    </row>
    <row r="118" spans="1:6" s="5" customFormat="1" ht="15.75" customHeight="1">
      <c r="A118" s="18" t="s">
        <v>161</v>
      </c>
      <c r="B118" s="22" t="s">
        <v>162</v>
      </c>
      <c r="C118" s="20">
        <v>0</v>
      </c>
      <c r="D118" s="20">
        <f t="shared" si="4"/>
        <v>0</v>
      </c>
      <c r="E118" s="20">
        <v>0</v>
      </c>
      <c r="F118" s="6"/>
    </row>
    <row r="119" spans="1:6" s="5" customFormat="1" ht="31.5" customHeight="1">
      <c r="A119" s="18" t="s">
        <v>163</v>
      </c>
      <c r="B119" s="19" t="s">
        <v>164</v>
      </c>
      <c r="C119" s="20">
        <v>0</v>
      </c>
      <c r="D119" s="20">
        <f t="shared" si="4"/>
        <v>0</v>
      </c>
      <c r="E119" s="20">
        <v>0</v>
      </c>
      <c r="F119" s="6"/>
    </row>
    <row r="120" spans="1:6" s="5" customFormat="1" ht="36" customHeight="1">
      <c r="A120" s="18" t="s">
        <v>165</v>
      </c>
      <c r="B120" s="19" t="s">
        <v>166</v>
      </c>
      <c r="C120" s="20">
        <v>0</v>
      </c>
      <c r="D120" s="20">
        <f t="shared" si="4"/>
        <v>0</v>
      </c>
      <c r="E120" s="20">
        <v>0</v>
      </c>
      <c r="F120" s="6"/>
    </row>
    <row r="121" spans="1:6" s="5" customFormat="1" ht="19.149999999999999" hidden="1" customHeight="1">
      <c r="A121" s="13">
        <v>11</v>
      </c>
      <c r="B121" s="14" t="s">
        <v>167</v>
      </c>
      <c r="C121" s="20"/>
      <c r="D121" s="20">
        <f t="shared" si="4"/>
        <v>0</v>
      </c>
      <c r="E121" s="20"/>
      <c r="F121" s="6"/>
    </row>
    <row r="122" spans="1:6" s="5" customFormat="1" ht="15.75" hidden="1" customHeight="1">
      <c r="A122" s="18" t="s">
        <v>168</v>
      </c>
      <c r="B122" s="19" t="s">
        <v>169</v>
      </c>
      <c r="C122" s="20"/>
      <c r="D122" s="20">
        <f t="shared" si="4"/>
        <v>0</v>
      </c>
      <c r="E122" s="20"/>
      <c r="F122" s="6"/>
    </row>
    <row r="123" spans="1:6" s="5" customFormat="1" ht="15.75" hidden="1" customHeight="1">
      <c r="A123" s="18" t="s">
        <v>170</v>
      </c>
      <c r="B123" s="22" t="s">
        <v>171</v>
      </c>
      <c r="C123" s="20"/>
      <c r="D123" s="20">
        <f t="shared" si="4"/>
        <v>0</v>
      </c>
      <c r="E123" s="20"/>
      <c r="F123" s="6"/>
    </row>
    <row r="124" spans="1:6" s="5" customFormat="1" ht="36" hidden="1" customHeight="1">
      <c r="A124" s="18" t="s">
        <v>172</v>
      </c>
      <c r="B124" s="19" t="s">
        <v>173</v>
      </c>
      <c r="C124" s="20"/>
      <c r="D124" s="20">
        <f t="shared" si="4"/>
        <v>0</v>
      </c>
      <c r="E124" s="20"/>
      <c r="F124" s="6"/>
    </row>
    <row r="125" spans="1:6" s="17" customFormat="1" ht="34.9" hidden="1" customHeight="1">
      <c r="A125" s="13">
        <v>12</v>
      </c>
      <c r="B125" s="14" t="s">
        <v>174</v>
      </c>
      <c r="C125" s="20"/>
      <c r="D125" s="20">
        <f t="shared" si="4"/>
        <v>0</v>
      </c>
      <c r="E125" s="20"/>
      <c r="F125" s="8"/>
    </row>
    <row r="126" spans="1:6" s="17" customFormat="1" ht="31.5" hidden="1" customHeight="1">
      <c r="A126" s="18" t="s">
        <v>175</v>
      </c>
      <c r="B126" s="19" t="s">
        <v>176</v>
      </c>
      <c r="C126" s="20"/>
      <c r="D126" s="20">
        <f t="shared" si="4"/>
        <v>0</v>
      </c>
      <c r="E126" s="20"/>
      <c r="F126" s="8"/>
    </row>
    <row r="127" spans="1:6" s="29" customFormat="1" ht="31.5" hidden="1" customHeight="1">
      <c r="A127" s="18" t="s">
        <v>177</v>
      </c>
      <c r="B127" s="19" t="s">
        <v>178</v>
      </c>
      <c r="C127" s="20"/>
      <c r="D127" s="20">
        <f t="shared" si="4"/>
        <v>0</v>
      </c>
      <c r="E127" s="20"/>
      <c r="F127" s="28"/>
    </row>
    <row r="128" spans="1:6" s="5" customFormat="1" ht="31.5" hidden="1" customHeight="1">
      <c r="A128" s="18" t="s">
        <v>179</v>
      </c>
      <c r="B128" s="19" t="s">
        <v>180</v>
      </c>
      <c r="C128" s="20"/>
      <c r="D128" s="20">
        <f t="shared" si="4"/>
        <v>0</v>
      </c>
      <c r="E128" s="20"/>
      <c r="F128" s="6"/>
    </row>
    <row r="129" spans="1:6" s="5" customFormat="1" ht="83.25" customHeight="1">
      <c r="A129" s="18" t="s">
        <v>181</v>
      </c>
      <c r="B129" s="19" t="s">
        <v>182</v>
      </c>
      <c r="C129" s="20">
        <v>0</v>
      </c>
      <c r="D129" s="20">
        <f t="shared" si="4"/>
        <v>0</v>
      </c>
      <c r="E129" s="20">
        <v>0</v>
      </c>
      <c r="F129" s="6"/>
    </row>
    <row r="130" spans="1:6" s="5" customFormat="1" ht="33" customHeight="1">
      <c r="A130" s="18" t="s">
        <v>183</v>
      </c>
      <c r="B130" s="19" t="s">
        <v>184</v>
      </c>
      <c r="C130" s="20">
        <v>0</v>
      </c>
      <c r="D130" s="21">
        <f t="shared" si="4"/>
        <v>0</v>
      </c>
      <c r="E130" s="20">
        <v>0</v>
      </c>
      <c r="F130" s="6"/>
    </row>
    <row r="131" spans="1:6" s="5" customFormat="1" ht="9" customHeight="1">
      <c r="A131" s="35"/>
      <c r="B131" s="36"/>
      <c r="C131" s="37"/>
      <c r="D131" s="37"/>
      <c r="E131" s="37"/>
      <c r="F131" s="6"/>
    </row>
    <row r="132" spans="1:6" ht="15.75" customHeight="1">
      <c r="A132" s="166" t="s">
        <v>225</v>
      </c>
      <c r="B132" s="166"/>
      <c r="C132" s="166"/>
      <c r="D132" s="166"/>
      <c r="E132" s="166"/>
      <c r="F132" s="5"/>
    </row>
    <row r="133" spans="1:6" ht="15.75" customHeight="1">
      <c r="A133" s="152"/>
      <c r="B133" s="153" t="s">
        <v>226</v>
      </c>
      <c r="C133" s="153"/>
      <c r="D133" s="153"/>
      <c r="E133" s="153"/>
      <c r="F133" s="153"/>
    </row>
    <row r="134" spans="1:6" ht="15.75" hidden="1" customHeight="1">
      <c r="A134" s="152"/>
      <c r="B134" s="153" t="s">
        <v>227</v>
      </c>
      <c r="C134" s="153"/>
      <c r="D134" s="153"/>
      <c r="E134" s="153"/>
      <c r="F134" s="153"/>
    </row>
    <row r="135" spans="1:6" ht="15.75" hidden="1" customHeight="1">
      <c r="A135" s="152"/>
      <c r="B135" s="153" t="s">
        <v>228</v>
      </c>
      <c r="C135" s="153"/>
      <c r="D135" s="153"/>
      <c r="E135" s="153"/>
      <c r="F135" s="153"/>
    </row>
    <row r="136" spans="1:6" ht="15.75" customHeight="1">
      <c r="A136" s="152"/>
      <c r="B136" s="153" t="s">
        <v>273</v>
      </c>
      <c r="C136" s="153"/>
      <c r="D136" s="153"/>
      <c r="E136" s="153"/>
      <c r="F136" s="153"/>
    </row>
    <row r="137" spans="1:6" ht="15.75" customHeight="1">
      <c r="A137" s="152"/>
      <c r="B137" s="153" t="s">
        <v>272</v>
      </c>
      <c r="C137" s="153"/>
      <c r="D137" s="153"/>
      <c r="E137" s="153"/>
      <c r="F137" s="153"/>
    </row>
    <row r="138" spans="1:6" ht="15.75">
      <c r="A138" s="175" t="s">
        <v>229</v>
      </c>
      <c r="B138" s="175"/>
      <c r="C138" s="175"/>
      <c r="D138" s="175"/>
      <c r="E138" s="175"/>
      <c r="F138" s="175"/>
    </row>
    <row r="139" spans="1:6" ht="6" customHeight="1">
      <c r="A139" s="154"/>
      <c r="B139" s="154"/>
      <c r="C139" s="154"/>
      <c r="D139" s="154"/>
      <c r="E139" s="154"/>
      <c r="F139" s="154"/>
    </row>
    <row r="140" spans="1:6" ht="17.45" customHeight="1">
      <c r="A140" s="177" t="s">
        <v>6</v>
      </c>
      <c r="B140" s="177" t="s">
        <v>230</v>
      </c>
      <c r="C140" s="176" t="s">
        <v>231</v>
      </c>
      <c r="D140" s="176"/>
      <c r="E140" s="176"/>
      <c r="F140" s="176"/>
    </row>
    <row r="141" spans="1:6" ht="16.899999999999999" customHeight="1">
      <c r="A141" s="177"/>
      <c r="B141" s="177"/>
      <c r="C141" s="38" t="s">
        <v>232</v>
      </c>
      <c r="D141" s="38" t="s">
        <v>233</v>
      </c>
      <c r="E141" s="38" t="s">
        <v>234</v>
      </c>
      <c r="F141" s="38" t="s">
        <v>235</v>
      </c>
    </row>
    <row r="142" spans="1:6" ht="4.9000000000000004" customHeight="1">
      <c r="A142" s="147"/>
      <c r="B142" s="142"/>
      <c r="C142" s="142"/>
      <c r="D142" s="142"/>
      <c r="E142" s="142"/>
      <c r="F142" s="142"/>
    </row>
    <row r="143" spans="1:6" s="157" customFormat="1" ht="15.75" customHeight="1">
      <c r="A143" s="155">
        <v>1</v>
      </c>
      <c r="B143" s="156" t="s">
        <v>237</v>
      </c>
      <c r="C143" s="156"/>
      <c r="D143" s="156"/>
      <c r="E143" s="156"/>
      <c r="F143" s="156"/>
    </row>
    <row r="144" spans="1:6" s="157" customFormat="1" ht="4.9000000000000004" customHeight="1">
      <c r="A144" s="155"/>
      <c r="B144" s="156"/>
      <c r="C144" s="156"/>
      <c r="D144" s="156"/>
      <c r="E144" s="156"/>
      <c r="F144" s="156"/>
    </row>
    <row r="145" spans="1:6" s="157" customFormat="1" ht="15.75" customHeight="1">
      <c r="A145" s="158" t="s">
        <v>11</v>
      </c>
      <c r="B145" s="159" t="s">
        <v>236</v>
      </c>
      <c r="C145" s="160"/>
      <c r="D145" s="160"/>
      <c r="E145" s="160"/>
      <c r="F145" s="160"/>
    </row>
    <row r="146" spans="1:6" s="144" customFormat="1" ht="5.45" customHeight="1">
      <c r="A146" s="143"/>
      <c r="B146" s="142"/>
      <c r="C146" s="142"/>
      <c r="D146" s="142"/>
      <c r="E146" s="142"/>
      <c r="F146" s="142"/>
    </row>
    <row r="147" spans="1:6" s="144" customFormat="1" ht="34.9" customHeight="1">
      <c r="A147" s="145" t="s">
        <v>13</v>
      </c>
      <c r="B147" s="164" t="s">
        <v>247</v>
      </c>
      <c r="C147" s="146">
        <v>94693143</v>
      </c>
      <c r="D147" s="146">
        <v>9809797</v>
      </c>
      <c r="E147" s="146">
        <v>0</v>
      </c>
      <c r="F147" s="146">
        <f>C147+D147-E147</f>
        <v>104502940</v>
      </c>
    </row>
    <row r="148" spans="1:6" s="144" customFormat="1" ht="32.450000000000003" customHeight="1">
      <c r="A148" s="145"/>
      <c r="B148" s="166" t="s">
        <v>279</v>
      </c>
      <c r="C148" s="166"/>
      <c r="D148" s="166"/>
      <c r="E148" s="166"/>
      <c r="F148" s="166"/>
    </row>
    <row r="149" spans="1:6" s="144" customFormat="1" ht="6.6" customHeight="1">
      <c r="A149" s="143"/>
      <c r="B149" s="142"/>
      <c r="C149" s="142"/>
      <c r="D149" s="142"/>
      <c r="E149" s="142"/>
      <c r="F149" s="142"/>
    </row>
    <row r="150" spans="1:6" s="144" customFormat="1" ht="36" customHeight="1">
      <c r="A150" s="145" t="s">
        <v>15</v>
      </c>
      <c r="B150" s="165" t="s">
        <v>248</v>
      </c>
      <c r="C150" s="146">
        <v>0</v>
      </c>
      <c r="D150" s="146">
        <v>135761000</v>
      </c>
      <c r="E150" s="146">
        <v>0</v>
      </c>
      <c r="F150" s="146">
        <f>C150+D150-E150</f>
        <v>135761000</v>
      </c>
    </row>
    <row r="151" spans="1:6" s="144" customFormat="1" ht="30.6" customHeight="1">
      <c r="A151" s="145"/>
      <c r="B151" s="166" t="s">
        <v>280</v>
      </c>
      <c r="C151" s="166"/>
      <c r="D151" s="166"/>
      <c r="E151" s="166"/>
      <c r="F151" s="166"/>
    </row>
    <row r="152" spans="1:6" s="144" customFormat="1" ht="7.15" customHeight="1">
      <c r="A152" s="145"/>
      <c r="B152" s="142"/>
      <c r="C152" s="142"/>
      <c r="D152" s="142"/>
      <c r="E152" s="142"/>
      <c r="F152" s="142"/>
    </row>
    <row r="153" spans="1:6" s="144" customFormat="1" ht="109.15" customHeight="1">
      <c r="A153" s="145" t="s">
        <v>17</v>
      </c>
      <c r="B153" s="166" t="s">
        <v>278</v>
      </c>
      <c r="C153" s="166"/>
      <c r="D153" s="166"/>
      <c r="E153" s="166"/>
      <c r="F153" s="166"/>
    </row>
    <row r="154" spans="1:6" s="144" customFormat="1" ht="4.9000000000000004" customHeight="1">
      <c r="A154" s="145"/>
      <c r="B154" s="142"/>
      <c r="C154" s="142"/>
      <c r="D154" s="142"/>
      <c r="E154" s="142"/>
      <c r="F154" s="142"/>
    </row>
    <row r="155" spans="1:6" s="144" customFormat="1" ht="63">
      <c r="A155" s="148" t="s">
        <v>249</v>
      </c>
      <c r="B155" s="165" t="s">
        <v>269</v>
      </c>
      <c r="C155" s="146">
        <v>309495000</v>
      </c>
      <c r="D155" s="146">
        <v>0</v>
      </c>
      <c r="E155" s="146">
        <v>34180000</v>
      </c>
      <c r="F155" s="146">
        <f>C155+D155-E155</f>
        <v>275315000</v>
      </c>
    </row>
    <row r="156" spans="1:6" s="144" customFormat="1" ht="8.4499999999999993" customHeight="1">
      <c r="A156" s="149"/>
      <c r="B156" s="142"/>
      <c r="C156" s="142"/>
      <c r="D156" s="142"/>
      <c r="E156" s="142"/>
      <c r="F156" s="142"/>
    </row>
    <row r="157" spans="1:6" s="144" customFormat="1" ht="63">
      <c r="A157" s="148" t="s">
        <v>250</v>
      </c>
      <c r="B157" s="165" t="s">
        <v>260</v>
      </c>
      <c r="C157" s="146">
        <v>135189000</v>
      </c>
      <c r="D157" s="146">
        <v>0</v>
      </c>
      <c r="E157" s="146">
        <v>14930000</v>
      </c>
      <c r="F157" s="146">
        <f>C157+D157-E157</f>
        <v>120259000</v>
      </c>
    </row>
    <row r="158" spans="1:6" s="144" customFormat="1" ht="7.15" customHeight="1">
      <c r="A158" s="149"/>
      <c r="B158" s="142"/>
      <c r="C158" s="142"/>
      <c r="D158" s="142"/>
      <c r="E158" s="142"/>
      <c r="F158" s="142"/>
    </row>
    <row r="159" spans="1:6" s="144" customFormat="1" ht="63">
      <c r="A159" s="148" t="s">
        <v>251</v>
      </c>
      <c r="B159" s="165" t="s">
        <v>261</v>
      </c>
      <c r="C159" s="146">
        <v>109292000</v>
      </c>
      <c r="D159" s="146">
        <v>0</v>
      </c>
      <c r="E159" s="146">
        <v>12070000</v>
      </c>
      <c r="F159" s="146">
        <f>C159+D159-E159</f>
        <v>97222000</v>
      </c>
    </row>
    <row r="160" spans="1:6" s="144" customFormat="1" ht="6.6" customHeight="1">
      <c r="A160" s="149"/>
      <c r="B160" s="142"/>
      <c r="C160" s="142"/>
      <c r="D160" s="142"/>
      <c r="E160" s="142"/>
      <c r="F160" s="142"/>
    </row>
    <row r="161" spans="1:6" s="144" customFormat="1" ht="63">
      <c r="A161" s="148" t="s">
        <v>252</v>
      </c>
      <c r="B161" s="165" t="s">
        <v>262</v>
      </c>
      <c r="C161" s="146">
        <v>104493000</v>
      </c>
      <c r="D161" s="146">
        <v>0</v>
      </c>
      <c r="E161" s="146">
        <v>11540000</v>
      </c>
      <c r="F161" s="146">
        <f>C161+D161-E161</f>
        <v>92953000</v>
      </c>
    </row>
    <row r="162" spans="1:6" s="144" customFormat="1" ht="6.6" customHeight="1">
      <c r="A162" s="149"/>
      <c r="B162" s="142"/>
      <c r="C162" s="142"/>
      <c r="D162" s="142"/>
      <c r="E162" s="142"/>
      <c r="F162" s="142"/>
    </row>
    <row r="163" spans="1:6" s="144" customFormat="1" ht="63">
      <c r="A163" s="148" t="s">
        <v>253</v>
      </c>
      <c r="B163" s="165" t="s">
        <v>263</v>
      </c>
      <c r="C163" s="146">
        <v>77238000</v>
      </c>
      <c r="D163" s="146">
        <v>0</v>
      </c>
      <c r="E163" s="146">
        <v>8530000</v>
      </c>
      <c r="F163" s="146">
        <f>C163+D163-E163</f>
        <v>68708000</v>
      </c>
    </row>
    <row r="164" spans="1:6" s="144" customFormat="1" ht="6.6" customHeight="1">
      <c r="A164" s="149"/>
      <c r="B164" s="142"/>
      <c r="C164" s="142"/>
      <c r="D164" s="142"/>
      <c r="E164" s="142"/>
      <c r="F164" s="142"/>
    </row>
    <row r="165" spans="1:6" s="144" customFormat="1" ht="63">
      <c r="A165" s="148" t="s">
        <v>254</v>
      </c>
      <c r="B165" s="165" t="s">
        <v>264</v>
      </c>
      <c r="C165" s="146">
        <v>79502000</v>
      </c>
      <c r="D165" s="146">
        <v>0</v>
      </c>
      <c r="E165" s="146">
        <v>8780000</v>
      </c>
      <c r="F165" s="146">
        <f>C165+D165-E165</f>
        <v>70722000</v>
      </c>
    </row>
    <row r="166" spans="1:6" s="144" customFormat="1" ht="6.6" customHeight="1">
      <c r="A166" s="149"/>
      <c r="B166" s="142"/>
      <c r="C166" s="142"/>
      <c r="D166" s="142"/>
      <c r="E166" s="142"/>
      <c r="F166" s="142"/>
    </row>
    <row r="167" spans="1:6" s="144" customFormat="1" ht="63">
      <c r="A167" s="148" t="s">
        <v>255</v>
      </c>
      <c r="B167" s="165" t="s">
        <v>265</v>
      </c>
      <c r="C167" s="146">
        <v>77238000</v>
      </c>
      <c r="D167" s="146">
        <v>0</v>
      </c>
      <c r="E167" s="146">
        <v>8530000</v>
      </c>
      <c r="F167" s="146">
        <f>C167+D167-E167</f>
        <v>68708000</v>
      </c>
    </row>
    <row r="168" spans="1:6" s="144" customFormat="1" ht="6.6" customHeight="1">
      <c r="A168" s="149"/>
      <c r="B168" s="142"/>
      <c r="C168" s="142"/>
      <c r="D168" s="142"/>
      <c r="E168" s="142"/>
      <c r="F168" s="142"/>
    </row>
    <row r="169" spans="1:6" s="144" customFormat="1" ht="63">
      <c r="A169" s="148" t="s">
        <v>256</v>
      </c>
      <c r="B169" s="165" t="s">
        <v>266</v>
      </c>
      <c r="C169" s="146">
        <v>36401000</v>
      </c>
      <c r="D169" s="146">
        <v>0</v>
      </c>
      <c r="E169" s="146">
        <v>4020000</v>
      </c>
      <c r="F169" s="146">
        <f>C169+D169-E169</f>
        <v>32381000</v>
      </c>
    </row>
    <row r="170" spans="1:6" s="144" customFormat="1" ht="4.9000000000000004" customHeight="1">
      <c r="A170" s="148"/>
      <c r="B170" s="142"/>
      <c r="C170" s="142"/>
      <c r="D170" s="142"/>
      <c r="E170" s="142"/>
      <c r="F170" s="142"/>
    </row>
    <row r="171" spans="1:6" s="144" customFormat="1" ht="63">
      <c r="A171" s="148" t="s">
        <v>257</v>
      </c>
      <c r="B171" s="165" t="s">
        <v>267</v>
      </c>
      <c r="C171" s="146">
        <v>14669000</v>
      </c>
      <c r="D171" s="146">
        <v>0</v>
      </c>
      <c r="E171" s="146">
        <v>1620000</v>
      </c>
      <c r="F171" s="146">
        <f>C171+D171-E171</f>
        <v>13049000</v>
      </c>
    </row>
    <row r="172" spans="1:6" s="144" customFormat="1" ht="6.6" customHeight="1">
      <c r="A172" s="149"/>
      <c r="B172" s="142"/>
      <c r="C172" s="142"/>
      <c r="D172" s="142"/>
      <c r="E172" s="142"/>
      <c r="F172" s="142"/>
    </row>
    <row r="173" spans="1:6" s="144" customFormat="1" ht="63">
      <c r="A173" s="148" t="s">
        <v>258</v>
      </c>
      <c r="B173" s="165" t="s">
        <v>268</v>
      </c>
      <c r="C173" s="146">
        <v>7244000</v>
      </c>
      <c r="D173" s="146">
        <v>0</v>
      </c>
      <c r="E173" s="146">
        <v>800000</v>
      </c>
      <c r="F173" s="146">
        <f>C173+D173-E173</f>
        <v>6444000</v>
      </c>
    </row>
    <row r="174" spans="1:6" s="144" customFormat="1" ht="7.15" customHeight="1">
      <c r="A174" s="143"/>
      <c r="B174" s="142"/>
      <c r="C174" s="142"/>
      <c r="D174" s="142"/>
      <c r="E174" s="142"/>
      <c r="F174" s="142"/>
    </row>
    <row r="175" spans="1:6" s="144" customFormat="1" ht="63">
      <c r="A175" s="145" t="s">
        <v>19</v>
      </c>
      <c r="B175" s="164" t="s">
        <v>274</v>
      </c>
      <c r="C175" s="146">
        <v>0</v>
      </c>
      <c r="D175" s="146">
        <v>5000000</v>
      </c>
      <c r="E175" s="146">
        <v>0</v>
      </c>
      <c r="F175" s="146">
        <f>C175+D175-E175</f>
        <v>5000000</v>
      </c>
    </row>
    <row r="176" spans="1:6" s="144" customFormat="1" ht="30.6" customHeight="1">
      <c r="A176" s="145"/>
      <c r="B176" s="166" t="s">
        <v>294</v>
      </c>
      <c r="C176" s="166"/>
      <c r="D176" s="166"/>
      <c r="E176" s="166"/>
      <c r="F176" s="166"/>
    </row>
    <row r="177" spans="1:6" s="144" customFormat="1" ht="4.9000000000000004" customHeight="1">
      <c r="A177" s="143"/>
      <c r="B177" s="142"/>
      <c r="C177" s="142"/>
      <c r="D177" s="142"/>
      <c r="E177" s="142"/>
      <c r="F177" s="142"/>
    </row>
    <row r="178" spans="1:6" s="157" customFormat="1" ht="15.75" customHeight="1">
      <c r="A178" s="161" t="s">
        <v>238</v>
      </c>
      <c r="C178" s="161"/>
      <c r="D178" s="161"/>
      <c r="E178" s="161"/>
      <c r="F178" s="161"/>
    </row>
    <row r="179" spans="1:6" s="157" customFormat="1" ht="15.75">
      <c r="A179" s="166" t="s">
        <v>259</v>
      </c>
      <c r="B179" s="166"/>
      <c r="C179" s="166"/>
      <c r="D179" s="166"/>
      <c r="E179" s="166"/>
      <c r="F179" s="166"/>
    </row>
    <row r="180" spans="1:6" s="157" customFormat="1" ht="15.75">
      <c r="A180" s="166" t="s">
        <v>277</v>
      </c>
      <c r="B180" s="166"/>
      <c r="C180" s="166"/>
      <c r="D180" s="166"/>
      <c r="E180" s="166"/>
      <c r="F180" s="166"/>
    </row>
    <row r="181" spans="1:6" s="157" customFormat="1" ht="15.75">
      <c r="A181" s="166" t="s">
        <v>275</v>
      </c>
      <c r="B181" s="166"/>
      <c r="C181" s="166"/>
      <c r="D181" s="166"/>
      <c r="E181" s="166"/>
      <c r="F181" s="166"/>
    </row>
    <row r="182" spans="1:6" s="157" customFormat="1" ht="15.75">
      <c r="A182" s="166" t="s">
        <v>281</v>
      </c>
      <c r="B182" s="166"/>
      <c r="C182" s="166"/>
      <c r="D182" s="166"/>
      <c r="E182" s="166"/>
      <c r="F182" s="166"/>
    </row>
    <row r="183" spans="1:6" s="157" customFormat="1" ht="65.45" customHeight="1">
      <c r="A183" s="166" t="s">
        <v>282</v>
      </c>
      <c r="B183" s="166"/>
      <c r="C183" s="166"/>
      <c r="D183" s="166"/>
      <c r="E183" s="166"/>
      <c r="F183" s="166"/>
    </row>
    <row r="184" spans="1:6" s="157" customFormat="1" ht="15.75">
      <c r="A184" s="166" t="s">
        <v>276</v>
      </c>
      <c r="B184" s="166"/>
      <c r="C184" s="166"/>
      <c r="D184" s="166"/>
      <c r="E184" s="166"/>
      <c r="F184" s="166"/>
    </row>
    <row r="185" spans="1:6" s="157" customFormat="1" ht="15.75">
      <c r="A185" s="166" t="s">
        <v>283</v>
      </c>
      <c r="B185" s="166"/>
      <c r="C185" s="166"/>
      <c r="D185" s="166"/>
      <c r="E185" s="166"/>
      <c r="F185" s="166"/>
    </row>
    <row r="186" spans="1:6" s="157" customFormat="1" ht="34.9" customHeight="1">
      <c r="A186" s="166" t="s">
        <v>290</v>
      </c>
      <c r="B186" s="166"/>
      <c r="C186" s="166"/>
      <c r="D186" s="166"/>
      <c r="E186" s="166"/>
      <c r="F186" s="166"/>
    </row>
    <row r="187" spans="1:6" s="157" customFormat="1" ht="32.450000000000003" customHeight="1">
      <c r="A187" s="166" t="s">
        <v>288</v>
      </c>
      <c r="B187" s="166"/>
      <c r="C187" s="166"/>
      <c r="D187" s="166"/>
      <c r="E187" s="166"/>
      <c r="F187" s="166"/>
    </row>
    <row r="188" spans="1:6" s="157" customFormat="1" ht="15.75">
      <c r="A188" s="166" t="s">
        <v>284</v>
      </c>
      <c r="B188" s="166"/>
      <c r="C188" s="166"/>
      <c r="D188" s="166"/>
      <c r="E188" s="166"/>
      <c r="F188" s="166"/>
    </row>
    <row r="189" spans="1:6" s="157" customFormat="1" ht="64.150000000000006" customHeight="1">
      <c r="A189" s="166" t="s">
        <v>292</v>
      </c>
      <c r="B189" s="166"/>
      <c r="C189" s="166"/>
      <c r="D189" s="166"/>
      <c r="E189" s="166"/>
      <c r="F189" s="166"/>
    </row>
    <row r="190" spans="1:6" s="157" customFormat="1" ht="30.6" customHeight="1">
      <c r="A190" s="166" t="s">
        <v>293</v>
      </c>
      <c r="B190" s="166"/>
      <c r="C190" s="166"/>
      <c r="D190" s="166"/>
      <c r="E190" s="166"/>
      <c r="F190" s="166"/>
    </row>
    <row r="191" spans="1:6" s="157" customFormat="1" ht="15.75">
      <c r="A191" s="166" t="s">
        <v>285</v>
      </c>
      <c r="B191" s="166"/>
      <c r="C191" s="166"/>
      <c r="D191" s="166"/>
      <c r="E191" s="166"/>
      <c r="F191" s="166"/>
    </row>
    <row r="192" spans="1:6" s="157" customFormat="1" ht="15.75">
      <c r="A192" s="166" t="s">
        <v>286</v>
      </c>
      <c r="B192" s="166"/>
      <c r="C192" s="166"/>
      <c r="D192" s="166"/>
      <c r="E192" s="166"/>
      <c r="F192" s="166"/>
    </row>
    <row r="193" spans="1:6" s="157" customFormat="1" ht="51.6" customHeight="1">
      <c r="A193" s="166" t="s">
        <v>287</v>
      </c>
      <c r="B193" s="166"/>
      <c r="C193" s="166"/>
      <c r="D193" s="166"/>
      <c r="E193" s="166"/>
      <c r="F193" s="166"/>
    </row>
    <row r="194" spans="1:6" s="157" customFormat="1" ht="36" customHeight="1">
      <c r="A194" s="166" t="s">
        <v>291</v>
      </c>
      <c r="B194" s="166"/>
      <c r="C194" s="166"/>
      <c r="D194" s="166"/>
      <c r="E194" s="166"/>
      <c r="F194" s="166"/>
    </row>
    <row r="195" spans="1:6" ht="31.15" customHeight="1">
      <c r="A195" s="166" t="s">
        <v>289</v>
      </c>
      <c r="B195" s="166"/>
      <c r="C195" s="166"/>
      <c r="D195" s="166"/>
      <c r="E195" s="166"/>
      <c r="F195" s="166"/>
    </row>
    <row r="196" spans="1:6" s="157" customFormat="1" ht="15.75" customHeight="1">
      <c r="A196" s="166"/>
      <c r="B196" s="166"/>
      <c r="C196" s="166"/>
      <c r="D196" s="166"/>
      <c r="E196" s="166"/>
      <c r="F196" s="166"/>
    </row>
    <row r="197" spans="1:6" s="157" customFormat="1" ht="15.75" customHeight="1">
      <c r="A197" s="166"/>
      <c r="B197" s="166"/>
      <c r="C197" s="166"/>
      <c r="D197" s="166"/>
      <c r="E197" s="166"/>
      <c r="F197" s="166"/>
    </row>
    <row r="198" spans="1:6" s="157" customFormat="1" ht="15.75" customHeight="1">
      <c r="A198" s="166"/>
      <c r="B198" s="166"/>
      <c r="C198" s="166"/>
      <c r="D198" s="166"/>
      <c r="E198" s="166"/>
      <c r="F198" s="166"/>
    </row>
    <row r="199" spans="1:6" s="157" customFormat="1" ht="15.75" customHeight="1">
      <c r="A199" s="166"/>
      <c r="B199" s="166"/>
      <c r="C199" s="166"/>
      <c r="D199" s="166"/>
      <c r="E199" s="166"/>
      <c r="F199" s="166"/>
    </row>
  </sheetData>
  <sheetProtection password="C25B" sheet="1" scenarios="1"/>
  <mergeCells count="64">
    <mergeCell ref="A186:F186"/>
    <mergeCell ref="A187:F187"/>
    <mergeCell ref="A180:F180"/>
    <mergeCell ref="E48:E49"/>
    <mergeCell ref="A195:F195"/>
    <mergeCell ref="A140:A141"/>
    <mergeCell ref="B140:B141"/>
    <mergeCell ref="B151:F151"/>
    <mergeCell ref="B148:F148"/>
    <mergeCell ref="A190:F190"/>
    <mergeCell ref="A198:F198"/>
    <mergeCell ref="A199:F199"/>
    <mergeCell ref="B176:F176"/>
    <mergeCell ref="A179:F179"/>
    <mergeCell ref="C88:C89"/>
    <mergeCell ref="D88:D89"/>
    <mergeCell ref="E88:E89"/>
    <mergeCell ref="A196:F196"/>
    <mergeCell ref="A197:F197"/>
    <mergeCell ref="C140:F140"/>
    <mergeCell ref="A181:F181"/>
    <mergeCell ref="A48:A49"/>
    <mergeCell ref="B48:B49"/>
    <mergeCell ref="A132:E132"/>
    <mergeCell ref="D20:D21"/>
    <mergeCell ref="E20:E21"/>
    <mergeCell ref="A138:F138"/>
    <mergeCell ref="B20:B21"/>
    <mergeCell ref="B153:F153"/>
    <mergeCell ref="B82:B83"/>
    <mergeCell ref="A182:F182"/>
    <mergeCell ref="A183:F183"/>
    <mergeCell ref="A184:F184"/>
    <mergeCell ref="A185:F185"/>
    <mergeCell ref="C20:C21"/>
    <mergeCell ref="A88:A89"/>
    <mergeCell ref="B88:B89"/>
    <mergeCell ref="C48:C49"/>
    <mergeCell ref="D48:D49"/>
    <mergeCell ref="A82:A83"/>
    <mergeCell ref="A15:E15"/>
    <mergeCell ref="A16:E16"/>
    <mergeCell ref="A17:E17"/>
    <mergeCell ref="A18:F18"/>
    <mergeCell ref="A10:F10"/>
    <mergeCell ref="A11:F11"/>
    <mergeCell ref="A13:E13"/>
    <mergeCell ref="A14:E14"/>
    <mergeCell ref="A20:A21"/>
    <mergeCell ref="A1:F1"/>
    <mergeCell ref="A3:F3"/>
    <mergeCell ref="A4:F4"/>
    <mergeCell ref="A5:F5"/>
    <mergeCell ref="A6:F6"/>
    <mergeCell ref="A12:F12"/>
    <mergeCell ref="A7:F7"/>
    <mergeCell ref="A8:F8"/>
    <mergeCell ref="A9:F9"/>
    <mergeCell ref="A192:F192"/>
    <mergeCell ref="A194:F194"/>
    <mergeCell ref="A188:F188"/>
    <mergeCell ref="A189:F189"/>
    <mergeCell ref="A191:F191"/>
    <mergeCell ref="A193:F193"/>
  </mergeCells>
  <conditionalFormatting sqref="E79:E80">
    <cfRule type="expression" dxfId="3" priority="14" stopIfTrue="1">
      <formula>LEFT(E79,3)="Nie"</formula>
    </cfRule>
  </conditionalFormatting>
  <conditionalFormatting sqref="C79:C80">
    <cfRule type="expression" dxfId="2" priority="3" stopIfTrue="1">
      <formula>LEFT(C79,3)="Nie"</formula>
    </cfRule>
  </conditionalFormatting>
  <conditionalFormatting sqref="C86:C87">
    <cfRule type="cellIs" dxfId="1" priority="2" stopIfTrue="1" operator="equal">
      <formula>"Nie spełniona"</formula>
    </cfRule>
  </conditionalFormatting>
  <conditionalFormatting sqref="E86:E87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70866141732283472" bottom="0.98425196850393704" header="0.51181102362204722" footer="0.51181102362204722"/>
  <pageSetup paperSize="9" scale="63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zoomScaleNormal="100" zoomScaleSheetLayoutView="100" workbookViewId="0">
      <selection activeCell="E14" sqref="E14"/>
    </sheetView>
  </sheetViews>
  <sheetFormatPr defaultColWidth="8.875" defaultRowHeight="15"/>
  <cols>
    <col min="1" max="1" width="8.25" style="79" customWidth="1"/>
    <col min="2" max="2" width="14.375" style="39" customWidth="1"/>
    <col min="3" max="3" width="14.25" style="39" customWidth="1"/>
    <col min="4" max="4" width="13.625" style="39" customWidth="1"/>
    <col min="5" max="5" width="14.375" style="39" customWidth="1"/>
    <col min="6" max="7" width="13.875" style="39" customWidth="1"/>
    <col min="8" max="8" width="1" style="80" customWidth="1"/>
    <col min="9" max="9" width="13.125" style="39" customWidth="1"/>
    <col min="10" max="10" width="13.375" style="39" customWidth="1"/>
    <col min="11" max="11" width="13.125" style="39" customWidth="1"/>
    <col min="12" max="16384" width="8.875" style="39"/>
  </cols>
  <sheetData>
    <row r="1" spans="1:11" ht="30" customHeight="1">
      <c r="A1" s="181" t="s">
        <v>239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thickBot="1"/>
    <row r="3" spans="1:11" s="82" customFormat="1" ht="27.75" customHeight="1" thickBot="1">
      <c r="A3" s="182" t="s">
        <v>187</v>
      </c>
      <c r="B3" s="184" t="s">
        <v>188</v>
      </c>
      <c r="C3" s="185"/>
      <c r="D3" s="186"/>
      <c r="E3" s="187" t="s">
        <v>189</v>
      </c>
      <c r="F3" s="187"/>
      <c r="G3" s="188"/>
      <c r="H3" s="81"/>
      <c r="I3" s="178" t="s">
        <v>190</v>
      </c>
      <c r="J3" s="178"/>
      <c r="K3" s="178"/>
    </row>
    <row r="4" spans="1:11" s="91" customFormat="1" ht="31.5" customHeight="1" thickBot="1">
      <c r="A4" s="183"/>
      <c r="B4" s="85" t="s">
        <v>191</v>
      </c>
      <c r="C4" s="84" t="s">
        <v>192</v>
      </c>
      <c r="D4" s="86" t="s">
        <v>193</v>
      </c>
      <c r="E4" s="83" t="s">
        <v>191</v>
      </c>
      <c r="F4" s="84" t="s">
        <v>192</v>
      </c>
      <c r="G4" s="86" t="s">
        <v>193</v>
      </c>
      <c r="H4" s="87"/>
      <c r="I4" s="88" t="s">
        <v>191</v>
      </c>
      <c r="J4" s="89" t="s">
        <v>192</v>
      </c>
      <c r="K4" s="90" t="s">
        <v>193</v>
      </c>
    </row>
    <row r="5" spans="1:11" s="100" customFormat="1" ht="12" thickBot="1">
      <c r="A5" s="92" t="s">
        <v>185</v>
      </c>
      <c r="B5" s="95" t="s">
        <v>194</v>
      </c>
      <c r="C5" s="94" t="s">
        <v>186</v>
      </c>
      <c r="D5" s="96" t="s">
        <v>195</v>
      </c>
      <c r="E5" s="93" t="s">
        <v>196</v>
      </c>
      <c r="F5" s="94" t="s">
        <v>197</v>
      </c>
      <c r="G5" s="96" t="s">
        <v>198</v>
      </c>
      <c r="H5" s="97"/>
      <c r="I5" s="98" t="s">
        <v>199</v>
      </c>
      <c r="J5" s="94" t="s">
        <v>200</v>
      </c>
      <c r="K5" s="99" t="s">
        <v>201</v>
      </c>
    </row>
    <row r="6" spans="1:11" s="109" customFormat="1" ht="18" customHeight="1">
      <c r="A6" s="101">
        <v>2021</v>
      </c>
      <c r="B6" s="102">
        <v>1366184594.6500001</v>
      </c>
      <c r="C6" s="103">
        <f t="shared" ref="C6:C24" si="0">D6-B6</f>
        <v>70447733.930000007</v>
      </c>
      <c r="D6" s="104">
        <v>1436632328.5799999</v>
      </c>
      <c r="E6" s="102">
        <v>1440797171.6500001</v>
      </c>
      <c r="F6" s="103">
        <f t="shared" ref="F6:F24" si="1">G6-E6</f>
        <v>10123518.93</v>
      </c>
      <c r="G6" s="104">
        <v>1450920690.5799999</v>
      </c>
      <c r="H6" s="105"/>
      <c r="I6" s="106">
        <f t="shared" ref="I6:I24" si="2">B6-E6</f>
        <v>-74612577</v>
      </c>
      <c r="J6" s="107">
        <f>K6-I6</f>
        <v>60324215</v>
      </c>
      <c r="K6" s="108">
        <f t="shared" ref="K6:K24" si="3">D6-G6</f>
        <v>-14288362</v>
      </c>
    </row>
    <row r="7" spans="1:11" s="109" customFormat="1" ht="18" customHeight="1">
      <c r="A7" s="110">
        <f>A6+1</f>
        <v>2022</v>
      </c>
      <c r="B7" s="111">
        <v>1231502492</v>
      </c>
      <c r="C7" s="103">
        <f t="shared" si="0"/>
        <v>86000000</v>
      </c>
      <c r="D7" s="104">
        <v>1317502492</v>
      </c>
      <c r="E7" s="111">
        <v>1308921540</v>
      </c>
      <c r="F7" s="103">
        <f t="shared" si="1"/>
        <v>31000000</v>
      </c>
      <c r="G7" s="104">
        <v>1339921540</v>
      </c>
      <c r="H7" s="105"/>
      <c r="I7" s="106">
        <f t="shared" si="2"/>
        <v>-77419048</v>
      </c>
      <c r="J7" s="107">
        <f t="shared" ref="J7:J24" si="4">K7-I7</f>
        <v>55000000</v>
      </c>
      <c r="K7" s="108">
        <f t="shared" si="3"/>
        <v>-22419048</v>
      </c>
    </row>
    <row r="8" spans="1:11" s="109" customFormat="1" ht="18" customHeight="1">
      <c r="A8" s="110">
        <f>A7+1</f>
        <v>2023</v>
      </c>
      <c r="B8" s="111">
        <v>1037177739</v>
      </c>
      <c r="C8" s="103">
        <f t="shared" si="0"/>
        <v>0</v>
      </c>
      <c r="D8" s="104">
        <v>1037177739</v>
      </c>
      <c r="E8" s="111">
        <v>1051177739</v>
      </c>
      <c r="F8" s="103">
        <f t="shared" si="1"/>
        <v>12500000</v>
      </c>
      <c r="G8" s="104">
        <v>1063677739</v>
      </c>
      <c r="H8" s="105"/>
      <c r="I8" s="106">
        <f t="shared" si="2"/>
        <v>-14000000</v>
      </c>
      <c r="J8" s="107">
        <f t="shared" si="4"/>
        <v>-12500000</v>
      </c>
      <c r="K8" s="108">
        <f t="shared" si="3"/>
        <v>-26500000</v>
      </c>
    </row>
    <row r="9" spans="1:11" s="109" customFormat="1" ht="18" customHeight="1">
      <c r="A9" s="110">
        <f>A8+1</f>
        <v>2024</v>
      </c>
      <c r="B9" s="111">
        <v>717998277</v>
      </c>
      <c r="C9" s="103">
        <f t="shared" si="0"/>
        <v>0</v>
      </c>
      <c r="D9" s="104">
        <v>717998277</v>
      </c>
      <c r="E9" s="111">
        <v>713517325</v>
      </c>
      <c r="F9" s="103">
        <f t="shared" si="1"/>
        <v>15480952</v>
      </c>
      <c r="G9" s="104">
        <v>728998277</v>
      </c>
      <c r="H9" s="105"/>
      <c r="I9" s="106">
        <f t="shared" si="2"/>
        <v>4480952</v>
      </c>
      <c r="J9" s="107">
        <f t="shared" si="4"/>
        <v>-15480952</v>
      </c>
      <c r="K9" s="108">
        <f t="shared" si="3"/>
        <v>-11000000</v>
      </c>
    </row>
    <row r="10" spans="1:11" s="109" customFormat="1" ht="18" customHeight="1">
      <c r="A10" s="110">
        <f>A9+1</f>
        <v>2025</v>
      </c>
      <c r="B10" s="111">
        <v>666667132</v>
      </c>
      <c r="C10" s="103">
        <f t="shared" si="0"/>
        <v>0</v>
      </c>
      <c r="D10" s="104">
        <v>666667132</v>
      </c>
      <c r="E10" s="111">
        <v>636167132</v>
      </c>
      <c r="F10" s="103">
        <f t="shared" si="1"/>
        <v>3500000</v>
      </c>
      <c r="G10" s="104">
        <v>639667132</v>
      </c>
      <c r="H10" s="105"/>
      <c r="I10" s="106">
        <f t="shared" si="2"/>
        <v>30500000</v>
      </c>
      <c r="J10" s="107">
        <f t="shared" si="4"/>
        <v>-3500000</v>
      </c>
      <c r="K10" s="108">
        <f t="shared" si="3"/>
        <v>27000000</v>
      </c>
    </row>
    <row r="11" spans="1:11" s="109" customFormat="1" ht="18" customHeight="1">
      <c r="A11" s="110">
        <f>A10+1</f>
        <v>2026</v>
      </c>
      <c r="B11" s="111">
        <v>676341526</v>
      </c>
      <c r="C11" s="103">
        <f t="shared" si="0"/>
        <v>0</v>
      </c>
      <c r="D11" s="104">
        <v>676341526</v>
      </c>
      <c r="E11" s="111">
        <v>644041526</v>
      </c>
      <c r="F11" s="103">
        <f t="shared" si="1"/>
        <v>4000000</v>
      </c>
      <c r="G11" s="104">
        <v>648041526</v>
      </c>
      <c r="H11" s="105"/>
      <c r="I11" s="106">
        <f t="shared" si="2"/>
        <v>32300000</v>
      </c>
      <c r="J11" s="107">
        <f t="shared" si="4"/>
        <v>-4000000</v>
      </c>
      <c r="K11" s="108">
        <f t="shared" si="3"/>
        <v>28300000</v>
      </c>
    </row>
    <row r="12" spans="1:11" s="109" customFormat="1" ht="18" customHeight="1">
      <c r="A12" s="112">
        <v>2027</v>
      </c>
      <c r="B12" s="113">
        <v>686116984</v>
      </c>
      <c r="C12" s="103">
        <f t="shared" si="0"/>
        <v>0</v>
      </c>
      <c r="D12" s="114">
        <v>686116984</v>
      </c>
      <c r="E12" s="113">
        <v>654448660</v>
      </c>
      <c r="F12" s="103">
        <f t="shared" si="1"/>
        <v>8000000</v>
      </c>
      <c r="G12" s="114">
        <v>662448660</v>
      </c>
      <c r="H12" s="105"/>
      <c r="I12" s="106">
        <f t="shared" si="2"/>
        <v>31668324</v>
      </c>
      <c r="J12" s="107">
        <f t="shared" si="4"/>
        <v>-8000000</v>
      </c>
      <c r="K12" s="108">
        <f t="shared" si="3"/>
        <v>23668324</v>
      </c>
    </row>
    <row r="13" spans="1:11" s="109" customFormat="1" ht="18" customHeight="1">
      <c r="A13" s="112">
        <v>2028</v>
      </c>
      <c r="B13" s="113">
        <v>696153398</v>
      </c>
      <c r="C13" s="103">
        <f t="shared" si="0"/>
        <v>0</v>
      </c>
      <c r="D13" s="114">
        <v>696153398</v>
      </c>
      <c r="E13" s="113">
        <v>665316868</v>
      </c>
      <c r="F13" s="103">
        <f t="shared" si="1"/>
        <v>8000000</v>
      </c>
      <c r="G13" s="114">
        <v>673316868</v>
      </c>
      <c r="H13" s="105"/>
      <c r="I13" s="106">
        <f t="shared" si="2"/>
        <v>30836530</v>
      </c>
      <c r="J13" s="107">
        <f t="shared" si="4"/>
        <v>-8000000</v>
      </c>
      <c r="K13" s="108">
        <f t="shared" si="3"/>
        <v>22836530</v>
      </c>
    </row>
    <row r="14" spans="1:11" s="109" customFormat="1" ht="18" customHeight="1">
      <c r="A14" s="112">
        <v>2029</v>
      </c>
      <c r="B14" s="113">
        <v>696153398</v>
      </c>
      <c r="C14" s="103">
        <f t="shared" si="0"/>
        <v>0</v>
      </c>
      <c r="D14" s="114">
        <v>696153398</v>
      </c>
      <c r="E14" s="113">
        <v>666653398</v>
      </c>
      <c r="F14" s="103">
        <f t="shared" si="1"/>
        <v>9000000</v>
      </c>
      <c r="G14" s="114">
        <v>675653398</v>
      </c>
      <c r="H14" s="105"/>
      <c r="I14" s="106">
        <f t="shared" si="2"/>
        <v>29500000</v>
      </c>
      <c r="J14" s="107">
        <f t="shared" si="4"/>
        <v>-9000000</v>
      </c>
      <c r="K14" s="108">
        <f t="shared" si="3"/>
        <v>20500000</v>
      </c>
    </row>
    <row r="15" spans="1:11" s="109" customFormat="1" ht="18" customHeight="1">
      <c r="A15" s="112">
        <v>2030</v>
      </c>
      <c r="B15" s="113">
        <v>696153398</v>
      </c>
      <c r="C15" s="103">
        <f t="shared" si="0"/>
        <v>0</v>
      </c>
      <c r="D15" s="114">
        <v>696153398</v>
      </c>
      <c r="E15" s="113">
        <v>666653398</v>
      </c>
      <c r="F15" s="103">
        <f t="shared" si="1"/>
        <v>9000000</v>
      </c>
      <c r="G15" s="114">
        <v>675653398</v>
      </c>
      <c r="H15" s="105"/>
      <c r="I15" s="106">
        <f t="shared" si="2"/>
        <v>29500000</v>
      </c>
      <c r="J15" s="107">
        <f t="shared" si="4"/>
        <v>-9000000</v>
      </c>
      <c r="K15" s="108">
        <f t="shared" si="3"/>
        <v>20500000</v>
      </c>
    </row>
    <row r="16" spans="1:11" s="109" customFormat="1" ht="18" customHeight="1">
      <c r="A16" s="112">
        <v>2031</v>
      </c>
      <c r="B16" s="113">
        <v>696153398</v>
      </c>
      <c r="C16" s="103">
        <f t="shared" si="0"/>
        <v>0</v>
      </c>
      <c r="D16" s="114">
        <v>696153398</v>
      </c>
      <c r="E16" s="113">
        <v>666653398</v>
      </c>
      <c r="F16" s="103">
        <f t="shared" si="1"/>
        <v>9000000</v>
      </c>
      <c r="G16" s="114">
        <v>675653398</v>
      </c>
      <c r="H16" s="105"/>
      <c r="I16" s="106">
        <f t="shared" si="2"/>
        <v>29500000</v>
      </c>
      <c r="J16" s="107">
        <f t="shared" si="4"/>
        <v>-9000000</v>
      </c>
      <c r="K16" s="108">
        <f t="shared" si="3"/>
        <v>20500000</v>
      </c>
    </row>
    <row r="17" spans="1:11" s="109" customFormat="1" ht="18" customHeight="1">
      <c r="A17" s="112">
        <v>2032</v>
      </c>
      <c r="B17" s="113">
        <v>696153398</v>
      </c>
      <c r="C17" s="103">
        <f t="shared" si="0"/>
        <v>0</v>
      </c>
      <c r="D17" s="114">
        <v>696153398</v>
      </c>
      <c r="E17" s="113">
        <v>666653398</v>
      </c>
      <c r="F17" s="103">
        <f t="shared" si="1"/>
        <v>9000000</v>
      </c>
      <c r="G17" s="114">
        <v>675653398</v>
      </c>
      <c r="H17" s="105"/>
      <c r="I17" s="106">
        <f t="shared" si="2"/>
        <v>29500000</v>
      </c>
      <c r="J17" s="107">
        <f t="shared" si="4"/>
        <v>-9000000</v>
      </c>
      <c r="K17" s="108">
        <f t="shared" si="3"/>
        <v>20500000</v>
      </c>
    </row>
    <row r="18" spans="1:11" s="109" customFormat="1" ht="18" customHeight="1">
      <c r="A18" s="112">
        <v>2033</v>
      </c>
      <c r="B18" s="113">
        <v>696153398</v>
      </c>
      <c r="C18" s="103">
        <f t="shared" si="0"/>
        <v>0</v>
      </c>
      <c r="D18" s="114">
        <v>696153398</v>
      </c>
      <c r="E18" s="113">
        <v>666653398</v>
      </c>
      <c r="F18" s="103">
        <f t="shared" si="1"/>
        <v>8000000</v>
      </c>
      <c r="G18" s="114">
        <v>674653398</v>
      </c>
      <c r="H18" s="105"/>
      <c r="I18" s="106">
        <f t="shared" si="2"/>
        <v>29500000</v>
      </c>
      <c r="J18" s="107">
        <f t="shared" si="4"/>
        <v>-8000000</v>
      </c>
      <c r="K18" s="108">
        <f t="shared" si="3"/>
        <v>21500000</v>
      </c>
    </row>
    <row r="19" spans="1:11" s="109" customFormat="1" ht="18" customHeight="1">
      <c r="A19" s="112">
        <v>2034</v>
      </c>
      <c r="B19" s="113">
        <v>696153398</v>
      </c>
      <c r="C19" s="103">
        <f t="shared" si="0"/>
        <v>0</v>
      </c>
      <c r="D19" s="114">
        <v>696153398</v>
      </c>
      <c r="E19" s="113">
        <v>667153398</v>
      </c>
      <c r="F19" s="103">
        <f t="shared" si="1"/>
        <v>8000000</v>
      </c>
      <c r="G19" s="114">
        <v>675153398</v>
      </c>
      <c r="H19" s="105"/>
      <c r="I19" s="106">
        <f t="shared" si="2"/>
        <v>29000000</v>
      </c>
      <c r="J19" s="107">
        <f t="shared" si="4"/>
        <v>-8000000</v>
      </c>
      <c r="K19" s="108">
        <f t="shared" si="3"/>
        <v>21000000</v>
      </c>
    </row>
    <row r="20" spans="1:11" s="109" customFormat="1" ht="18" customHeight="1">
      <c r="A20" s="112">
        <v>2035</v>
      </c>
      <c r="B20" s="113">
        <v>696153398</v>
      </c>
      <c r="C20" s="103">
        <f t="shared" si="0"/>
        <v>0</v>
      </c>
      <c r="D20" s="114">
        <v>696153398</v>
      </c>
      <c r="E20" s="113">
        <v>667862765</v>
      </c>
      <c r="F20" s="103">
        <f t="shared" si="1"/>
        <v>8000000</v>
      </c>
      <c r="G20" s="114">
        <v>675862765</v>
      </c>
      <c r="H20" s="105"/>
      <c r="I20" s="106">
        <f t="shared" si="2"/>
        <v>28290633</v>
      </c>
      <c r="J20" s="107">
        <f t="shared" si="4"/>
        <v>-8000000</v>
      </c>
      <c r="K20" s="108">
        <f t="shared" si="3"/>
        <v>20290633</v>
      </c>
    </row>
    <row r="21" spans="1:11" s="109" customFormat="1" ht="18" customHeight="1">
      <c r="A21" s="112">
        <v>2036</v>
      </c>
      <c r="B21" s="113">
        <v>696153398</v>
      </c>
      <c r="C21" s="103">
        <f t="shared" si="0"/>
        <v>0</v>
      </c>
      <c r="D21" s="114">
        <v>696153398</v>
      </c>
      <c r="E21" s="113">
        <v>670653398</v>
      </c>
      <c r="F21" s="103">
        <f t="shared" si="1"/>
        <v>8000000</v>
      </c>
      <c r="G21" s="114">
        <v>678653398</v>
      </c>
      <c r="H21" s="105"/>
      <c r="I21" s="106">
        <f t="shared" si="2"/>
        <v>25500000</v>
      </c>
      <c r="J21" s="107">
        <f t="shared" si="4"/>
        <v>-8000000</v>
      </c>
      <c r="K21" s="108">
        <f t="shared" si="3"/>
        <v>17500000</v>
      </c>
    </row>
    <row r="22" spans="1:11" s="109" customFormat="1" ht="18" customHeight="1">
      <c r="A22" s="112">
        <v>2037</v>
      </c>
      <c r="B22" s="113">
        <v>696153398</v>
      </c>
      <c r="C22" s="103">
        <f t="shared" si="0"/>
        <v>0</v>
      </c>
      <c r="D22" s="114">
        <v>696153398</v>
      </c>
      <c r="E22" s="113">
        <v>676153398</v>
      </c>
      <c r="F22" s="103">
        <f t="shared" si="1"/>
        <v>500000</v>
      </c>
      <c r="G22" s="114">
        <v>676653398</v>
      </c>
      <c r="H22" s="105"/>
      <c r="I22" s="106">
        <f t="shared" si="2"/>
        <v>20000000</v>
      </c>
      <c r="J22" s="107">
        <f t="shared" si="4"/>
        <v>-500000</v>
      </c>
      <c r="K22" s="108">
        <f t="shared" si="3"/>
        <v>19500000</v>
      </c>
    </row>
    <row r="23" spans="1:11" s="109" customFormat="1" ht="18" customHeight="1">
      <c r="A23" s="112">
        <v>2038</v>
      </c>
      <c r="B23" s="113">
        <v>696153398</v>
      </c>
      <c r="C23" s="103">
        <f t="shared" si="0"/>
        <v>0</v>
      </c>
      <c r="D23" s="114">
        <v>696153398</v>
      </c>
      <c r="E23" s="113">
        <v>676214699</v>
      </c>
      <c r="F23" s="103">
        <f t="shared" si="1"/>
        <v>1000000</v>
      </c>
      <c r="G23" s="114">
        <v>677214699</v>
      </c>
      <c r="H23" s="105"/>
      <c r="I23" s="106">
        <f t="shared" si="2"/>
        <v>19938699</v>
      </c>
      <c r="J23" s="107">
        <f t="shared" si="4"/>
        <v>-1000000</v>
      </c>
      <c r="K23" s="108">
        <f t="shared" si="3"/>
        <v>18938699</v>
      </c>
    </row>
    <row r="24" spans="1:11" s="109" customFormat="1" ht="18" customHeight="1" thickBot="1">
      <c r="A24" s="115">
        <v>2039</v>
      </c>
      <c r="B24" s="140">
        <v>696153398</v>
      </c>
      <c r="C24" s="117">
        <f t="shared" si="0"/>
        <v>0</v>
      </c>
      <c r="D24" s="118">
        <v>696153398</v>
      </c>
      <c r="E24" s="140">
        <v>683153398</v>
      </c>
      <c r="F24" s="117">
        <f t="shared" si="1"/>
        <v>1000000</v>
      </c>
      <c r="G24" s="118">
        <v>684153398</v>
      </c>
      <c r="H24" s="105"/>
      <c r="I24" s="119">
        <f t="shared" si="2"/>
        <v>13000000</v>
      </c>
      <c r="J24" s="120">
        <f t="shared" si="4"/>
        <v>-1000000</v>
      </c>
      <c r="K24" s="121">
        <f t="shared" si="3"/>
        <v>12000000</v>
      </c>
    </row>
    <row r="25" spans="1:11">
      <c r="B25" s="122"/>
      <c r="C25" s="122"/>
      <c r="D25" s="122"/>
      <c r="E25" s="122"/>
      <c r="F25" s="122"/>
      <c r="G25" s="122"/>
      <c r="H25" s="123"/>
      <c r="I25" s="122"/>
      <c r="J25" s="122"/>
      <c r="K25" s="122"/>
    </row>
    <row r="28" spans="1:11" s="82" customFormat="1" ht="27.75" customHeight="1" thickBot="1">
      <c r="A28" s="189" t="s">
        <v>187</v>
      </c>
      <c r="B28" s="178" t="s">
        <v>202</v>
      </c>
      <c r="C28" s="178"/>
      <c r="D28" s="178"/>
      <c r="E28" s="179" t="s">
        <v>203</v>
      </c>
      <c r="F28" s="179"/>
      <c r="G28" s="179"/>
      <c r="H28" s="81"/>
      <c r="I28" s="178" t="s">
        <v>204</v>
      </c>
      <c r="J28" s="178"/>
      <c r="K28" s="178"/>
    </row>
    <row r="29" spans="1:11" s="91" customFormat="1" ht="31.5" customHeight="1" thickBot="1">
      <c r="A29" s="189"/>
      <c r="B29" s="124" t="s">
        <v>191</v>
      </c>
      <c r="C29" s="125" t="s">
        <v>192</v>
      </c>
      <c r="D29" s="126" t="s">
        <v>193</v>
      </c>
      <c r="E29" s="127" t="s">
        <v>191</v>
      </c>
      <c r="F29" s="125" t="s">
        <v>192</v>
      </c>
      <c r="G29" s="126" t="s">
        <v>193</v>
      </c>
      <c r="H29" s="87"/>
      <c r="I29" s="88" t="s">
        <v>191</v>
      </c>
      <c r="J29" s="89" t="s">
        <v>192</v>
      </c>
      <c r="K29" s="90" t="s">
        <v>193</v>
      </c>
    </row>
    <row r="30" spans="1:11" s="100" customFormat="1" ht="12" thickBot="1">
      <c r="A30" s="128" t="s">
        <v>185</v>
      </c>
      <c r="B30" s="98" t="s">
        <v>194</v>
      </c>
      <c r="C30" s="94" t="s">
        <v>186</v>
      </c>
      <c r="D30" s="99" t="s">
        <v>195</v>
      </c>
      <c r="E30" s="93" t="s">
        <v>196</v>
      </c>
      <c r="F30" s="94" t="s">
        <v>197</v>
      </c>
      <c r="G30" s="99" t="s">
        <v>198</v>
      </c>
      <c r="H30" s="97"/>
      <c r="I30" s="98" t="s">
        <v>199</v>
      </c>
      <c r="J30" s="94" t="s">
        <v>200</v>
      </c>
      <c r="K30" s="99" t="s">
        <v>201</v>
      </c>
    </row>
    <row r="31" spans="1:11" s="109" customFormat="1" ht="18" customHeight="1">
      <c r="A31" s="129">
        <v>2021</v>
      </c>
      <c r="B31" s="130">
        <v>102056530</v>
      </c>
      <c r="C31" s="103">
        <f t="shared" ref="C31:C49" si="5">D31-B31</f>
        <v>6656737</v>
      </c>
      <c r="D31" s="108">
        <v>108713267</v>
      </c>
      <c r="E31" s="130">
        <v>27443953</v>
      </c>
      <c r="F31" s="103">
        <f t="shared" ref="F31:F49" si="6">G31-E31</f>
        <v>66980952</v>
      </c>
      <c r="G31" s="108">
        <v>94424905</v>
      </c>
      <c r="H31" s="105"/>
      <c r="I31" s="131">
        <f>B6+B31-E6-E31</f>
        <v>0</v>
      </c>
      <c r="J31" s="132">
        <f>K31-I31</f>
        <v>0</v>
      </c>
      <c r="K31" s="133">
        <f t="shared" ref="K31:K49" si="7">D6+D31-G6-G31</f>
        <v>0</v>
      </c>
    </row>
    <row r="32" spans="1:11" s="109" customFormat="1" ht="18" customHeight="1">
      <c r="A32" s="129">
        <f>A31+1</f>
        <v>2022</v>
      </c>
      <c r="B32" s="134">
        <v>95000000</v>
      </c>
      <c r="C32" s="103">
        <f t="shared" si="5"/>
        <v>-55000000</v>
      </c>
      <c r="D32" s="108">
        <v>40000000</v>
      </c>
      <c r="E32" s="134">
        <v>17580952</v>
      </c>
      <c r="F32" s="103">
        <f t="shared" si="6"/>
        <v>0</v>
      </c>
      <c r="G32" s="108">
        <v>17580952</v>
      </c>
      <c r="H32" s="105"/>
      <c r="I32" s="106">
        <f t="shared" ref="I32:I49" si="8">B7+B32-E7-E32</f>
        <v>0</v>
      </c>
      <c r="J32" s="107">
        <f t="shared" ref="J32:J49" si="9">K32-I32</f>
        <v>0</v>
      </c>
      <c r="K32" s="108">
        <f t="shared" si="7"/>
        <v>0</v>
      </c>
    </row>
    <row r="33" spans="1:11" s="109" customFormat="1" ht="18" customHeight="1">
      <c r="A33" s="129">
        <f>A32+1</f>
        <v>2023</v>
      </c>
      <c r="B33" s="134">
        <v>40000000</v>
      </c>
      <c r="C33" s="103">
        <f t="shared" si="5"/>
        <v>0</v>
      </c>
      <c r="D33" s="108">
        <v>40000000</v>
      </c>
      <c r="E33" s="134">
        <v>26000000</v>
      </c>
      <c r="F33" s="103">
        <f t="shared" si="6"/>
        <v>-12500000</v>
      </c>
      <c r="G33" s="108">
        <v>13500000</v>
      </c>
      <c r="H33" s="105"/>
      <c r="I33" s="106">
        <f t="shared" si="8"/>
        <v>0</v>
      </c>
      <c r="J33" s="107">
        <f t="shared" si="9"/>
        <v>0</v>
      </c>
      <c r="K33" s="108">
        <f t="shared" si="7"/>
        <v>0</v>
      </c>
    </row>
    <row r="34" spans="1:11" s="109" customFormat="1" ht="18" customHeight="1">
      <c r="A34" s="129">
        <f>A33+1</f>
        <v>2024</v>
      </c>
      <c r="B34" s="134">
        <v>30000000</v>
      </c>
      <c r="C34" s="103">
        <f t="shared" si="5"/>
        <v>0</v>
      </c>
      <c r="D34" s="108">
        <v>30000000</v>
      </c>
      <c r="E34" s="134">
        <v>34480952</v>
      </c>
      <c r="F34" s="103">
        <f t="shared" si="6"/>
        <v>-15480952</v>
      </c>
      <c r="G34" s="108">
        <v>19000000</v>
      </c>
      <c r="H34" s="105"/>
      <c r="I34" s="106">
        <f t="shared" si="8"/>
        <v>0</v>
      </c>
      <c r="J34" s="107">
        <f t="shared" si="9"/>
        <v>0</v>
      </c>
      <c r="K34" s="108">
        <f t="shared" si="7"/>
        <v>0</v>
      </c>
    </row>
    <row r="35" spans="1:11" s="109" customFormat="1" ht="18" customHeight="1">
      <c r="A35" s="129">
        <f>A34+1</f>
        <v>2025</v>
      </c>
      <c r="B35" s="134">
        <v>0</v>
      </c>
      <c r="C35" s="103">
        <f t="shared" si="5"/>
        <v>0</v>
      </c>
      <c r="D35" s="108">
        <v>0</v>
      </c>
      <c r="E35" s="134">
        <v>30500000</v>
      </c>
      <c r="F35" s="103">
        <f t="shared" si="6"/>
        <v>-3500000</v>
      </c>
      <c r="G35" s="108">
        <v>27000000</v>
      </c>
      <c r="H35" s="105"/>
      <c r="I35" s="106">
        <f t="shared" si="8"/>
        <v>0</v>
      </c>
      <c r="J35" s="107">
        <f t="shared" si="9"/>
        <v>0</v>
      </c>
      <c r="K35" s="108">
        <f t="shared" si="7"/>
        <v>0</v>
      </c>
    </row>
    <row r="36" spans="1:11" s="109" customFormat="1" ht="18" customHeight="1">
      <c r="A36" s="129">
        <f>A35+1</f>
        <v>2026</v>
      </c>
      <c r="B36" s="134">
        <v>0</v>
      </c>
      <c r="C36" s="103">
        <f t="shared" si="5"/>
        <v>0</v>
      </c>
      <c r="D36" s="108">
        <v>0</v>
      </c>
      <c r="E36" s="134">
        <v>32300000</v>
      </c>
      <c r="F36" s="103">
        <f t="shared" si="6"/>
        <v>-4000000</v>
      </c>
      <c r="G36" s="108">
        <v>28300000</v>
      </c>
      <c r="H36" s="105"/>
      <c r="I36" s="106">
        <f t="shared" si="8"/>
        <v>0</v>
      </c>
      <c r="J36" s="107">
        <f t="shared" si="9"/>
        <v>0</v>
      </c>
      <c r="K36" s="108">
        <f t="shared" si="7"/>
        <v>0</v>
      </c>
    </row>
    <row r="37" spans="1:11" s="109" customFormat="1" ht="18" customHeight="1">
      <c r="A37" s="135">
        <v>2027</v>
      </c>
      <c r="B37" s="134">
        <v>0</v>
      </c>
      <c r="C37" s="103">
        <f t="shared" si="5"/>
        <v>0</v>
      </c>
      <c r="D37" s="108">
        <v>0</v>
      </c>
      <c r="E37" s="136">
        <v>31668324</v>
      </c>
      <c r="F37" s="103">
        <f t="shared" si="6"/>
        <v>-8000000</v>
      </c>
      <c r="G37" s="137">
        <v>23668324</v>
      </c>
      <c r="H37" s="105"/>
      <c r="I37" s="106">
        <f t="shared" si="8"/>
        <v>0</v>
      </c>
      <c r="J37" s="107">
        <f t="shared" si="9"/>
        <v>0</v>
      </c>
      <c r="K37" s="108">
        <f t="shared" si="7"/>
        <v>0</v>
      </c>
    </row>
    <row r="38" spans="1:11" s="109" customFormat="1" ht="18" customHeight="1">
      <c r="A38" s="135">
        <v>2028</v>
      </c>
      <c r="B38" s="134">
        <v>0</v>
      </c>
      <c r="C38" s="103">
        <f t="shared" si="5"/>
        <v>0</v>
      </c>
      <c r="D38" s="108">
        <v>0</v>
      </c>
      <c r="E38" s="136">
        <v>30836530</v>
      </c>
      <c r="F38" s="103">
        <f t="shared" si="6"/>
        <v>-8000000</v>
      </c>
      <c r="G38" s="137">
        <v>22836530</v>
      </c>
      <c r="H38" s="105"/>
      <c r="I38" s="106">
        <f>B13+B38-E13-E38</f>
        <v>0</v>
      </c>
      <c r="J38" s="107">
        <f t="shared" si="9"/>
        <v>0</v>
      </c>
      <c r="K38" s="108">
        <f t="shared" si="7"/>
        <v>0</v>
      </c>
    </row>
    <row r="39" spans="1:11" s="109" customFormat="1" ht="18" customHeight="1">
      <c r="A39" s="135">
        <v>2029</v>
      </c>
      <c r="B39" s="134">
        <v>0</v>
      </c>
      <c r="C39" s="103">
        <f t="shared" si="5"/>
        <v>0</v>
      </c>
      <c r="D39" s="108">
        <v>0</v>
      </c>
      <c r="E39" s="136">
        <v>29500000</v>
      </c>
      <c r="F39" s="103">
        <f t="shared" si="6"/>
        <v>-9000000</v>
      </c>
      <c r="G39" s="137">
        <v>20500000</v>
      </c>
      <c r="H39" s="105"/>
      <c r="I39" s="106">
        <f t="shared" si="8"/>
        <v>0</v>
      </c>
      <c r="J39" s="107">
        <f t="shared" si="9"/>
        <v>0</v>
      </c>
      <c r="K39" s="108">
        <f t="shared" si="7"/>
        <v>0</v>
      </c>
    </row>
    <row r="40" spans="1:11" s="109" customFormat="1" ht="18" customHeight="1">
      <c r="A40" s="135">
        <v>2030</v>
      </c>
      <c r="B40" s="134">
        <v>0</v>
      </c>
      <c r="C40" s="103">
        <f t="shared" si="5"/>
        <v>0</v>
      </c>
      <c r="D40" s="108">
        <v>0</v>
      </c>
      <c r="E40" s="136">
        <v>29500000</v>
      </c>
      <c r="F40" s="103">
        <f t="shared" si="6"/>
        <v>-9000000</v>
      </c>
      <c r="G40" s="137">
        <v>20500000</v>
      </c>
      <c r="H40" s="105"/>
      <c r="I40" s="106">
        <f t="shared" si="8"/>
        <v>0</v>
      </c>
      <c r="J40" s="107">
        <f t="shared" si="9"/>
        <v>0</v>
      </c>
      <c r="K40" s="108">
        <f t="shared" si="7"/>
        <v>0</v>
      </c>
    </row>
    <row r="41" spans="1:11" s="109" customFormat="1" ht="18" customHeight="1">
      <c r="A41" s="135">
        <v>2031</v>
      </c>
      <c r="B41" s="134">
        <v>0</v>
      </c>
      <c r="C41" s="103">
        <f t="shared" si="5"/>
        <v>0</v>
      </c>
      <c r="D41" s="108">
        <v>0</v>
      </c>
      <c r="E41" s="136">
        <v>29500000</v>
      </c>
      <c r="F41" s="103">
        <f t="shared" si="6"/>
        <v>-9000000</v>
      </c>
      <c r="G41" s="137">
        <v>20500000</v>
      </c>
      <c r="H41" s="105"/>
      <c r="I41" s="106">
        <f t="shared" si="8"/>
        <v>0</v>
      </c>
      <c r="J41" s="107">
        <f t="shared" si="9"/>
        <v>0</v>
      </c>
      <c r="K41" s="108">
        <f t="shared" si="7"/>
        <v>0</v>
      </c>
    </row>
    <row r="42" spans="1:11" s="109" customFormat="1" ht="18" customHeight="1">
      <c r="A42" s="135">
        <v>2032</v>
      </c>
      <c r="B42" s="134">
        <v>0</v>
      </c>
      <c r="C42" s="103">
        <f t="shared" si="5"/>
        <v>0</v>
      </c>
      <c r="D42" s="108">
        <v>0</v>
      </c>
      <c r="E42" s="136">
        <v>29500000</v>
      </c>
      <c r="F42" s="103">
        <f t="shared" si="6"/>
        <v>-9000000</v>
      </c>
      <c r="G42" s="137">
        <v>20500000</v>
      </c>
      <c r="H42" s="105"/>
      <c r="I42" s="106">
        <f t="shared" si="8"/>
        <v>0</v>
      </c>
      <c r="J42" s="107">
        <f t="shared" si="9"/>
        <v>0</v>
      </c>
      <c r="K42" s="108">
        <f t="shared" si="7"/>
        <v>0</v>
      </c>
    </row>
    <row r="43" spans="1:11" s="109" customFormat="1" ht="18" customHeight="1">
      <c r="A43" s="135">
        <v>2033</v>
      </c>
      <c r="B43" s="134">
        <v>0</v>
      </c>
      <c r="C43" s="103">
        <f t="shared" si="5"/>
        <v>0</v>
      </c>
      <c r="D43" s="108">
        <v>0</v>
      </c>
      <c r="E43" s="136">
        <v>29500000</v>
      </c>
      <c r="F43" s="103">
        <f t="shared" si="6"/>
        <v>-8000000</v>
      </c>
      <c r="G43" s="137">
        <v>21500000</v>
      </c>
      <c r="H43" s="105"/>
      <c r="I43" s="106">
        <f t="shared" si="8"/>
        <v>0</v>
      </c>
      <c r="J43" s="107">
        <f t="shared" si="9"/>
        <v>0</v>
      </c>
      <c r="K43" s="108">
        <f t="shared" si="7"/>
        <v>0</v>
      </c>
    </row>
    <row r="44" spans="1:11" s="109" customFormat="1" ht="18" customHeight="1">
      <c r="A44" s="135">
        <v>2034</v>
      </c>
      <c r="B44" s="134">
        <v>0</v>
      </c>
      <c r="C44" s="103">
        <f t="shared" si="5"/>
        <v>0</v>
      </c>
      <c r="D44" s="108">
        <v>0</v>
      </c>
      <c r="E44" s="136">
        <v>29000000</v>
      </c>
      <c r="F44" s="103">
        <f t="shared" si="6"/>
        <v>-8000000</v>
      </c>
      <c r="G44" s="137">
        <v>21000000</v>
      </c>
      <c r="H44" s="105"/>
      <c r="I44" s="106">
        <f t="shared" si="8"/>
        <v>0</v>
      </c>
      <c r="J44" s="107">
        <f t="shared" si="9"/>
        <v>0</v>
      </c>
      <c r="K44" s="108">
        <f t="shared" si="7"/>
        <v>0</v>
      </c>
    </row>
    <row r="45" spans="1:11" s="109" customFormat="1" ht="18" customHeight="1">
      <c r="A45" s="135">
        <v>2035</v>
      </c>
      <c r="B45" s="134">
        <v>0</v>
      </c>
      <c r="C45" s="103">
        <f t="shared" si="5"/>
        <v>0</v>
      </c>
      <c r="D45" s="108">
        <v>0</v>
      </c>
      <c r="E45" s="136">
        <v>28290633</v>
      </c>
      <c r="F45" s="103">
        <f t="shared" si="6"/>
        <v>-8000000</v>
      </c>
      <c r="G45" s="137">
        <v>20290633</v>
      </c>
      <c r="H45" s="105"/>
      <c r="I45" s="106">
        <f t="shared" si="8"/>
        <v>0</v>
      </c>
      <c r="J45" s="107">
        <f t="shared" si="9"/>
        <v>0</v>
      </c>
      <c r="K45" s="108">
        <f t="shared" si="7"/>
        <v>0</v>
      </c>
    </row>
    <row r="46" spans="1:11" s="109" customFormat="1" ht="18" customHeight="1">
      <c r="A46" s="135">
        <v>2036</v>
      </c>
      <c r="B46" s="134">
        <v>0</v>
      </c>
      <c r="C46" s="103">
        <f t="shared" si="5"/>
        <v>0</v>
      </c>
      <c r="D46" s="108">
        <v>0</v>
      </c>
      <c r="E46" s="136">
        <v>25500000</v>
      </c>
      <c r="F46" s="103">
        <f t="shared" si="6"/>
        <v>-8000000</v>
      </c>
      <c r="G46" s="137">
        <v>17500000</v>
      </c>
      <c r="H46" s="105"/>
      <c r="I46" s="106">
        <f t="shared" si="8"/>
        <v>0</v>
      </c>
      <c r="J46" s="107">
        <f t="shared" si="9"/>
        <v>0</v>
      </c>
      <c r="K46" s="108">
        <f t="shared" si="7"/>
        <v>0</v>
      </c>
    </row>
    <row r="47" spans="1:11" s="109" customFormat="1" ht="18" customHeight="1">
      <c r="A47" s="135">
        <v>2037</v>
      </c>
      <c r="B47" s="134">
        <v>0</v>
      </c>
      <c r="C47" s="103">
        <f t="shared" si="5"/>
        <v>0</v>
      </c>
      <c r="D47" s="108">
        <v>0</v>
      </c>
      <c r="E47" s="136">
        <v>20000000</v>
      </c>
      <c r="F47" s="103">
        <f t="shared" si="6"/>
        <v>-500000</v>
      </c>
      <c r="G47" s="137">
        <v>19500000</v>
      </c>
      <c r="H47" s="105"/>
      <c r="I47" s="106">
        <f t="shared" si="8"/>
        <v>0</v>
      </c>
      <c r="J47" s="107">
        <f t="shared" si="9"/>
        <v>0</v>
      </c>
      <c r="K47" s="108">
        <f t="shared" si="7"/>
        <v>0</v>
      </c>
    </row>
    <row r="48" spans="1:11" s="109" customFormat="1" ht="18" customHeight="1">
      <c r="A48" s="135">
        <v>2038</v>
      </c>
      <c r="B48" s="134">
        <v>0</v>
      </c>
      <c r="C48" s="103">
        <f t="shared" si="5"/>
        <v>0</v>
      </c>
      <c r="D48" s="108">
        <v>0</v>
      </c>
      <c r="E48" s="136">
        <v>19938699</v>
      </c>
      <c r="F48" s="103">
        <f t="shared" si="6"/>
        <v>-1000000</v>
      </c>
      <c r="G48" s="137">
        <v>18938699</v>
      </c>
      <c r="H48" s="105"/>
      <c r="I48" s="106">
        <f t="shared" si="8"/>
        <v>0</v>
      </c>
      <c r="J48" s="107">
        <f t="shared" si="9"/>
        <v>0</v>
      </c>
      <c r="K48" s="108">
        <f t="shared" si="7"/>
        <v>0</v>
      </c>
    </row>
    <row r="49" spans="1:11" s="109" customFormat="1" ht="18" customHeight="1" thickBot="1">
      <c r="A49" s="138">
        <v>2039</v>
      </c>
      <c r="B49" s="139">
        <v>0</v>
      </c>
      <c r="C49" s="116">
        <f t="shared" si="5"/>
        <v>0</v>
      </c>
      <c r="D49" s="121">
        <v>0</v>
      </c>
      <c r="E49" s="139">
        <v>13000000</v>
      </c>
      <c r="F49" s="116">
        <f t="shared" si="6"/>
        <v>-1000000</v>
      </c>
      <c r="G49" s="121">
        <v>12000000</v>
      </c>
      <c r="H49" s="105"/>
      <c r="I49" s="119">
        <f t="shared" si="8"/>
        <v>0</v>
      </c>
      <c r="J49" s="120">
        <f t="shared" si="9"/>
        <v>0</v>
      </c>
      <c r="K49" s="121">
        <f t="shared" si="7"/>
        <v>0</v>
      </c>
    </row>
    <row r="52" spans="1:11" ht="15.75" customHeight="1">
      <c r="A52" s="38" t="s">
        <v>196</v>
      </c>
      <c r="B52" s="180" t="s">
        <v>205</v>
      </c>
      <c r="C52" s="180"/>
      <c r="D52" s="180"/>
      <c r="E52" s="180"/>
      <c r="F52" s="180"/>
      <c r="G52" s="180"/>
      <c r="H52" s="180"/>
      <c r="I52" s="180"/>
      <c r="J52" s="180"/>
      <c r="K52" s="180"/>
    </row>
    <row r="53" spans="1:11" ht="33" customHeight="1">
      <c r="A53" s="166" t="s">
        <v>240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</row>
  </sheetData>
  <sheetProtection password="C25B" sheet="1"/>
  <mergeCells count="11">
    <mergeCell ref="A28:A29"/>
    <mergeCell ref="B28:D28"/>
    <mergeCell ref="E28:G28"/>
    <mergeCell ref="I28:K28"/>
    <mergeCell ref="B52:K52"/>
    <mergeCell ref="A53:K53"/>
    <mergeCell ref="A1:K1"/>
    <mergeCell ref="A3:A4"/>
    <mergeCell ref="B3:D3"/>
    <mergeCell ref="E3:G3"/>
    <mergeCell ref="I3:K3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40" customWidth="1"/>
    <col min="2" max="2" width="11.25" style="41" customWidth="1"/>
    <col min="3" max="3" width="11.125" style="41" customWidth="1"/>
    <col min="4" max="5" width="11.25" style="41" customWidth="1"/>
    <col min="6" max="6" width="11.125" style="41" customWidth="1"/>
    <col min="7" max="7" width="11.25" style="41" customWidth="1"/>
    <col min="8" max="8" width="1.75" style="42" customWidth="1"/>
    <col min="9" max="9" width="11.25" style="41" customWidth="1"/>
    <col min="10" max="10" width="9.75" style="41" customWidth="1"/>
    <col min="11" max="11" width="11.25" style="41" customWidth="1"/>
    <col min="12" max="16384" width="8.875" style="41"/>
  </cols>
  <sheetData>
    <row r="1" spans="1:11" ht="30" customHeight="1">
      <c r="A1" s="191" t="s">
        <v>206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3" spans="1:11" s="44" customFormat="1" ht="27.75" customHeight="1">
      <c r="A3" s="192" t="s">
        <v>187</v>
      </c>
      <c r="B3" s="190" t="s">
        <v>188</v>
      </c>
      <c r="C3" s="190"/>
      <c r="D3" s="190"/>
      <c r="E3" s="190" t="s">
        <v>189</v>
      </c>
      <c r="F3" s="190"/>
      <c r="G3" s="190"/>
      <c r="H3" s="43"/>
      <c r="I3" s="190" t="s">
        <v>190</v>
      </c>
      <c r="J3" s="190"/>
      <c r="K3" s="190"/>
    </row>
    <row r="4" spans="1:11" s="49" customFormat="1" ht="31.5" customHeight="1">
      <c r="A4" s="192"/>
      <c r="B4" s="45" t="s">
        <v>191</v>
      </c>
      <c r="C4" s="46" t="s">
        <v>192</v>
      </c>
      <c r="D4" s="47" t="s">
        <v>193</v>
      </c>
      <c r="E4" s="45" t="s">
        <v>191</v>
      </c>
      <c r="F4" s="46" t="s">
        <v>192</v>
      </c>
      <c r="G4" s="47" t="s">
        <v>193</v>
      </c>
      <c r="H4" s="48"/>
      <c r="I4" s="45" t="s">
        <v>191</v>
      </c>
      <c r="J4" s="46" t="s">
        <v>192</v>
      </c>
      <c r="K4" s="47" t="s">
        <v>193</v>
      </c>
    </row>
    <row r="5" spans="1:11" s="55" customFormat="1" ht="11.25">
      <c r="A5" s="50" t="s">
        <v>185</v>
      </c>
      <c r="B5" s="51" t="s">
        <v>194</v>
      </c>
      <c r="C5" s="52" t="s">
        <v>186</v>
      </c>
      <c r="D5" s="53" t="s">
        <v>195</v>
      </c>
      <c r="E5" s="51" t="s">
        <v>196</v>
      </c>
      <c r="F5" s="52" t="s">
        <v>197</v>
      </c>
      <c r="G5" s="53" t="s">
        <v>198</v>
      </c>
      <c r="H5" s="54"/>
      <c r="I5" s="51" t="s">
        <v>199</v>
      </c>
      <c r="J5" s="52" t="s">
        <v>200</v>
      </c>
      <c r="K5" s="53" t="s">
        <v>201</v>
      </c>
    </row>
    <row r="6" spans="1:11" s="62" customFormat="1" ht="18" customHeight="1">
      <c r="A6" s="56">
        <v>2011</v>
      </c>
      <c r="B6" s="57">
        <v>736629732</v>
      </c>
      <c r="C6" s="58">
        <f t="shared" ref="C6:C21" si="0">D6-B6</f>
        <v>0</v>
      </c>
      <c r="D6" s="57">
        <v>736629732</v>
      </c>
      <c r="E6" s="59">
        <v>774997440</v>
      </c>
      <c r="F6" s="58">
        <f t="shared" ref="F6:F21" si="1">G6-E6</f>
        <v>0</v>
      </c>
      <c r="G6" s="57">
        <v>774997440</v>
      </c>
      <c r="H6" s="60"/>
      <c r="I6" s="61">
        <f t="shared" ref="I6:I21" si="2">B6-E6</f>
        <v>-38367708</v>
      </c>
      <c r="J6" s="58">
        <f t="shared" ref="J6:J21" si="3">K6-I6</f>
        <v>0</v>
      </c>
      <c r="K6" s="57">
        <f t="shared" ref="K6:K21" si="4">D6-G6</f>
        <v>-38367708</v>
      </c>
    </row>
    <row r="7" spans="1:11" s="62" customFormat="1" ht="18" customHeight="1">
      <c r="A7" s="63">
        <f t="shared" ref="A7:A21" si="5">A6+1</f>
        <v>2012</v>
      </c>
      <c r="B7" s="64">
        <v>759814698</v>
      </c>
      <c r="C7" s="65">
        <f t="shared" si="0"/>
        <v>0</v>
      </c>
      <c r="D7" s="64">
        <v>759814698</v>
      </c>
      <c r="E7" s="66">
        <v>766102070</v>
      </c>
      <c r="F7" s="65">
        <f t="shared" si="1"/>
        <v>0</v>
      </c>
      <c r="G7" s="64">
        <v>766102070</v>
      </c>
      <c r="H7" s="60"/>
      <c r="I7" s="67">
        <f t="shared" si="2"/>
        <v>-6287372</v>
      </c>
      <c r="J7" s="65">
        <f t="shared" si="3"/>
        <v>0</v>
      </c>
      <c r="K7" s="64">
        <f t="shared" si="4"/>
        <v>-6287372</v>
      </c>
    </row>
    <row r="8" spans="1:11" s="62" customFormat="1" ht="18" customHeight="1">
      <c r="A8" s="63">
        <f t="shared" si="5"/>
        <v>2013</v>
      </c>
      <c r="B8" s="64">
        <v>828053919</v>
      </c>
      <c r="C8" s="65">
        <f t="shared" si="0"/>
        <v>12897522</v>
      </c>
      <c r="D8" s="64">
        <v>840951441</v>
      </c>
      <c r="E8" s="66">
        <v>868053919</v>
      </c>
      <c r="F8" s="65">
        <f t="shared" si="1"/>
        <v>12897522</v>
      </c>
      <c r="G8" s="64">
        <v>880951441</v>
      </c>
      <c r="H8" s="60"/>
      <c r="I8" s="67">
        <f t="shared" si="2"/>
        <v>-40000000</v>
      </c>
      <c r="J8" s="65">
        <f t="shared" si="3"/>
        <v>0</v>
      </c>
      <c r="K8" s="64">
        <f t="shared" si="4"/>
        <v>-40000000</v>
      </c>
    </row>
    <row r="9" spans="1:11" s="62" customFormat="1" ht="18" customHeight="1">
      <c r="A9" s="63">
        <f t="shared" si="5"/>
        <v>2014</v>
      </c>
      <c r="B9" s="64">
        <v>1008729660</v>
      </c>
      <c r="C9" s="65">
        <f t="shared" si="0"/>
        <v>31874934</v>
      </c>
      <c r="D9" s="64">
        <v>1040604594</v>
      </c>
      <c r="E9" s="66">
        <v>994661336</v>
      </c>
      <c r="F9" s="65">
        <f t="shared" si="1"/>
        <v>31874934</v>
      </c>
      <c r="G9" s="64">
        <v>1026536270</v>
      </c>
      <c r="H9" s="60"/>
      <c r="I9" s="67">
        <f t="shared" si="2"/>
        <v>14068324</v>
      </c>
      <c r="J9" s="65">
        <f t="shared" si="3"/>
        <v>0</v>
      </c>
      <c r="K9" s="64">
        <f t="shared" si="4"/>
        <v>14068324</v>
      </c>
    </row>
    <row r="10" spans="1:11" s="62" customFormat="1" ht="18" customHeight="1">
      <c r="A10" s="63">
        <f t="shared" si="5"/>
        <v>2015</v>
      </c>
      <c r="B10" s="64">
        <v>724373840</v>
      </c>
      <c r="C10" s="65">
        <f t="shared" si="0"/>
        <v>2641871</v>
      </c>
      <c r="D10" s="64">
        <v>727015711</v>
      </c>
      <c r="E10" s="66">
        <v>681792888</v>
      </c>
      <c r="F10" s="65">
        <f t="shared" si="1"/>
        <v>2641871</v>
      </c>
      <c r="G10" s="64">
        <v>684434759</v>
      </c>
      <c r="H10" s="60"/>
      <c r="I10" s="67">
        <f t="shared" si="2"/>
        <v>42580952</v>
      </c>
      <c r="J10" s="65">
        <f t="shared" si="3"/>
        <v>0</v>
      </c>
      <c r="K10" s="64">
        <f t="shared" si="4"/>
        <v>42580952</v>
      </c>
    </row>
    <row r="11" spans="1:11" s="62" customFormat="1" ht="18" customHeight="1">
      <c r="A11" s="63">
        <f t="shared" si="5"/>
        <v>2016</v>
      </c>
      <c r="B11" s="64">
        <v>569097963</v>
      </c>
      <c r="C11" s="65">
        <f t="shared" si="0"/>
        <v>1500000</v>
      </c>
      <c r="D11" s="64">
        <v>570597963</v>
      </c>
      <c r="E11" s="66">
        <v>524817011</v>
      </c>
      <c r="F11" s="65">
        <f t="shared" si="1"/>
        <v>1500000</v>
      </c>
      <c r="G11" s="64">
        <v>526317011</v>
      </c>
      <c r="H11" s="60"/>
      <c r="I11" s="67">
        <f t="shared" si="2"/>
        <v>44280952</v>
      </c>
      <c r="J11" s="65">
        <f t="shared" si="3"/>
        <v>0</v>
      </c>
      <c r="K11" s="64">
        <f t="shared" si="4"/>
        <v>44280952</v>
      </c>
    </row>
    <row r="12" spans="1:11" s="62" customFormat="1" ht="18" customHeight="1">
      <c r="A12" s="63">
        <f t="shared" si="5"/>
        <v>2017</v>
      </c>
      <c r="B12" s="64">
        <v>565060690</v>
      </c>
      <c r="C12" s="65">
        <f t="shared" si="0"/>
        <v>0</v>
      </c>
      <c r="D12" s="64">
        <v>565060690</v>
      </c>
      <c r="E12" s="66">
        <v>521479738</v>
      </c>
      <c r="F12" s="65">
        <f t="shared" si="1"/>
        <v>0</v>
      </c>
      <c r="G12" s="64">
        <v>521479738</v>
      </c>
      <c r="H12" s="60"/>
      <c r="I12" s="67">
        <f t="shared" si="2"/>
        <v>43580952</v>
      </c>
      <c r="J12" s="65">
        <f t="shared" si="3"/>
        <v>0</v>
      </c>
      <c r="K12" s="64">
        <f t="shared" si="4"/>
        <v>43580952</v>
      </c>
    </row>
    <row r="13" spans="1:11" s="62" customFormat="1" ht="18" customHeight="1">
      <c r="A13" s="63">
        <f t="shared" si="5"/>
        <v>2018</v>
      </c>
      <c r="B13" s="64">
        <v>572686089</v>
      </c>
      <c r="C13" s="65">
        <f t="shared" si="0"/>
        <v>0</v>
      </c>
      <c r="D13" s="64">
        <v>572686089</v>
      </c>
      <c r="E13" s="66">
        <v>528105137</v>
      </c>
      <c r="F13" s="65">
        <f t="shared" si="1"/>
        <v>0</v>
      </c>
      <c r="G13" s="64">
        <v>528105137</v>
      </c>
      <c r="H13" s="60"/>
      <c r="I13" s="67">
        <f t="shared" si="2"/>
        <v>44580952</v>
      </c>
      <c r="J13" s="65">
        <f t="shared" si="3"/>
        <v>0</v>
      </c>
      <c r="K13" s="64">
        <f t="shared" si="4"/>
        <v>44580952</v>
      </c>
    </row>
    <row r="14" spans="1:11" s="62" customFormat="1" ht="18" customHeight="1">
      <c r="A14" s="63">
        <f t="shared" si="5"/>
        <v>2019</v>
      </c>
      <c r="B14" s="64">
        <v>580923590</v>
      </c>
      <c r="C14" s="65">
        <f t="shared" si="0"/>
        <v>0</v>
      </c>
      <c r="D14" s="64">
        <v>580923590</v>
      </c>
      <c r="E14" s="66">
        <v>536342638</v>
      </c>
      <c r="F14" s="65">
        <f t="shared" si="1"/>
        <v>0</v>
      </c>
      <c r="G14" s="64">
        <v>536342638</v>
      </c>
      <c r="H14" s="60"/>
      <c r="I14" s="67">
        <f t="shared" si="2"/>
        <v>44580952</v>
      </c>
      <c r="J14" s="65">
        <f t="shared" si="3"/>
        <v>0</v>
      </c>
      <c r="K14" s="64">
        <f t="shared" si="4"/>
        <v>44580952</v>
      </c>
    </row>
    <row r="15" spans="1:11" s="62" customFormat="1" ht="18" customHeight="1">
      <c r="A15" s="63">
        <f t="shared" si="5"/>
        <v>2020</v>
      </c>
      <c r="B15" s="64">
        <v>587098279</v>
      </c>
      <c r="C15" s="65">
        <f t="shared" si="0"/>
        <v>0</v>
      </c>
      <c r="D15" s="64">
        <v>587098279</v>
      </c>
      <c r="E15" s="66">
        <v>549054329</v>
      </c>
      <c r="F15" s="65">
        <f t="shared" si="1"/>
        <v>0</v>
      </c>
      <c r="G15" s="64">
        <v>549054329</v>
      </c>
      <c r="H15" s="60"/>
      <c r="I15" s="67">
        <f t="shared" si="2"/>
        <v>38043950</v>
      </c>
      <c r="J15" s="65">
        <f t="shared" si="3"/>
        <v>0</v>
      </c>
      <c r="K15" s="64">
        <f t="shared" si="4"/>
        <v>38043950</v>
      </c>
    </row>
    <row r="16" spans="1:11" s="62" customFormat="1" ht="18" customHeight="1">
      <c r="A16" s="63">
        <f t="shared" si="5"/>
        <v>2021</v>
      </c>
      <c r="B16" s="64">
        <v>590579723</v>
      </c>
      <c r="C16" s="65">
        <f t="shared" si="0"/>
        <v>0</v>
      </c>
      <c r="D16" s="64">
        <v>590579723</v>
      </c>
      <c r="E16" s="66">
        <v>569579723</v>
      </c>
      <c r="F16" s="65">
        <f t="shared" si="1"/>
        <v>0</v>
      </c>
      <c r="G16" s="64">
        <v>569579723</v>
      </c>
      <c r="H16" s="60"/>
      <c r="I16" s="67">
        <f t="shared" si="2"/>
        <v>21000000</v>
      </c>
      <c r="J16" s="65">
        <f t="shared" si="3"/>
        <v>0</v>
      </c>
      <c r="K16" s="64">
        <f t="shared" si="4"/>
        <v>21000000</v>
      </c>
    </row>
    <row r="17" spans="1:11" s="62" customFormat="1" ht="18" customHeight="1">
      <c r="A17" s="63">
        <f t="shared" si="5"/>
        <v>2022</v>
      </c>
      <c r="B17" s="64">
        <v>597380286</v>
      </c>
      <c r="C17" s="65">
        <f t="shared" si="0"/>
        <v>0</v>
      </c>
      <c r="D17" s="64">
        <v>597380286</v>
      </c>
      <c r="E17" s="66">
        <v>576380286</v>
      </c>
      <c r="F17" s="65">
        <f t="shared" si="1"/>
        <v>0</v>
      </c>
      <c r="G17" s="64">
        <v>576380286</v>
      </c>
      <c r="H17" s="60"/>
      <c r="I17" s="67">
        <f t="shared" si="2"/>
        <v>21000000</v>
      </c>
      <c r="J17" s="65">
        <f t="shared" si="3"/>
        <v>0</v>
      </c>
      <c r="K17" s="64">
        <f t="shared" si="4"/>
        <v>21000000</v>
      </c>
    </row>
    <row r="18" spans="1:11" s="62" customFormat="1" ht="18" customHeight="1">
      <c r="A18" s="63">
        <f t="shared" si="5"/>
        <v>2023</v>
      </c>
      <c r="B18" s="64">
        <v>600752653</v>
      </c>
      <c r="C18" s="65">
        <f t="shared" si="0"/>
        <v>0</v>
      </c>
      <c r="D18" s="64">
        <v>600752653</v>
      </c>
      <c r="E18" s="66">
        <v>580771701</v>
      </c>
      <c r="F18" s="65">
        <f t="shared" si="1"/>
        <v>0</v>
      </c>
      <c r="G18" s="64">
        <v>580771701</v>
      </c>
      <c r="H18" s="60"/>
      <c r="I18" s="67">
        <f t="shared" si="2"/>
        <v>19980952</v>
      </c>
      <c r="J18" s="65">
        <f t="shared" si="3"/>
        <v>0</v>
      </c>
      <c r="K18" s="64">
        <f t="shared" si="4"/>
        <v>19980952</v>
      </c>
    </row>
    <row r="19" spans="1:11" s="62" customFormat="1" ht="18" customHeight="1">
      <c r="A19" s="63">
        <f t="shared" si="5"/>
        <v>2024</v>
      </c>
      <c r="B19" s="64">
        <v>607741610</v>
      </c>
      <c r="C19" s="65">
        <f t="shared" si="0"/>
        <v>0</v>
      </c>
      <c r="D19" s="64">
        <v>607741610</v>
      </c>
      <c r="E19" s="66">
        <v>595741610</v>
      </c>
      <c r="F19" s="65">
        <f t="shared" si="1"/>
        <v>0</v>
      </c>
      <c r="G19" s="64">
        <v>595741610</v>
      </c>
      <c r="H19" s="60"/>
      <c r="I19" s="67">
        <f t="shared" si="2"/>
        <v>12000000</v>
      </c>
      <c r="J19" s="65">
        <f t="shared" si="3"/>
        <v>0</v>
      </c>
      <c r="K19" s="64">
        <f t="shared" si="4"/>
        <v>12000000</v>
      </c>
    </row>
    <row r="20" spans="1:11" s="62" customFormat="1" ht="18" customHeight="1">
      <c r="A20" s="63">
        <f t="shared" si="5"/>
        <v>2025</v>
      </c>
      <c r="B20" s="64">
        <v>614638521</v>
      </c>
      <c r="C20" s="65">
        <f t="shared" si="0"/>
        <v>0</v>
      </c>
      <c r="D20" s="64">
        <v>614638521</v>
      </c>
      <c r="E20" s="66">
        <v>605167705</v>
      </c>
      <c r="F20" s="65">
        <f t="shared" si="1"/>
        <v>0</v>
      </c>
      <c r="G20" s="64">
        <v>605167705</v>
      </c>
      <c r="H20" s="60"/>
      <c r="I20" s="67">
        <f t="shared" si="2"/>
        <v>9470816</v>
      </c>
      <c r="J20" s="65">
        <f t="shared" si="3"/>
        <v>0</v>
      </c>
      <c r="K20" s="64">
        <f t="shared" si="4"/>
        <v>9470816</v>
      </c>
    </row>
    <row r="21" spans="1:11" s="62" customFormat="1" ht="18" customHeight="1">
      <c r="A21" s="68">
        <f t="shared" si="5"/>
        <v>2026</v>
      </c>
      <c r="B21" s="69">
        <v>621858781</v>
      </c>
      <c r="C21" s="70">
        <f t="shared" si="0"/>
        <v>0</v>
      </c>
      <c r="D21" s="69">
        <v>621858781</v>
      </c>
      <c r="E21" s="71">
        <v>621858781</v>
      </c>
      <c r="F21" s="70">
        <f t="shared" si="1"/>
        <v>0</v>
      </c>
      <c r="G21" s="69">
        <v>621858781</v>
      </c>
      <c r="H21" s="60"/>
      <c r="I21" s="72">
        <f t="shared" si="2"/>
        <v>0</v>
      </c>
      <c r="J21" s="70">
        <f t="shared" si="3"/>
        <v>0</v>
      </c>
      <c r="K21" s="69">
        <f t="shared" si="4"/>
        <v>0</v>
      </c>
    </row>
    <row r="25" spans="1:11" s="44" customFormat="1" ht="27.75" customHeight="1">
      <c r="A25" s="192" t="s">
        <v>187</v>
      </c>
      <c r="B25" s="190" t="s">
        <v>202</v>
      </c>
      <c r="C25" s="190"/>
      <c r="D25" s="190"/>
      <c r="E25" s="190" t="s">
        <v>203</v>
      </c>
      <c r="F25" s="190"/>
      <c r="G25" s="190"/>
      <c r="H25" s="43"/>
      <c r="I25" s="190" t="s">
        <v>204</v>
      </c>
      <c r="J25" s="190"/>
      <c r="K25" s="190"/>
    </row>
    <row r="26" spans="1:11" s="49" customFormat="1" ht="31.5" customHeight="1">
      <c r="A26" s="192"/>
      <c r="B26" s="45" t="s">
        <v>191</v>
      </c>
      <c r="C26" s="46" t="s">
        <v>192</v>
      </c>
      <c r="D26" s="47" t="s">
        <v>193</v>
      </c>
      <c r="E26" s="45" t="s">
        <v>191</v>
      </c>
      <c r="F26" s="46" t="s">
        <v>192</v>
      </c>
      <c r="G26" s="47" t="s">
        <v>193</v>
      </c>
      <c r="H26" s="48"/>
      <c r="I26" s="45" t="s">
        <v>191</v>
      </c>
      <c r="J26" s="46" t="s">
        <v>192</v>
      </c>
      <c r="K26" s="47" t="s">
        <v>193</v>
      </c>
    </row>
    <row r="27" spans="1:11" s="55" customFormat="1" ht="11.25">
      <c r="A27" s="50" t="s">
        <v>185</v>
      </c>
      <c r="B27" s="51" t="s">
        <v>199</v>
      </c>
      <c r="C27" s="52" t="s">
        <v>200</v>
      </c>
      <c r="D27" s="53" t="s">
        <v>201</v>
      </c>
      <c r="E27" s="51" t="s">
        <v>207</v>
      </c>
      <c r="F27" s="52" t="s">
        <v>208</v>
      </c>
      <c r="G27" s="53" t="s">
        <v>209</v>
      </c>
      <c r="H27" s="54"/>
      <c r="I27" s="51" t="s">
        <v>199</v>
      </c>
      <c r="J27" s="52" t="s">
        <v>200</v>
      </c>
      <c r="K27" s="53" t="s">
        <v>201</v>
      </c>
    </row>
    <row r="28" spans="1:11" s="62" customFormat="1" ht="18" customHeight="1">
      <c r="A28" s="73">
        <v>2011</v>
      </c>
      <c r="B28" s="61">
        <v>133221710</v>
      </c>
      <c r="C28" s="58">
        <f t="shared" ref="C28:C43" si="6">D28-B28</f>
        <v>0</v>
      </c>
      <c r="D28" s="74">
        <v>133221710</v>
      </c>
      <c r="E28" s="61">
        <v>31462914</v>
      </c>
      <c r="F28" s="58">
        <f t="shared" ref="F28:F43" si="7">G28-E28</f>
        <v>0</v>
      </c>
      <c r="G28" s="57">
        <v>31462914</v>
      </c>
      <c r="H28" s="60"/>
      <c r="I28" s="61">
        <f t="shared" ref="I28:I43" si="8">B6+B28-E6-E28</f>
        <v>63391088</v>
      </c>
      <c r="J28" s="58">
        <f t="shared" ref="J28:J43" si="9">K28-I28</f>
        <v>0</v>
      </c>
      <c r="K28" s="57">
        <f t="shared" ref="K28:K43" si="10">D6+D28-G6-G28</f>
        <v>63391088</v>
      </c>
    </row>
    <row r="29" spans="1:11" s="62" customFormat="1" ht="18" customHeight="1">
      <c r="A29" s="75">
        <f t="shared" ref="A29:A43" si="11">A28+1</f>
        <v>2012</v>
      </c>
      <c r="B29" s="67">
        <v>104972040</v>
      </c>
      <c r="C29" s="65">
        <f t="shared" si="6"/>
        <v>0</v>
      </c>
      <c r="D29" s="76">
        <v>104972040</v>
      </c>
      <c r="E29" s="67">
        <v>31580952</v>
      </c>
      <c r="F29" s="65">
        <f t="shared" si="7"/>
        <v>0</v>
      </c>
      <c r="G29" s="64">
        <v>31580952</v>
      </c>
      <c r="H29" s="60"/>
      <c r="I29" s="67">
        <f t="shared" si="8"/>
        <v>67103716</v>
      </c>
      <c r="J29" s="65">
        <f t="shared" si="9"/>
        <v>0</v>
      </c>
      <c r="K29" s="64">
        <f t="shared" si="10"/>
        <v>67103716</v>
      </c>
    </row>
    <row r="30" spans="1:11" s="62" customFormat="1" ht="18" customHeight="1">
      <c r="A30" s="75">
        <f t="shared" si="11"/>
        <v>2013</v>
      </c>
      <c r="B30" s="67">
        <v>74280952</v>
      </c>
      <c r="C30" s="65">
        <f t="shared" si="6"/>
        <v>0</v>
      </c>
      <c r="D30" s="76">
        <v>74280952</v>
      </c>
      <c r="E30" s="67">
        <v>34280952</v>
      </c>
      <c r="F30" s="65">
        <f t="shared" si="7"/>
        <v>0</v>
      </c>
      <c r="G30" s="64">
        <v>34280952</v>
      </c>
      <c r="H30" s="60"/>
      <c r="I30" s="67">
        <f t="shared" si="8"/>
        <v>0</v>
      </c>
      <c r="J30" s="65">
        <f t="shared" si="9"/>
        <v>0</v>
      </c>
      <c r="K30" s="64">
        <f t="shared" si="10"/>
        <v>0</v>
      </c>
    </row>
    <row r="31" spans="1:11" s="62" customFormat="1" ht="18" customHeight="1">
      <c r="A31" s="75">
        <f t="shared" si="11"/>
        <v>2014</v>
      </c>
      <c r="B31" s="67">
        <v>34280952</v>
      </c>
      <c r="C31" s="65">
        <f t="shared" si="6"/>
        <v>0</v>
      </c>
      <c r="D31" s="76">
        <v>34280952</v>
      </c>
      <c r="E31" s="67">
        <v>34280952</v>
      </c>
      <c r="F31" s="65">
        <f t="shared" si="7"/>
        <v>0</v>
      </c>
      <c r="G31" s="64">
        <v>34280952</v>
      </c>
      <c r="H31" s="60"/>
      <c r="I31" s="67">
        <f t="shared" si="8"/>
        <v>14068324</v>
      </c>
      <c r="J31" s="65">
        <f t="shared" si="9"/>
        <v>0</v>
      </c>
      <c r="K31" s="64">
        <f t="shared" si="10"/>
        <v>14068324</v>
      </c>
    </row>
    <row r="32" spans="1:11" s="62" customFormat="1" ht="18" customHeight="1">
      <c r="A32" s="75">
        <f t="shared" si="11"/>
        <v>2015</v>
      </c>
      <c r="B32" s="67">
        <v>42780952</v>
      </c>
      <c r="C32" s="65">
        <f t="shared" si="6"/>
        <v>0</v>
      </c>
      <c r="D32" s="76">
        <v>42780952</v>
      </c>
      <c r="E32" s="67">
        <v>42780952</v>
      </c>
      <c r="F32" s="65">
        <f t="shared" si="7"/>
        <v>0</v>
      </c>
      <c r="G32" s="64">
        <v>42780952</v>
      </c>
      <c r="H32" s="60"/>
      <c r="I32" s="67">
        <f t="shared" si="8"/>
        <v>42580952</v>
      </c>
      <c r="J32" s="65">
        <f t="shared" si="9"/>
        <v>0</v>
      </c>
      <c r="K32" s="64">
        <f t="shared" si="10"/>
        <v>42580952</v>
      </c>
    </row>
    <row r="33" spans="1:11" s="62" customFormat="1" ht="18" customHeight="1">
      <c r="A33" s="75">
        <f t="shared" si="11"/>
        <v>2016</v>
      </c>
      <c r="B33" s="67">
        <v>42580952</v>
      </c>
      <c r="C33" s="65">
        <f t="shared" si="6"/>
        <v>0</v>
      </c>
      <c r="D33" s="76">
        <v>42580952</v>
      </c>
      <c r="E33" s="67">
        <v>42580952</v>
      </c>
      <c r="F33" s="65">
        <f t="shared" si="7"/>
        <v>0</v>
      </c>
      <c r="G33" s="64">
        <v>42580952</v>
      </c>
      <c r="H33" s="60"/>
      <c r="I33" s="67">
        <f t="shared" si="8"/>
        <v>44280952</v>
      </c>
      <c r="J33" s="65">
        <f t="shared" si="9"/>
        <v>0</v>
      </c>
      <c r="K33" s="64">
        <f t="shared" si="10"/>
        <v>44280952</v>
      </c>
    </row>
    <row r="34" spans="1:11" s="62" customFormat="1" ht="18" customHeight="1">
      <c r="A34" s="75">
        <f t="shared" si="11"/>
        <v>2017</v>
      </c>
      <c r="B34" s="67">
        <v>44280952</v>
      </c>
      <c r="C34" s="65">
        <f t="shared" si="6"/>
        <v>0</v>
      </c>
      <c r="D34" s="76">
        <v>44280952</v>
      </c>
      <c r="E34" s="67">
        <v>44280952</v>
      </c>
      <c r="F34" s="65">
        <f t="shared" si="7"/>
        <v>0</v>
      </c>
      <c r="G34" s="64">
        <v>44280952</v>
      </c>
      <c r="H34" s="60"/>
      <c r="I34" s="67">
        <f t="shared" si="8"/>
        <v>43580952</v>
      </c>
      <c r="J34" s="65">
        <f t="shared" si="9"/>
        <v>0</v>
      </c>
      <c r="K34" s="64">
        <f t="shared" si="10"/>
        <v>43580952</v>
      </c>
    </row>
    <row r="35" spans="1:11" s="62" customFormat="1" ht="18" customHeight="1">
      <c r="A35" s="75">
        <f t="shared" si="11"/>
        <v>2018</v>
      </c>
      <c r="B35" s="67">
        <v>43580952</v>
      </c>
      <c r="C35" s="65">
        <f t="shared" si="6"/>
        <v>0</v>
      </c>
      <c r="D35" s="76">
        <v>43580952</v>
      </c>
      <c r="E35" s="67">
        <v>43580952</v>
      </c>
      <c r="F35" s="65">
        <f t="shared" si="7"/>
        <v>0</v>
      </c>
      <c r="G35" s="64">
        <v>43580952</v>
      </c>
      <c r="H35" s="60"/>
      <c r="I35" s="67">
        <f t="shared" si="8"/>
        <v>44580952</v>
      </c>
      <c r="J35" s="65">
        <f t="shared" si="9"/>
        <v>0</v>
      </c>
      <c r="K35" s="64">
        <f t="shared" si="10"/>
        <v>44580952</v>
      </c>
    </row>
    <row r="36" spans="1:11" s="62" customFormat="1" ht="18" customHeight="1">
      <c r="A36" s="75">
        <f t="shared" si="11"/>
        <v>2019</v>
      </c>
      <c r="B36" s="67">
        <v>44580952</v>
      </c>
      <c r="C36" s="65">
        <f t="shared" si="6"/>
        <v>0</v>
      </c>
      <c r="D36" s="76">
        <v>44580952</v>
      </c>
      <c r="E36" s="67">
        <v>44580952</v>
      </c>
      <c r="F36" s="65">
        <f t="shared" si="7"/>
        <v>0</v>
      </c>
      <c r="G36" s="64">
        <v>44580952</v>
      </c>
      <c r="H36" s="60"/>
      <c r="I36" s="67">
        <f t="shared" si="8"/>
        <v>44580952</v>
      </c>
      <c r="J36" s="65">
        <f t="shared" si="9"/>
        <v>0</v>
      </c>
      <c r="K36" s="64">
        <f t="shared" si="10"/>
        <v>44580952</v>
      </c>
    </row>
    <row r="37" spans="1:11" s="62" customFormat="1" ht="18" customHeight="1">
      <c r="A37" s="75">
        <f t="shared" si="11"/>
        <v>2020</v>
      </c>
      <c r="B37" s="67">
        <v>44580952</v>
      </c>
      <c r="C37" s="65">
        <f t="shared" si="6"/>
        <v>0</v>
      </c>
      <c r="D37" s="76">
        <v>44580952</v>
      </c>
      <c r="E37" s="67">
        <v>44580952</v>
      </c>
      <c r="F37" s="65">
        <f t="shared" si="7"/>
        <v>0</v>
      </c>
      <c r="G37" s="64">
        <v>44580952</v>
      </c>
      <c r="H37" s="60"/>
      <c r="I37" s="67">
        <f t="shared" si="8"/>
        <v>38043950</v>
      </c>
      <c r="J37" s="65">
        <f t="shared" si="9"/>
        <v>0</v>
      </c>
      <c r="K37" s="64">
        <f t="shared" si="10"/>
        <v>38043950</v>
      </c>
    </row>
    <row r="38" spans="1:11" s="62" customFormat="1" ht="18" customHeight="1">
      <c r="A38" s="75">
        <f t="shared" si="11"/>
        <v>2021</v>
      </c>
      <c r="B38" s="67">
        <v>38043950</v>
      </c>
      <c r="C38" s="65">
        <f t="shared" si="6"/>
        <v>0</v>
      </c>
      <c r="D38" s="76">
        <v>38043950</v>
      </c>
      <c r="E38" s="67">
        <v>38043950</v>
      </c>
      <c r="F38" s="65">
        <f t="shared" si="7"/>
        <v>0</v>
      </c>
      <c r="G38" s="64">
        <v>38043950</v>
      </c>
      <c r="H38" s="60"/>
      <c r="I38" s="67">
        <f t="shared" si="8"/>
        <v>21000000</v>
      </c>
      <c r="J38" s="65">
        <f t="shared" si="9"/>
        <v>0</v>
      </c>
      <c r="K38" s="64">
        <f t="shared" si="10"/>
        <v>21000000</v>
      </c>
    </row>
    <row r="39" spans="1:11" s="62" customFormat="1" ht="18" customHeight="1">
      <c r="A39" s="75">
        <f t="shared" si="11"/>
        <v>2022</v>
      </c>
      <c r="B39" s="67">
        <v>21000000</v>
      </c>
      <c r="C39" s="65">
        <f t="shared" si="6"/>
        <v>0</v>
      </c>
      <c r="D39" s="76">
        <v>21000000</v>
      </c>
      <c r="E39" s="67">
        <v>21000000</v>
      </c>
      <c r="F39" s="65">
        <f t="shared" si="7"/>
        <v>0</v>
      </c>
      <c r="G39" s="64">
        <v>21000000</v>
      </c>
      <c r="H39" s="60"/>
      <c r="I39" s="67">
        <f t="shared" si="8"/>
        <v>21000000</v>
      </c>
      <c r="J39" s="65">
        <f t="shared" si="9"/>
        <v>0</v>
      </c>
      <c r="K39" s="64">
        <f t="shared" si="10"/>
        <v>21000000</v>
      </c>
    </row>
    <row r="40" spans="1:11" s="62" customFormat="1" ht="18" customHeight="1">
      <c r="A40" s="75">
        <f t="shared" si="11"/>
        <v>2023</v>
      </c>
      <c r="B40" s="67">
        <v>21000000</v>
      </c>
      <c r="C40" s="65">
        <f t="shared" si="6"/>
        <v>0</v>
      </c>
      <c r="D40" s="76">
        <v>21000000</v>
      </c>
      <c r="E40" s="67">
        <v>21000000</v>
      </c>
      <c r="F40" s="65">
        <f t="shared" si="7"/>
        <v>0</v>
      </c>
      <c r="G40" s="64">
        <v>21000000</v>
      </c>
      <c r="H40" s="60"/>
      <c r="I40" s="67">
        <f t="shared" si="8"/>
        <v>19980952</v>
      </c>
      <c r="J40" s="65">
        <f t="shared" si="9"/>
        <v>0</v>
      </c>
      <c r="K40" s="64">
        <f t="shared" si="10"/>
        <v>19980952</v>
      </c>
    </row>
    <row r="41" spans="1:11" s="62" customFormat="1" ht="18" customHeight="1">
      <c r="A41" s="75">
        <f t="shared" si="11"/>
        <v>2024</v>
      </c>
      <c r="B41" s="67">
        <v>19980952</v>
      </c>
      <c r="C41" s="65">
        <f t="shared" si="6"/>
        <v>0</v>
      </c>
      <c r="D41" s="76">
        <v>19980952</v>
      </c>
      <c r="E41" s="67">
        <v>19980952</v>
      </c>
      <c r="F41" s="65">
        <f t="shared" si="7"/>
        <v>0</v>
      </c>
      <c r="G41" s="64">
        <v>19980952</v>
      </c>
      <c r="H41" s="60"/>
      <c r="I41" s="67">
        <f t="shared" si="8"/>
        <v>12000000</v>
      </c>
      <c r="J41" s="65">
        <f t="shared" si="9"/>
        <v>0</v>
      </c>
      <c r="K41" s="64">
        <f t="shared" si="10"/>
        <v>12000000</v>
      </c>
    </row>
    <row r="42" spans="1:11" s="62" customFormat="1" ht="18" customHeight="1">
      <c r="A42" s="75">
        <f t="shared" si="11"/>
        <v>2025</v>
      </c>
      <c r="B42" s="67">
        <v>12000000</v>
      </c>
      <c r="C42" s="65">
        <f t="shared" si="6"/>
        <v>0</v>
      </c>
      <c r="D42" s="76">
        <v>12000000</v>
      </c>
      <c r="E42" s="67">
        <v>12000000</v>
      </c>
      <c r="F42" s="65">
        <f t="shared" si="7"/>
        <v>0</v>
      </c>
      <c r="G42" s="64">
        <v>12000000</v>
      </c>
      <c r="H42" s="60"/>
      <c r="I42" s="67">
        <f t="shared" si="8"/>
        <v>9470816</v>
      </c>
      <c r="J42" s="65">
        <f t="shared" si="9"/>
        <v>0</v>
      </c>
      <c r="K42" s="64">
        <f t="shared" si="10"/>
        <v>9470816</v>
      </c>
    </row>
    <row r="43" spans="1:11" s="62" customFormat="1" ht="18" customHeight="1">
      <c r="A43" s="77">
        <f t="shared" si="11"/>
        <v>2026</v>
      </c>
      <c r="B43" s="72">
        <v>9470816</v>
      </c>
      <c r="C43" s="70">
        <f t="shared" si="6"/>
        <v>0</v>
      </c>
      <c r="D43" s="78">
        <v>9470816</v>
      </c>
      <c r="E43" s="72">
        <v>9470816</v>
      </c>
      <c r="F43" s="70">
        <f t="shared" si="7"/>
        <v>0</v>
      </c>
      <c r="G43" s="69">
        <v>9470816</v>
      </c>
      <c r="H43" s="60"/>
      <c r="I43" s="72">
        <f t="shared" si="8"/>
        <v>0</v>
      </c>
      <c r="J43" s="70">
        <f t="shared" si="9"/>
        <v>0</v>
      </c>
      <c r="K43" s="69">
        <f t="shared" si="10"/>
        <v>0</v>
      </c>
    </row>
    <row r="46" spans="1:11" ht="15.75" customHeight="1">
      <c r="A46" s="38" t="s">
        <v>195</v>
      </c>
      <c r="B46" s="180" t="s">
        <v>205</v>
      </c>
      <c r="C46" s="180"/>
      <c r="D46" s="180"/>
      <c r="E46" s="180"/>
      <c r="F46" s="180"/>
      <c r="G46" s="180"/>
      <c r="H46" s="180"/>
      <c r="I46" s="180"/>
      <c r="J46" s="180"/>
      <c r="K46" s="180"/>
    </row>
    <row r="47" spans="1:11" ht="33" customHeight="1">
      <c r="A47" s="166" t="s">
        <v>210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</row>
  </sheetData>
  <sheetProtection selectLockedCells="1" selectUnlockedCells="1"/>
  <mergeCells count="11">
    <mergeCell ref="E25:G25"/>
    <mergeCell ref="I25:K25"/>
    <mergeCell ref="B46:K46"/>
    <mergeCell ref="A47:K47"/>
    <mergeCell ref="A1:K1"/>
    <mergeCell ref="A3:A4"/>
    <mergeCell ref="B3:D3"/>
    <mergeCell ref="E3:G3"/>
    <mergeCell ref="I3:K3"/>
    <mergeCell ref="A25:A26"/>
    <mergeCell ref="B25:D25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Anna Sobierajska</cp:lastModifiedBy>
  <cp:lastPrinted>2021-11-26T10:48:31Z</cp:lastPrinted>
  <dcterms:created xsi:type="dcterms:W3CDTF">2021-04-20T07:22:12Z</dcterms:created>
  <dcterms:modified xsi:type="dcterms:W3CDTF">2021-11-26T12:28:51Z</dcterms:modified>
</cp:coreProperties>
</file>