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857" activeTab="20"/>
  </bookViews>
  <sheets>
    <sheet name="T.1 " sheetId="1" r:id="rId1"/>
    <sheet name="T.1 - zał A" sheetId="2" r:id="rId2"/>
    <sheet name="T.1 - zał B" sheetId="3" r:id="rId3"/>
    <sheet name="T.2" sheetId="4" r:id="rId4"/>
    <sheet name="T.3" sheetId="5" r:id="rId5"/>
    <sheet name="T.4" sheetId="6" r:id="rId6"/>
    <sheet name="T.5 " sheetId="7" r:id="rId7"/>
    <sheet name="T.6" sheetId="8" r:id="rId8"/>
    <sheet name="T.7" sheetId="9" r:id="rId9"/>
    <sheet name="T.8" sheetId="10" r:id="rId10"/>
    <sheet name="T.9" sheetId="11" r:id="rId11"/>
    <sheet name="T.10" sheetId="12" r:id="rId12"/>
    <sheet name="T.11" sheetId="13" r:id="rId13"/>
    <sheet name="T.12" sheetId="14" r:id="rId14"/>
    <sheet name="T.12a" sheetId="15" r:id="rId15"/>
    <sheet name="T.13" sheetId="16" r:id="rId16"/>
    <sheet name="T.14" sheetId="17" r:id="rId17"/>
    <sheet name="T.15" sheetId="18" r:id="rId18"/>
    <sheet name="T.16" sheetId="19" r:id="rId19"/>
    <sheet name="T16-zał." sheetId="20" r:id="rId20"/>
    <sheet name="T.17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0580" localSheetId="0">'T.1 '!$L$14:$L$27</definedName>
    <definedName name="§" localSheetId="17">#REF!</definedName>
    <definedName name="§" localSheetId="18">#REF!</definedName>
    <definedName name="§" localSheetId="20">#REF!</definedName>
    <definedName name="§" localSheetId="5">'T.1 '!#REF!</definedName>
    <definedName name="§" localSheetId="6">'T.1 '!#REF!</definedName>
    <definedName name="§" localSheetId="19">#REF!</definedName>
    <definedName name="§">'T.1 '!#REF!</definedName>
    <definedName name="§d" localSheetId="17">#REF!</definedName>
    <definedName name="§d" localSheetId="18">#REF!</definedName>
    <definedName name="§d" localSheetId="20">#REF!</definedName>
    <definedName name="§d" localSheetId="19">#REF!</definedName>
    <definedName name="§d">'T.1 '!$L$14:$L$27</definedName>
    <definedName name="aa">'T.1 '!#REF!</definedName>
    <definedName name="miesiące">#REF!</definedName>
    <definedName name="nazwa" localSheetId="17">#REF!</definedName>
    <definedName name="nazwa" localSheetId="18">#REF!</definedName>
    <definedName name="nazwa" localSheetId="20">#REF!</definedName>
    <definedName name="nazwa" localSheetId="5">'T.1 '!#REF!</definedName>
    <definedName name="nazwa" localSheetId="6">'T.1 '!#REF!</definedName>
    <definedName name="nazwa" localSheetId="19">#REF!</definedName>
    <definedName name="nazwa">'T.1 '!#REF!</definedName>
    <definedName name="nazwad" localSheetId="17">#REF!</definedName>
    <definedName name="nazwad" localSheetId="18">#REF!</definedName>
    <definedName name="nazwad" localSheetId="20">#REF!</definedName>
    <definedName name="nazwad" localSheetId="5">'T.1 '!#REF!</definedName>
    <definedName name="nazwad" localSheetId="6">'T.1 '!#REF!</definedName>
    <definedName name="nazwad" localSheetId="19">#REF!</definedName>
    <definedName name="nazwad">'T.1 '!#REF!</definedName>
    <definedName name="nazwap" localSheetId="17">#REF!</definedName>
    <definedName name="nazwap" localSheetId="18">#REF!</definedName>
    <definedName name="nazwap" localSheetId="20">#REF!</definedName>
    <definedName name="nazwap" localSheetId="5">'T.1 '!#REF!</definedName>
    <definedName name="nazwap" localSheetId="6">'T.1 '!#REF!</definedName>
    <definedName name="nazwap" localSheetId="19">#REF!</definedName>
    <definedName name="nazwap">'T.1 '!#REF!</definedName>
    <definedName name="_xlnm.Print_Area" localSheetId="0">'T.1 '!$A$1:$H$80</definedName>
    <definedName name="_xlnm.Print_Area" localSheetId="1">'T.1 - zał A'!$A$1:$G$63</definedName>
    <definedName name="_xlnm.Print_Area" localSheetId="11">'T.10'!$A$1:$G$44</definedName>
    <definedName name="_xlnm.Print_Area" localSheetId="14">'T.12a'!$A$1:$M$50</definedName>
    <definedName name="_xlnm.Print_Area" localSheetId="15">'T.13'!$A$1:$O$40</definedName>
    <definedName name="_xlnm.Print_Area" localSheetId="20">'T.17'!$A$1:$G$164</definedName>
    <definedName name="_xlnm.Print_Area" localSheetId="5">'T.4'!$A$1:$G$47</definedName>
    <definedName name="_xlnm.Print_Area" localSheetId="6">'T.5 '!$A$1:$G$40</definedName>
    <definedName name="_xlnm.Print_Area" localSheetId="7">'T.6'!$A$1:$G$44</definedName>
    <definedName name="_xlnm.Print_Area" localSheetId="8">'T.7'!$A$1:$G$51</definedName>
    <definedName name="_xlnm.Print_Area" localSheetId="10">'T.9'!$A$1:$G$41</definedName>
    <definedName name="_xlnm.Print_Area" localSheetId="19">'T16-zał.'!$A$1:$L$50</definedName>
    <definedName name="paragraf" localSheetId="17">#REF!</definedName>
    <definedName name="paragraf" localSheetId="18">#REF!</definedName>
    <definedName name="paragraf" localSheetId="20">#REF!</definedName>
    <definedName name="paragraf" localSheetId="5">'T.1 '!#REF!</definedName>
    <definedName name="paragraf" localSheetId="6">'T.1 '!#REF!</definedName>
    <definedName name="paragraf" localSheetId="19">#REF!</definedName>
    <definedName name="paragraf">'T.1 '!#REF!</definedName>
    <definedName name="paragrafd" localSheetId="17">#REF!</definedName>
    <definedName name="paragrafd" localSheetId="18">#REF!</definedName>
    <definedName name="paragrafd" localSheetId="20">#REF!</definedName>
    <definedName name="paragrafd" localSheetId="5">'T.1 '!#REF!</definedName>
    <definedName name="paragrafd" localSheetId="6">'T.1 '!#REF!</definedName>
    <definedName name="paragrafd" localSheetId="19">#REF!</definedName>
    <definedName name="paragrafd">'T.1 '!#REF!</definedName>
    <definedName name="T" localSheetId="17">#REF!</definedName>
    <definedName name="T" localSheetId="18">#REF!</definedName>
    <definedName name="T" localSheetId="20">#REF!</definedName>
    <definedName name="T" localSheetId="5">#REF!</definedName>
    <definedName name="T" localSheetId="6">#REF!</definedName>
    <definedName name="T" localSheetId="19">#REF!</definedName>
    <definedName name="T">#REF!</definedName>
    <definedName name="T.15">#REF!</definedName>
    <definedName name="T.4">'T.1 '!#REF!</definedName>
    <definedName name="_xlnm.Print_Titles" localSheetId="0">'T.1 '!$11:$14</definedName>
    <definedName name="_xlnm.Print_Titles" localSheetId="14">'T.12a'!$6:$7</definedName>
    <definedName name="_xlnm.Print_Titles" localSheetId="17">'T.15'!$10:$12</definedName>
    <definedName name="_xlnm.Print_Titles" localSheetId="18">'T.16'!$11:$14</definedName>
    <definedName name="_xlnm.Print_Titles" localSheetId="20">'T.17'!$10:$12</definedName>
  </definedNames>
  <calcPr fullCalcOnLoad="1"/>
</workbook>
</file>

<file path=xl/sharedStrings.xml><?xml version="1.0" encoding="utf-8"?>
<sst xmlns="http://schemas.openxmlformats.org/spreadsheetml/2006/main" count="2978" uniqueCount="1036">
  <si>
    <t>§</t>
  </si>
  <si>
    <t>Wyszczególnienie</t>
  </si>
  <si>
    <t>w złotych</t>
  </si>
  <si>
    <t>Jednostki budżetowe</t>
  </si>
  <si>
    <t>................................................................</t>
  </si>
  <si>
    <t>Poz.</t>
  </si>
  <si>
    <t>1.</t>
  </si>
  <si>
    <t>Dochody ogółem</t>
  </si>
  <si>
    <t>2.</t>
  </si>
  <si>
    <t>Wydatki bieżące</t>
  </si>
  <si>
    <t>2.1</t>
  </si>
  <si>
    <t>2.1.1</t>
  </si>
  <si>
    <t>2.1.2</t>
  </si>
  <si>
    <t>2.2</t>
  </si>
  <si>
    <t>Pochodne od wynagrodzeń</t>
  </si>
  <si>
    <t>2.2.1</t>
  </si>
  <si>
    <t>2.2.2</t>
  </si>
  <si>
    <t>2.3</t>
  </si>
  <si>
    <t>Pozostałe wydatki</t>
  </si>
  <si>
    <t>%          kol.7/6</t>
  </si>
  <si>
    <t>4.</t>
  </si>
  <si>
    <t>Średnioroczna liczba zatrudnionych</t>
  </si>
  <si>
    <t>- w osobach</t>
  </si>
  <si>
    <t>- w przeliczeniu na pełne etaty</t>
  </si>
  <si>
    <t>Treść</t>
  </si>
  <si>
    <t>Lp</t>
  </si>
  <si>
    <t>%          kol.6/5</t>
  </si>
  <si>
    <t>a/ wynikające ze struktury organizacyjnej</t>
  </si>
  <si>
    <t>b/ faktyczne</t>
  </si>
  <si>
    <t>3.</t>
  </si>
  <si>
    <t>Ilość oddziałów</t>
  </si>
  <si>
    <t>Ilość uczniów</t>
  </si>
  <si>
    <t>5.</t>
  </si>
  <si>
    <t>6.</t>
  </si>
  <si>
    <t>7.</t>
  </si>
  <si>
    <t>8.</t>
  </si>
  <si>
    <t>1.1</t>
  </si>
  <si>
    <t>1.2</t>
  </si>
  <si>
    <t>1.2.1</t>
  </si>
  <si>
    <t>Wydatki majątkowe</t>
  </si>
  <si>
    <t>3.1</t>
  </si>
  <si>
    <t>3.2</t>
  </si>
  <si>
    <t>Dział ..............</t>
  </si>
  <si>
    <t>Rozdział ............</t>
  </si>
  <si>
    <t>4.1</t>
  </si>
  <si>
    <t>4.1.1</t>
  </si>
  <si>
    <t>4.1.2</t>
  </si>
  <si>
    <t>...........................................</t>
  </si>
  <si>
    <t>.....................................</t>
  </si>
  <si>
    <t>/Nazwa zadania/</t>
  </si>
  <si>
    <t>Wydatki ogółem</t>
  </si>
  <si>
    <t xml:space="preserve">w tym:                                                                  </t>
  </si>
  <si>
    <t>2.1.3</t>
  </si>
  <si>
    <t xml:space="preserve">w tym:                                                                 </t>
  </si>
  <si>
    <t>2.2.3</t>
  </si>
  <si>
    <t>Lp.</t>
  </si>
  <si>
    <t>Odpisy na zakładowy fundusz świadczeń socjalnych</t>
  </si>
  <si>
    <t>..............................................</t>
  </si>
  <si>
    <t>II.</t>
  </si>
  <si>
    <t>III.</t>
  </si>
  <si>
    <t>IV.</t>
  </si>
  <si>
    <t>........................................................</t>
  </si>
  <si>
    <t>..........................................</t>
  </si>
  <si>
    <t>.................................................................</t>
  </si>
  <si>
    <t>w tym:</t>
  </si>
  <si>
    <t>....</t>
  </si>
  <si>
    <t>6.1</t>
  </si>
  <si>
    <t>6.2</t>
  </si>
  <si>
    <t>6.3</t>
  </si>
  <si>
    <t>6.4</t>
  </si>
  <si>
    <t>Fundusze celowe</t>
  </si>
  <si>
    <t>Inne zwiększenia funduszu</t>
  </si>
  <si>
    <t>.....</t>
  </si>
  <si>
    <t>związane z działalnością bieżącą</t>
  </si>
  <si>
    <t>4.1.2.1</t>
  </si>
  <si>
    <t>związane z działalności inwestycyjną</t>
  </si>
  <si>
    <t>Inne zmniejszenie funduszu</t>
  </si>
  <si>
    <t>Środki pieniężne</t>
  </si>
  <si>
    <t>Należności</t>
  </si>
  <si>
    <t>Pozostałe środki obrotowe</t>
  </si>
  <si>
    <t>Zobowiązania</t>
  </si>
  <si>
    <t>2.3.1</t>
  </si>
  <si>
    <t>1.1.1</t>
  </si>
  <si>
    <t>2.3.2</t>
  </si>
  <si>
    <t>Sporządzono dnia ......................</t>
  </si>
  <si>
    <t>9.</t>
  </si>
  <si>
    <t>..........................................................</t>
  </si>
  <si>
    <t>...........................................................</t>
  </si>
  <si>
    <t>...................................</t>
  </si>
  <si>
    <t>%                kol. 7/6</t>
  </si>
  <si>
    <t>(bez wydatków na zadania remontowe)</t>
  </si>
  <si>
    <t>(nazwa funduszu)</t>
  </si>
  <si>
    <t>I.</t>
  </si>
  <si>
    <t>Nadzór merytoryczny</t>
  </si>
  <si>
    <t>data, podpis</t>
  </si>
  <si>
    <t>Dyrektor Departamentu</t>
  </si>
  <si>
    <t>Członka Zarządu Województwa</t>
  </si>
  <si>
    <t>Członek Zarządu Województwa</t>
  </si>
  <si>
    <t xml:space="preserve"> Dyrektor Departamentu</t>
  </si>
  <si>
    <t>Główny Księgowy</t>
  </si>
  <si>
    <t>Dyrektor Jednostki</t>
  </si>
  <si>
    <t>zadanie własne Województwa   /  zlecone z zakresu administracji rządowej  /  powierzone *</t>
  </si>
  <si>
    <t>/podstawa prawna realizacji zadania/</t>
  </si>
  <si>
    <t>….</t>
  </si>
  <si>
    <t>Dochody majątkowe</t>
  </si>
  <si>
    <t>…</t>
  </si>
  <si>
    <t>Pozostałe wydatki bieżące</t>
  </si>
  <si>
    <t>2.1.2.1</t>
  </si>
  <si>
    <t>2.1.3.1</t>
  </si>
  <si>
    <t>V.</t>
  </si>
  <si>
    <t>2.1.1.1</t>
  </si>
  <si>
    <t xml:space="preserve">PROJEKT BUDŻETU WOJEWÓDZTWA </t>
  </si>
  <si>
    <t xml:space="preserve">Zatrudnienie nauczycieli w przeliczeniu na pełne etaty wg arkusza organizacyjnego </t>
  </si>
  <si>
    <t>Plan finansowy funduszu celowego</t>
  </si>
  <si>
    <t>2.1.3.2</t>
  </si>
  <si>
    <t>2) Wydatki:</t>
  </si>
  <si>
    <t>Utrzymanie jednostki budżetowej</t>
  </si>
  <si>
    <t>Plan finansowy utrzymania jednostki budżetowej</t>
  </si>
  <si>
    <t>2.2.4</t>
  </si>
  <si>
    <t>Akcje, udziały</t>
  </si>
  <si>
    <t>Sporządził ...................................., tel. ……………………….., data ……………………….</t>
  </si>
  <si>
    <t>Rezultaty:</t>
  </si>
  <si>
    <t>inne</t>
  </si>
  <si>
    <t>%</t>
  </si>
  <si>
    <t>2.3.3</t>
  </si>
  <si>
    <t>Cele:</t>
  </si>
  <si>
    <t>III. składki na ubezpieczenie społeczne</t>
  </si>
  <si>
    <t>II.  dodatkowe wynagrodzenie roczne</t>
  </si>
  <si>
    <t>I.  wynagrodzenia osobowe</t>
  </si>
  <si>
    <t xml:space="preserve">   1) miesięczne wynagrodzenia osobowe</t>
  </si>
  <si>
    <t xml:space="preserve">       a/ wynagrodzenie zasadnicze</t>
  </si>
  <si>
    <t xml:space="preserve">       b/ fundusz nagród</t>
  </si>
  <si>
    <t xml:space="preserve">       c/ dodatek motywacyjny</t>
  </si>
  <si>
    <t xml:space="preserve">       d/ pozostałe składniki wynagrodzeń</t>
  </si>
  <si>
    <t xml:space="preserve">    2) jednorazowe płatności:</t>
  </si>
  <si>
    <t xml:space="preserve">       d/ inne</t>
  </si>
  <si>
    <t xml:space="preserve">       a/ odprawy emerytalne i rentowe</t>
  </si>
  <si>
    <t xml:space="preserve">       c/ odprawy z tytułu zwolnień</t>
  </si>
  <si>
    <t xml:space="preserve">       b/ nagrody jubileuszowe</t>
  </si>
  <si>
    <t>Przeciętne wynagrodzenie miesięczne *</t>
  </si>
  <si>
    <t>pola oznaczone kolorem szarym zawierają formuły i nie należy ich wypełniać</t>
  </si>
  <si>
    <t>x</t>
  </si>
  <si>
    <t>V.  odpisy na zakładowy fundusz świadczeń 
      socjalnych</t>
  </si>
  <si>
    <t>Nauczyciele:</t>
  </si>
  <si>
    <t>KALKULACJE DLA POSZCZEGÓLNYCH KATEGORII WYDATKÓW W RAMACH BIEŻĄCEGO UTRZYMANIA JEDNOSTKI BUDŻETOWEJ</t>
  </si>
  <si>
    <t>ETATY</t>
  </si>
  <si>
    <t>WYNAGRODZENIA MIESIĘCZNE</t>
  </si>
  <si>
    <t>WYNAGRODZENIA JEDNORAZOWE</t>
  </si>
  <si>
    <t>stażysta</t>
  </si>
  <si>
    <t>kontraktowy</t>
  </si>
  <si>
    <t>mianowany</t>
  </si>
  <si>
    <t>wynagrodzenie zasadnicze</t>
  </si>
  <si>
    <t>z tego:</t>
  </si>
  <si>
    <t>wysługa lat</t>
  </si>
  <si>
    <t>fundusz nagród</t>
  </si>
  <si>
    <t>nagrody jubileuszowe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</si>
  <si>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</si>
  <si>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</si>
  <si>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</si>
  <si>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</si>
  <si>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</si>
  <si>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</si>
  <si>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</si>
  <si>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</si>
  <si>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</si>
  <si>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</si>
  <si>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</si>
  <si>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</si>
  <si>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</si>
  <si>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</si>
  <si>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</si>
  <si>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</si>
  <si>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</si>
  <si>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</si>
  <si>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</si>
  <si>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</si>
  <si>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</si>
  <si>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</si>
  <si>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</si>
  <si>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</si>
  <si>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</si>
  <si>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</si>
  <si>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</si>
  <si>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RAZEM </t>
  </si>
  <si>
    <t>X</t>
  </si>
  <si>
    <t>RAZEM</t>
  </si>
  <si>
    <t>LP</t>
  </si>
  <si>
    <t>WYSZCZEGÓLNIENIE</t>
  </si>
  <si>
    <t xml:space="preserve">NAUCZYCIELE </t>
  </si>
  <si>
    <t>POZOSTALI PRACOWNICY</t>
  </si>
  <si>
    <t>składka</t>
  </si>
  <si>
    <t>WYNAGRODZENIE MIESIĘCZNE</t>
  </si>
  <si>
    <t>nauczyciele</t>
  </si>
  <si>
    <t>pozostali pracownicy</t>
  </si>
  <si>
    <t xml:space="preserve">DODATKOWE WYNAGRODZENIE ROCZNE </t>
  </si>
  <si>
    <t>UMOWY ZLECENIA</t>
  </si>
  <si>
    <t>PRACOWNICY ZATRUDNIENI W NORMALNYCH WARUNKACH</t>
  </si>
  <si>
    <t>ROZDZIAŁ: ……………………..</t>
  </si>
  <si>
    <t>pola oznaczone kolorem szarym zawierają formuły i nie należy ich wypełniać, dane przenoszone są z załącznika A do Tabeli</t>
  </si>
  <si>
    <t>średniorocznie</t>
  </si>
  <si>
    <t>Okres realizacji (programu, zadania)</t>
  </si>
  <si>
    <t>Limity wydatków do poniesienia w poszczególnych latach</t>
  </si>
  <si>
    <t>Limit zobowiązań</t>
  </si>
  <si>
    <t>Zakres rzeczowo-finansowy (kalkulacja):</t>
  </si>
  <si>
    <t>4)</t>
  </si>
  <si>
    <t>dyplomowany</t>
  </si>
  <si>
    <t>PODSTAWA 
WYMIARU SKŁADEK</t>
  </si>
  <si>
    <t>EMERYCI I RENCIŚCI OBJĘCI OPIEKĄ SOCJALNĄ
(BYLI PRACOWNICY)</t>
  </si>
  <si>
    <t>ODPIS 
NA ZFŚS</t>
  </si>
  <si>
    <t>PLANOWANE
 ETATY/
LICZBA OSÓB</t>
  </si>
  <si>
    <r>
      <t xml:space="preserve">należy przedstawić </t>
    </r>
    <r>
      <rPr>
        <b/>
        <u val="single"/>
        <sz val="12"/>
        <rFont val="Times New Roman"/>
        <family val="1"/>
      </rPr>
      <t>szczegółową kalkulację</t>
    </r>
    <r>
      <rPr>
        <b/>
        <sz val="12"/>
        <rFont val="Times New Roman"/>
        <family val="1"/>
      </rPr>
      <t xml:space="preserve"> dla wskazanych składników wynagrodzeń z podziałem na miesiące</t>
    </r>
  </si>
  <si>
    <r>
      <t xml:space="preserve">dodatek 
funkcyjny  </t>
    </r>
    <r>
      <rPr>
        <b/>
        <vertAlign val="superscript"/>
        <sz val="12"/>
        <rFont val="Times New Roman"/>
        <family val="1"/>
      </rPr>
      <t>1)</t>
    </r>
  </si>
  <si>
    <r>
      <t xml:space="preserve">dodatek
za warunki
 pracy  </t>
    </r>
    <r>
      <rPr>
        <b/>
        <vertAlign val="superscript"/>
        <sz val="12"/>
        <rFont val="Times New Roman"/>
        <family val="1"/>
      </rPr>
      <t>2)</t>
    </r>
    <r>
      <rPr>
        <b/>
        <sz val="11"/>
        <rFont val="Times New Roman"/>
        <family val="1"/>
      </rPr>
      <t xml:space="preserve"> </t>
    </r>
  </si>
  <si>
    <r>
      <t xml:space="preserve">nadgodziny  </t>
    </r>
    <r>
      <rPr>
        <b/>
        <vertAlign val="superscript"/>
        <sz val="12"/>
        <rFont val="Times New Roman"/>
        <family val="1"/>
      </rPr>
      <t>3)</t>
    </r>
  </si>
  <si>
    <r>
      <t xml:space="preserve">OGÓŁEM
 NAUCZYCIELE 
</t>
    </r>
    <r>
      <rPr>
        <sz val="10"/>
        <rFont val="Times New Roman"/>
        <family val="1"/>
      </rPr>
      <t>(kol. 3 + kol. 13)</t>
    </r>
  </si>
  <si>
    <r>
      <t xml:space="preserve">PRACOWNICY O ZNACZNYM LUB UMIARKOWANYM STOPNIU NIEPEŁNOSPRAWNOŚCI </t>
    </r>
    <r>
      <rPr>
        <b/>
        <sz val="8"/>
        <rFont val="Times New Roman"/>
        <family val="1"/>
      </rPr>
      <t>(zwiększenie odpisu)</t>
    </r>
  </si>
  <si>
    <t>nagrody 
jubileuszowe</t>
  </si>
  <si>
    <t>tytuł zaw. mgr bez przygot. pedagog., tytuł zaw. licencjata (inżyniera) 
z przygot. pedagog.</t>
  </si>
  <si>
    <t>tytuł zawodowy mgr 
z przygot. pedagogicznym</t>
  </si>
  <si>
    <t>dodatek 
motywacyjny</t>
  </si>
  <si>
    <r>
      <t xml:space="preserve">dodatek
 motywacyjny dyrektora 
</t>
    </r>
    <r>
      <rPr>
        <b/>
        <sz val="9"/>
        <rFont val="Times New Roman"/>
        <family val="1"/>
      </rPr>
      <t>pomniejszony o 8 %</t>
    </r>
  </si>
  <si>
    <t>V. odpisy na zakładowy fundusz świadczeń 
      socjalnych</t>
  </si>
  <si>
    <t>odprawy
 emerytalne 
i rentowe</t>
  </si>
  <si>
    <r>
      <t>inne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1)</t>
    </r>
  </si>
  <si>
    <t xml:space="preserve">       c/ inne</t>
  </si>
  <si>
    <t>Wynagrodzenia bezosobowe</t>
  </si>
  <si>
    <t>Wynagrodzenia z pochodnymi</t>
  </si>
  <si>
    <t>2.1.4</t>
  </si>
  <si>
    <t>2.3.4</t>
  </si>
  <si>
    <t>2.3.5</t>
  </si>
  <si>
    <t>2.3.6</t>
  </si>
  <si>
    <t>2.3.7</t>
  </si>
  <si>
    <t>2.3.8</t>
  </si>
  <si>
    <t>2.3.9</t>
  </si>
  <si>
    <t>2.3.10</t>
  </si>
  <si>
    <t>Sporządzono dnia  ..................................</t>
  </si>
  <si>
    <t>Wydatki osobowe niezaliczone do wynagrodzeń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</si>
  <si>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</si>
  <si>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</si>
  <si>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</si>
  <si>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</si>
  <si>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</si>
  <si>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</si>
  <si>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środków żywności</t>
  </si>
  <si>
    <t>Zakup usług obejmujących tłumaczenia</t>
  </si>
  <si>
    <t>Podróże służbowe krajowe</t>
  </si>
  <si>
    <t>Podróże służbowe zagraniczne</t>
  </si>
  <si>
    <t>Różne opłaty i składki</t>
  </si>
  <si>
    <t>Podatek od nieruchomości</t>
  </si>
  <si>
    <t>Opłaty na rzecz budżetu państwa</t>
  </si>
  <si>
    <t>Opłaty na rzecz budżetów jednostek samorządu terytorialnego</t>
  </si>
  <si>
    <t>Szkolenia pracowników niebędących członkami korpusu służby cywilnej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</si>
  <si>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</si>
  <si>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</si>
  <si>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</si>
  <si>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</si>
  <si>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</si>
  <si>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</si>
  <si>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</si>
  <si>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</si>
  <si>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</si>
  <si>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</si>
  <si>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</si>
  <si>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Różne wydatki na rzecz osób fizycznych</t>
  </si>
  <si>
    <t>Zakup usług obejmujących wykonanie ekspertyz, analiz i opinii</t>
  </si>
  <si>
    <t>Opłaty za administrowanie i czynsze za budynki, lokale i pomieszczenia garażowe</t>
  </si>
  <si>
    <t>Koszty postępowania sądowego i prokuratorskiego</t>
  </si>
  <si>
    <t>/Nazwa jednostki /</t>
  </si>
  <si>
    <t>0690</t>
  </si>
  <si>
    <t>0750</t>
  </si>
  <si>
    <t>0830</t>
  </si>
  <si>
    <t>0870</t>
  </si>
  <si>
    <t>0920</t>
  </si>
  <si>
    <t>0970</t>
  </si>
  <si>
    <t>Wpływy z różnych opłat</t>
  </si>
  <si>
    <t>Wpływy z usług</t>
  </si>
  <si>
    <t>Wpływy ze sprzedaży składników majątkowych</t>
  </si>
  <si>
    <t>Pozostałe odsetki</t>
  </si>
  <si>
    <t>Wpływy z różnych dochodów</t>
  </si>
  <si>
    <t>1.3</t>
  </si>
  <si>
    <t>1.4</t>
  </si>
  <si>
    <t>1.5</t>
  </si>
  <si>
    <t>2.3.22</t>
  </si>
  <si>
    <t xml:space="preserve"> - składki na ubezpieczenia społeczne </t>
  </si>
  <si>
    <t xml:space="preserve"> - miesięczne wynagrodzenia osobowe</t>
  </si>
  <si>
    <t xml:space="preserve"> - jednorazowe płatności</t>
  </si>
  <si>
    <r>
      <t xml:space="preserve">%          </t>
    </r>
    <r>
      <rPr>
        <b/>
        <sz val="10"/>
        <rFont val="Times New Roman CE"/>
        <family val="0"/>
      </rPr>
      <t>kol.7/6</t>
    </r>
  </si>
  <si>
    <t>należy opisać rodzaj wynagrodzenia ujętego w poz. "inne" i przedstawić szczegółową kalkulację</t>
  </si>
  <si>
    <t xml:space="preserve">pola oznaczone kolorem szarym zawierają formuły </t>
  </si>
  <si>
    <t>2.3.23</t>
  </si>
  <si>
    <t>2.3.24</t>
  </si>
  <si>
    <t>2.3.25</t>
  </si>
  <si>
    <t>2.3.26</t>
  </si>
  <si>
    <t>NAZWA ZADANIA I CEL</t>
  </si>
  <si>
    <t>Łączne nakłady finansowe</t>
  </si>
  <si>
    <t>Zmiana ogółem</t>
  </si>
  <si>
    <t>Wydatki inwestycyjne</t>
  </si>
  <si>
    <t>informacja dodatkowa - nie sumuje się z innymi wierszami</t>
  </si>
  <si>
    <t>*</t>
  </si>
  <si>
    <t>Podstawa realizacji projektu: ……………………………………….</t>
  </si>
  <si>
    <t>Uzasadnienie dokonywanych zmian: ……………………………………………..</t>
  </si>
  <si>
    <t xml:space="preserve"> Główny Księgowy</t>
  </si>
  <si>
    <t xml:space="preserve"> Dyrektor Jednostki</t>
  </si>
  <si>
    <r>
      <t>w tym:</t>
    </r>
    <r>
      <rPr>
        <b/>
        <i/>
        <sz val="12"/>
        <rFont val="Times New Roman CE"/>
        <family val="0"/>
      </rPr>
      <t xml:space="preserve"> 
Dochody bieżące</t>
    </r>
  </si>
  <si>
    <t>Zakupy inwestycyjne</t>
  </si>
  <si>
    <t>Dotacje na inwestycje</t>
  </si>
  <si>
    <t>pola szare zawierają formuły</t>
  </si>
  <si>
    <t>4.2</t>
  </si>
  <si>
    <t>4.2.1</t>
  </si>
  <si>
    <t>4.2.2</t>
  </si>
  <si>
    <t>Zatrudnienie pracowników administracji i obsługi w przeliczeniu na pełne etaty</t>
  </si>
  <si>
    <t>Pracownicy administracji i obsługi:</t>
  </si>
  <si>
    <t>Załącznik A do Tabeli nr 1</t>
  </si>
  <si>
    <t>Załącznik B do Tabeli nr 1</t>
  </si>
  <si>
    <t xml:space="preserve">w tym:  
Dotacje bieżące                                                            </t>
  </si>
  <si>
    <t>L.P.</t>
  </si>
  <si>
    <t>Tytuł projektu/działanie</t>
  </si>
  <si>
    <t>Źródło finansowania</t>
  </si>
  <si>
    <t>Ogółem</t>
  </si>
  <si>
    <t>BP</t>
  </si>
  <si>
    <t>Środki własne</t>
  </si>
  <si>
    <r>
      <t>Inne</t>
    </r>
    <r>
      <rPr>
        <b/>
        <sz val="8"/>
        <color indexed="8"/>
        <rFont val="Calibri"/>
        <family val="2"/>
      </rPr>
      <t xml:space="preserve"> (wpisać jakie)</t>
    </r>
  </si>
  <si>
    <t>Razem</t>
  </si>
  <si>
    <t xml:space="preserve">w tym: </t>
  </si>
  <si>
    <t>wydatki bieżące:</t>
  </si>
  <si>
    <t>wydatki inwestycyjne</t>
  </si>
  <si>
    <t>W ramach projektu realizowane będą następujące działania:</t>
  </si>
  <si>
    <t>Koszty pośrednie*: (wynagrodzenia, audyt, promocja, pozostałe)</t>
  </si>
  <si>
    <t>Audyt</t>
  </si>
  <si>
    <t>Promocja</t>
  </si>
  <si>
    <t>Pozostałe</t>
  </si>
  <si>
    <t>Razem wydatki kwalifikowalne projektu</t>
  </si>
  <si>
    <t>Wydatki niekwalifikowalne w projekcie</t>
  </si>
  <si>
    <t>Wydatki całkowite projektu (1+2)</t>
  </si>
  <si>
    <t>wypełnia Jednostka/Departament zgłaszający fiszkę projektu.</t>
  </si>
  <si>
    <t>Sprawdzenie zgodności wartości</t>
  </si>
  <si>
    <t>Zakup środków dydaktycznych i książek</t>
  </si>
  <si>
    <t>Nagrody konkursowe</t>
  </si>
  <si>
    <t>Pozostałe podatki na rzecz budżetu państwa</t>
  </si>
  <si>
    <t>Podatek od towarów i usług (VAT)</t>
  </si>
  <si>
    <t>dodatek 
funkcyjny</t>
  </si>
  <si>
    <t>dodatek specjalny</t>
  </si>
  <si>
    <r>
      <t xml:space="preserve">OGÓŁEM 
</t>
    </r>
    <r>
      <rPr>
        <sz val="10"/>
        <rFont val="Times New Roman"/>
        <family val="1"/>
      </rPr>
      <t>(kol. 4 + kol. 12)</t>
    </r>
  </si>
  <si>
    <t xml:space="preserve">       b/ wysługa lat</t>
  </si>
  <si>
    <t xml:space="preserve">       c/ fundusz nagród</t>
  </si>
  <si>
    <t xml:space="preserve">       d/ dodatek funkcyjny</t>
  </si>
  <si>
    <t xml:space="preserve">       e/ dodatek specjalny</t>
  </si>
  <si>
    <t xml:space="preserve">       f/ premia</t>
  </si>
  <si>
    <t xml:space="preserve">       g/ inne składniki wynagrodzeń</t>
  </si>
  <si>
    <t>1.6</t>
  </si>
  <si>
    <t>0610</t>
  </si>
  <si>
    <t>Wpływy z opłat egzaminacyjnych oraz opłat za wydawanie świadectw, dyplomów, zaświadczeń, certyfikatów i ich duplikatów</t>
  </si>
  <si>
    <t>0910</t>
  </si>
  <si>
    <t>Wpływy z odsetek od nieterminowych wpłat z tytułu podatków i opłat</t>
  </si>
  <si>
    <t>Wpływy z rozliczeń/zwrotów z lat ubiegłych</t>
  </si>
  <si>
    <t>0940</t>
  </si>
  <si>
    <t>0950</t>
  </si>
  <si>
    <t>Wpływy z tytułu kar i odszkodowań wynikających z umów</t>
  </si>
  <si>
    <t>tytuł zaw. licencjata (inżyniera) 
bez przygot. pedagog.,
 dyplom ukończenia KN lub NKJO 
pozostałe wykształcenie</t>
  </si>
  <si>
    <t>inne  4)</t>
  </si>
  <si>
    <t>Wpływy z tytułu grzywien i innych kar pieniężnych od osób prawnych i innych jednostek organizacyjnych</t>
  </si>
  <si>
    <t>0580</t>
  </si>
  <si>
    <t>0640</t>
  </si>
  <si>
    <t>Wpływy z tytułu kosztów egzekucyjnych, opłaty komorniczej oraz kosztów upomnień</t>
  </si>
  <si>
    <t>Wpływy z najmu i dzierżawy składników majątkowych Skarbu Państwa, jednostek samorządu terytorialnego lub innych jednostek zaliczanych do sektora finansów publicznych oraz innych umów o podobnym charakterze</t>
  </si>
  <si>
    <t>0840</t>
  </si>
  <si>
    <t>Wpływy ze sprzedaży wyrobów</t>
  </si>
  <si>
    <t>Wpływy z pozostałych odsetek</t>
  </si>
  <si>
    <t>0960</t>
  </si>
  <si>
    <t>Wpływy z otrzymanych spadków, zapisów i darowizn w postaci pieniężnej</t>
  </si>
  <si>
    <t>Wynagrodzenia osobowe pracowników</t>
  </si>
  <si>
    <t>Dodatkowe wynagrodzenie roczne</t>
  </si>
  <si>
    <t xml:space="preserve">Opłaty z tytułu zakupu usług telekomunikacyjnych </t>
  </si>
  <si>
    <t>Kary i odszkodowania wypłacane na rzecz osób fizycznych</t>
  </si>
  <si>
    <t>Kary, odszkodowania i grzywny wypłacane na rzecz osób prawnych i innych jednostek organizacyjnych</t>
  </si>
  <si>
    <t>Stan środków na początek roku</t>
  </si>
  <si>
    <t>Stan środków na koniec okresu</t>
  </si>
  <si>
    <r>
      <t>fundusz nagród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1)</t>
    </r>
  </si>
  <si>
    <r>
      <t>premia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2)</t>
    </r>
  </si>
  <si>
    <r>
      <t>inne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3)</t>
    </r>
  </si>
  <si>
    <t>1), 2)</t>
  </si>
  <si>
    <t>3)</t>
  </si>
  <si>
    <t>należy przedstawić szczegółową kalkulację dla wskazanych składników wynagrodzeń i wskazać podstawę ich naliczenia</t>
  </si>
  <si>
    <t>Koszty ogółem</t>
  </si>
  <si>
    <t>Przychody ogółem</t>
  </si>
  <si>
    <t>Wydatki kwalifikowalne poniesione i planowane do poniesienia w ramach projektu</t>
  </si>
  <si>
    <t>Plan finansowy zadania realizowanego przez jednostkę budżetową</t>
  </si>
  <si>
    <t>dotacje na zadania bieżące</t>
  </si>
  <si>
    <t>koszty bieżące</t>
  </si>
  <si>
    <t>dotacje na inwestycje</t>
  </si>
  <si>
    <t>wydatki na inwestycje</t>
  </si>
  <si>
    <t>4.1.1.1</t>
  </si>
  <si>
    <t>% kol 6/5</t>
  </si>
  <si>
    <t>Wpływy ogółem</t>
  </si>
  <si>
    <t>II.1.</t>
  </si>
  <si>
    <t>Wpływy z tytułu opłaty produktowej, w tym:</t>
  </si>
  <si>
    <t>II.1.1.</t>
  </si>
  <si>
    <t>opakowania</t>
  </si>
  <si>
    <t>II.1.2.</t>
  </si>
  <si>
    <t>oleje</t>
  </si>
  <si>
    <t>II.1.3.</t>
  </si>
  <si>
    <t>opony</t>
  </si>
  <si>
    <t>II.1.4.</t>
  </si>
  <si>
    <t>kampanie edukacyjne</t>
  </si>
  <si>
    <t>II.1.5.</t>
  </si>
  <si>
    <t>II.2.</t>
  </si>
  <si>
    <t>Pozostałe wpływy, w tym:</t>
  </si>
  <si>
    <t>II.2.1.</t>
  </si>
  <si>
    <r>
      <t>Odsetki od nieterminowych wpłat</t>
    </r>
  </si>
  <si>
    <t>II.2.2.</t>
  </si>
  <si>
    <t>Odsetki bankowe</t>
  </si>
  <si>
    <t>II.2.3.</t>
  </si>
  <si>
    <t>Sumy do wyjaśnienia</t>
  </si>
  <si>
    <t xml:space="preserve">SUMA BILANSOWA </t>
  </si>
  <si>
    <t>Rozchody ogółem</t>
  </si>
  <si>
    <t>III.1.</t>
  </si>
  <si>
    <t>Ogółem redystrybucja środków, w tym:</t>
  </si>
  <si>
    <t>III.1.1.</t>
  </si>
  <si>
    <t>NFOŚ</t>
  </si>
  <si>
    <t>III.1.2.</t>
  </si>
  <si>
    <t>III.1.3.</t>
  </si>
  <si>
    <t>III.2.</t>
  </si>
  <si>
    <t>Zwroty</t>
  </si>
  <si>
    <t>III.3.</t>
  </si>
  <si>
    <t>Koszty egzekucyjne</t>
  </si>
  <si>
    <t xml:space="preserve">Stan środków na koniec okresu </t>
  </si>
  <si>
    <t>SUMA BILANSOWA</t>
  </si>
  <si>
    <r>
      <t xml:space="preserve">Plan finansowy redystrybucji środków
 wynikających z realizacji ustawy z dnia 24 kwietnia 2009 r. </t>
    </r>
    <r>
      <rPr>
        <b/>
        <i/>
        <sz val="12"/>
        <rFont val="Times New Roman"/>
        <family val="1"/>
      </rPr>
      <t xml:space="preserve">o bateriach i akumulatorach </t>
    </r>
  </si>
  <si>
    <t>Wpływy z tytułu:</t>
  </si>
  <si>
    <t>opłaty depozytowej</t>
  </si>
  <si>
    <t>kampanii edukacyjnych</t>
  </si>
  <si>
    <t>opłaty produktowej</t>
  </si>
  <si>
    <t>dodatkowej opłaty produktowej</t>
  </si>
  <si>
    <r>
      <t xml:space="preserve">Plan finansowy redystrybucji środków
wynikających z realizacji ustawy z dnia  27 kwietnia 2001 r. </t>
    </r>
    <r>
      <rPr>
        <b/>
        <i/>
        <sz val="12"/>
        <rFont val="Times New Roman"/>
        <family val="1"/>
      </rPr>
      <t>Prawo ochrony środowiska</t>
    </r>
    <r>
      <rPr>
        <b/>
        <sz val="12"/>
        <rFont val="Times New Roman"/>
        <family val="1"/>
      </rPr>
      <t xml:space="preserve"> oraz ustawy z dnia 16 kwietnia 2004 r.</t>
    </r>
    <r>
      <rPr>
        <b/>
        <i/>
        <sz val="12"/>
        <rFont val="Times New Roman"/>
        <family val="1"/>
      </rPr>
      <t xml:space="preserve"> o ochronie przyrody </t>
    </r>
  </si>
  <si>
    <t>Wpływy z tytułu opłat za korzystanie ze środowiska oraz za usuwanie drzew i krzewów - należność główna w tym:</t>
  </si>
  <si>
    <t>odpady</t>
  </si>
  <si>
    <t>woda</t>
  </si>
  <si>
    <t>ścieki</t>
  </si>
  <si>
    <t>uprawnienia do emisji</t>
  </si>
  <si>
    <t>II.1.6.</t>
  </si>
  <si>
    <t xml:space="preserve">usuwanie drzew i krzewów  </t>
  </si>
  <si>
    <t xml:space="preserve">Odsetki bankowe </t>
  </si>
  <si>
    <t xml:space="preserve">Rozchody ogółem </t>
  </si>
  <si>
    <t>Budżety gmin</t>
  </si>
  <si>
    <t>Budżety powiatów</t>
  </si>
  <si>
    <t>WFOŚiGW</t>
  </si>
  <si>
    <t>III.1.4.</t>
  </si>
  <si>
    <t>NFOŚiGW</t>
  </si>
  <si>
    <t>III.1.5.</t>
  </si>
  <si>
    <r>
      <t xml:space="preserve">Plan finansowy redystrybucji środków 
wynikajacych z realizacji ustawy z dnia 11 września 2015 r. </t>
    </r>
    <r>
      <rPr>
        <b/>
        <i/>
        <sz val="12"/>
        <rFont val="Times New Roman"/>
        <family val="1"/>
      </rPr>
      <t xml:space="preserve">o zużytym sprzęcie elektrycznym i elektronicznym </t>
    </r>
  </si>
  <si>
    <t xml:space="preserve">Stan środków na początek roku </t>
  </si>
  <si>
    <t>kampania edukacyjna</t>
  </si>
  <si>
    <t>opłata produktowa</t>
  </si>
  <si>
    <t>Odsetki od nieterminowych wpłat</t>
  </si>
  <si>
    <t xml:space="preserve">Sumy do wyjaśnienia  </t>
  </si>
  <si>
    <r>
      <t xml:space="preserve">Plan finansowy redystrybucji środków
 wynikających z realizacji ustawy z dnia 20 stycznia 2005 r. </t>
    </r>
    <r>
      <rPr>
        <b/>
        <i/>
        <sz val="12"/>
        <rFont val="Times New Roman"/>
        <family val="1"/>
      </rPr>
      <t xml:space="preserve">o recyklingu pojazdów wycofanych z eksploatacji </t>
    </r>
  </si>
  <si>
    <t xml:space="preserve">Wpływy z tytułu opłat za nieosiągnięcie wymaganego poziomu odzysku i recyklingu odpadów pochodzących z pojazdów wycofanych z eksploatacji </t>
  </si>
  <si>
    <r>
      <t xml:space="preserve">Plan finansowy redystrybucji środków
wynikających z  realizacji ustawy z dnia 14 grudnia 2012 r. </t>
    </r>
    <r>
      <rPr>
        <b/>
        <i/>
        <sz val="12"/>
        <rFont val="Times New Roman"/>
        <family val="1"/>
      </rPr>
      <t xml:space="preserve">o odpadach </t>
    </r>
  </si>
  <si>
    <t xml:space="preserve">Wpływy z tytułu opłaty rejestrowej 
i opłaty rocznej </t>
  </si>
  <si>
    <t>opłata rejestrowa</t>
  </si>
  <si>
    <t>opłata roczna</t>
  </si>
  <si>
    <t>Dział ……….</t>
  </si>
  <si>
    <t>Rozdział ………..</t>
  </si>
  <si>
    <t>Wpływy z tytułu opłaty recyklingowej</t>
  </si>
  <si>
    <r>
      <t>Plan finansowy redystrybucji środków
wynikających z realizacji ustawy z dnia 11 maja 2001 r.</t>
    </r>
    <r>
      <rPr>
        <b/>
        <i/>
        <sz val="12"/>
        <rFont val="Times New Roman"/>
        <family val="1"/>
      </rPr>
      <t xml:space="preserve"> o obowiązkach przedsiębiorców w zakresie gospodarowania niektórymi odpadami oraz 
o opłacie produktowej</t>
    </r>
    <r>
      <rPr>
        <b/>
        <sz val="12"/>
        <rFont val="Times New Roman"/>
        <family val="1"/>
      </rPr>
      <t xml:space="preserve"> oraz ustawy z dnia 13 czerwca 2013 r.</t>
    </r>
    <r>
      <rPr>
        <b/>
        <i/>
        <sz val="12"/>
        <rFont val="Times New Roman"/>
        <family val="1"/>
      </rPr>
      <t xml:space="preserve"> o gospodarce opakowaniami i odpadami opakowaniowymi </t>
    </r>
    <r>
      <rPr>
        <b/>
        <sz val="12"/>
        <rFont val="Times New Roman"/>
        <family val="1"/>
      </rPr>
      <t>(opłata produktowa)</t>
    </r>
  </si>
  <si>
    <r>
      <t>Plan finansowy redystrybucji środków
wynikających z realizacji ustawy z dnia 13 czerwca 2013 r.</t>
    </r>
    <r>
      <rPr>
        <b/>
        <i/>
        <sz val="12"/>
        <rFont val="Times New Roman"/>
        <family val="1"/>
      </rPr>
      <t xml:space="preserve"> o gospodarce opakowaniami i odpadami opakowaniowymi </t>
    </r>
    <r>
      <rPr>
        <b/>
        <sz val="12"/>
        <rFont val="Times New Roman"/>
        <family val="1"/>
      </rPr>
      <t>(opłata recyklingowa)</t>
    </r>
  </si>
  <si>
    <t xml:space="preserve"> - za opakowania</t>
  </si>
  <si>
    <t xml:space="preserve"> - za oleje</t>
  </si>
  <si>
    <t xml:space="preserve"> - za opony</t>
  </si>
  <si>
    <t>Województwo Kujawsko-Pomorskie (odpis)</t>
  </si>
  <si>
    <r>
      <t>emisja CO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+ SO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+ NO</t>
    </r>
    <r>
      <rPr>
        <i/>
        <vertAlign val="subscript"/>
        <sz val="12"/>
        <color indexed="8"/>
        <rFont val="Times New Roman"/>
        <family val="1"/>
      </rPr>
      <t>x</t>
    </r>
  </si>
  <si>
    <t xml:space="preserve">Województwo Kujawsko-Pomorskie (odpis) </t>
  </si>
  <si>
    <t xml:space="preserve">Nakłady poniesione </t>
  </si>
  <si>
    <t xml:space="preserve">     w tym: udzielane dotacje</t>
  </si>
  <si>
    <t xml:space="preserve"> II   Dane po zmianie</t>
  </si>
  <si>
    <t>Wpływy z tytułu nieprzeznaczenia środków na publiczne kampanie edukacyjne i z tytułu nieosiągnięcia wymaganego poziomu zbierania zużytego sprzętu elektrycznego i elektronicznego, w tym:</t>
  </si>
  <si>
    <r>
      <t>1) Dochody</t>
    </r>
    <r>
      <rPr>
        <sz val="12"/>
        <rFont val="Times New Roman CE"/>
        <family val="0"/>
      </rPr>
      <t xml:space="preserve"> (wskazanie źródeł dochodów i sposobu ich szacowania)</t>
    </r>
    <r>
      <rPr>
        <b/>
        <sz val="12"/>
        <rFont val="Times New Roman CE"/>
        <family val="0"/>
      </rPr>
      <t>:</t>
    </r>
  </si>
  <si>
    <r>
      <rPr>
        <b/>
        <sz val="12"/>
        <rFont val="Times New Roman CE"/>
        <family val="0"/>
      </rPr>
      <t>Szczegółowy opis zadania</t>
    </r>
    <r>
      <rPr>
        <sz val="12"/>
        <rFont val="Times New Roman CE"/>
        <family val="0"/>
      </rPr>
      <t>:</t>
    </r>
  </si>
  <si>
    <r>
      <t xml:space="preserve">Informacje dodatkowe (dotyczy projektów unijnych) </t>
    </r>
    <r>
      <rPr>
        <sz val="12"/>
        <rFont val="Times New Roman CE"/>
        <family val="0"/>
      </rPr>
      <t xml:space="preserve">- wskazanie uchwały przyjmującej założenia projektu; uchwały przyznającej dofinansowanie/podpisanej umowy o dofinansowanie; wskazanie trybu przyznania dofinansowania - konkursowy/pozakonkursowy; w przypadku braku dofinansowania określenie planowanego terminu złożenia wniosku o dofinansowanie projektu, itp.:    </t>
    </r>
  </si>
  <si>
    <t>III.1.2.1.</t>
  </si>
  <si>
    <t>III.1.2.2.</t>
  </si>
  <si>
    <t>III.1.2.3.</t>
  </si>
  <si>
    <t>Działanie 2 …</t>
  </si>
  <si>
    <t>Działanie 1 …</t>
  </si>
  <si>
    <t>Działanie 3 …</t>
  </si>
  <si>
    <t>Działanie 4 …</t>
  </si>
  <si>
    <t>Działanie 5 …</t>
  </si>
  <si>
    <t>Działanie 6 …</t>
  </si>
  <si>
    <t>Działanie 7 …</t>
  </si>
  <si>
    <t>Działanie 8 …</t>
  </si>
  <si>
    <t>Województwo Kujawsko-Pomorskie w tym odpisy:</t>
  </si>
  <si>
    <t>VI.</t>
  </si>
  <si>
    <t xml:space="preserve">Podstawa naliczenia wpłaty </t>
  </si>
  <si>
    <t>2.1.5</t>
  </si>
  <si>
    <t>Wpłaty na PPK finansowane przez podmiot zatrudniający</t>
  </si>
  <si>
    <t>VI. Wpłaty na PPK finansowane przez podmiot zatrudniający</t>
  </si>
  <si>
    <t>SKŁADKI NA UBEZPIECZENIA SPOŁECZNE § 4110</t>
  </si>
  <si>
    <t xml:space="preserve"> - składki na Fundusz Pracy oraz Fundusz Solidarnościowy </t>
  </si>
  <si>
    <t xml:space="preserve">IV.  składki na Fundusz Pracy oraz Fundusz Solidarnościowy </t>
  </si>
  <si>
    <t>SKŁADKI NA FP i FS
§ 4120</t>
  </si>
  <si>
    <t>Zobowiązania z tytułu udzielonych poręczeń i gwarancji</t>
  </si>
  <si>
    <t xml:space="preserve">              </t>
  </si>
  <si>
    <t>Podmiot, któremu udzielono poręczenia/gwarancji</t>
  </si>
  <si>
    <t>Tytuł poręczenia/gwarancji</t>
  </si>
  <si>
    <t>Wysokość udzielonego poręczenia/
gwarancji</t>
  </si>
  <si>
    <t>Rok udzielenia poręczenia/
gwarancji</t>
  </si>
  <si>
    <t>Okres poręczenia/
gwarancji</t>
  </si>
  <si>
    <t>Prognoza na lata</t>
  </si>
  <si>
    <t>…..</t>
  </si>
  <si>
    <t>8a</t>
  </si>
  <si>
    <t>8b</t>
  </si>
  <si>
    <t>8c</t>
  </si>
  <si>
    <t>8d</t>
  </si>
  <si>
    <t>8e</t>
  </si>
  <si>
    <t>8f</t>
  </si>
  <si>
    <t>kapitał</t>
  </si>
  <si>
    <t xml:space="preserve">odsetki </t>
  </si>
  <si>
    <t>razem</t>
  </si>
  <si>
    <t xml:space="preserve">Zobowiązania zaliczane do tytułów dłużnych, o których mowa w art. 72 ustawy z dnia 27 sierpnia 2009 r. o finansach publicznych  </t>
  </si>
  <si>
    <t>Data zawarcia umowy/
planowana data zawarcia umowy</t>
  </si>
  <si>
    <t>Podmiot, z którym zawarto umowę</t>
  </si>
  <si>
    <t>Tytuł i przedmiot umowy</t>
  </si>
  <si>
    <t>Okres obowiązywania umowy (lata)</t>
  </si>
  <si>
    <t>Klasyfikacja budżetowa wydatków 
(dział, rozdział.paragraf)</t>
  </si>
  <si>
    <t>Wartość zobowiązania z umowy</t>
  </si>
  <si>
    <t xml:space="preserve">Wydatki z tytułu umowy do poniesienia w latach następnych </t>
  </si>
  <si>
    <t>Wydatki wynikające z umowy na poszczególne lata</t>
  </si>
  <si>
    <t>10a</t>
  </si>
  <si>
    <t>10b</t>
  </si>
  <si>
    <t>10c</t>
  </si>
  <si>
    <t>10d</t>
  </si>
  <si>
    <t>10e</t>
  </si>
  <si>
    <t>10f</t>
  </si>
  <si>
    <t>I</t>
  </si>
  <si>
    <t>Umowy zawarte przed 1 stycznia 2019 r.</t>
  </si>
  <si>
    <t>1</t>
  </si>
  <si>
    <t>Dział ………….</t>
  </si>
  <si>
    <t>Rozdział ………….</t>
  </si>
  <si>
    <t>Paragraf ………..</t>
  </si>
  <si>
    <t>2</t>
  </si>
  <si>
    <t>II</t>
  </si>
  <si>
    <t>Umowy zawarte przed po 1 stycznia 2019 r.</t>
  </si>
  <si>
    <t>III</t>
  </si>
  <si>
    <t>Umowy planowane do zawarcia</t>
  </si>
  <si>
    <t>NA ROK 2022</t>
  </si>
  <si>
    <r>
      <t xml:space="preserve">Załącznik do Wytycznych do opracowania materiałów planistycznych do projektu uchwały budżetowej 
na 2022 rok                                                </t>
    </r>
    <r>
      <rPr>
        <b/>
        <sz val="9"/>
        <rFont val="Times New Roman CE"/>
        <family val="0"/>
      </rPr>
      <t>Tabela nr 1</t>
    </r>
  </si>
  <si>
    <t>Wykonanie 
w 2020 r.</t>
  </si>
  <si>
    <t>Plan 
na 2021 r.
(na 30.06.2021)</t>
  </si>
  <si>
    <t>Przewidywane wykonanie 
w 2021 r.</t>
  </si>
  <si>
    <t>Projekt planu 
na 2022 r.</t>
  </si>
  <si>
    <t>Załącznik do projektu planu finansowego bieżącego utrzymania jednostki budżetowej na rok 2022</t>
  </si>
  <si>
    <t>Projekt planu na 2022 r.</t>
  </si>
  <si>
    <t>KALKULACJA PLANOWANYCH WYNAGRODZEŃ NAUCZYCIELI NA 2022 ROK (§ 4010):</t>
  </si>
  <si>
    <t>KALKULACJA PLANOWANYCH WYNAGRODZEŃ ADMINISTRACJI I OBSŁUGI NA 2022 ROK (§ 4010):</t>
  </si>
  <si>
    <t>KALKULACJA DODATKOWEGO WYNAGRODZENIA ROCZNEGO NA 2022 ROK (§ 4040):</t>
  </si>
  <si>
    <t>KALKULACJA POCHODNYCH OD WYNAGRODZEŃ NA 2022 ROK:</t>
  </si>
  <si>
    <t>KALKULACJA PPK NA 2022 ROK</t>
  </si>
  <si>
    <r>
      <t xml:space="preserve">Załącznik do Wytycznych do opracowania materiałów planistycznych do projektu uchwały budżetowej 
na 2022 rok                                                 </t>
    </r>
    <r>
      <rPr>
        <b/>
        <sz val="10"/>
        <rFont val="Times New Roman CE"/>
        <family val="0"/>
      </rPr>
      <t xml:space="preserve"> Tabela nr 2</t>
    </r>
  </si>
  <si>
    <r>
      <t xml:space="preserve">Załącznik do Wytycznych do opracowania materiałów planistycznych do projektu uchwały budżetowej 
na 2022 rok                                    </t>
    </r>
    <r>
      <rPr>
        <b/>
        <sz val="10"/>
        <rFont val="Times New Roman CE"/>
        <family val="0"/>
      </rPr>
      <t xml:space="preserve">   Tabela nr 3</t>
    </r>
  </si>
  <si>
    <t>Wykonanie w 2020 r.</t>
  </si>
  <si>
    <t>Projekt
na 2022 r.</t>
  </si>
  <si>
    <r>
      <t xml:space="preserve">Załącznik do Wytycznych do opracowania materiałów
planistycznych do projektu uchwały budżetowej
na 2022 rok                                                </t>
    </r>
    <r>
      <rPr>
        <b/>
        <sz val="9"/>
        <rFont val="Times New Roman CE"/>
        <family val="0"/>
      </rPr>
      <t>Tabela nr 4</t>
    </r>
  </si>
  <si>
    <t xml:space="preserve">Wykonanie
w 2020 r. </t>
  </si>
  <si>
    <t xml:space="preserve">Plan na 2021 r.  
(na 30.06.2021 r.)                             </t>
  </si>
  <si>
    <t>Przewidywane wykonanie
 w 2021 r.</t>
  </si>
  <si>
    <t xml:space="preserve">Projekt
 na 2022 r. </t>
  </si>
  <si>
    <r>
      <t xml:space="preserve">Załącznik do Wytycznych do opracowania materiałów
planistycznych do projektu uchwały budżetowej
na 2022 rok                                                </t>
    </r>
    <r>
      <rPr>
        <b/>
        <sz val="9"/>
        <rFont val="Times New Roman CE"/>
        <family val="0"/>
      </rPr>
      <t>Tabela nr 5</t>
    </r>
  </si>
  <si>
    <r>
      <t xml:space="preserve">Załącznik do Wytycznych do opracowania materiałów
planistycznych do projektu uchwały budżetowej
na 2022 rok                                                </t>
    </r>
    <r>
      <rPr>
        <b/>
        <sz val="9"/>
        <rFont val="Times New Roman CE"/>
        <family val="0"/>
      </rPr>
      <t>Tabela nr 6</t>
    </r>
  </si>
  <si>
    <r>
      <t xml:space="preserve">Załącznik do Wytycznych do opracowania materiałów
planistycznych do projektu uchwały budżetowej
na 2022 rok                                                </t>
    </r>
    <r>
      <rPr>
        <b/>
        <sz val="9"/>
        <rFont val="Times New Roman CE"/>
        <family val="0"/>
      </rPr>
      <t>Tabela nr 7</t>
    </r>
  </si>
  <si>
    <t xml:space="preserve">Wykonanie 
w 2020 r. </t>
  </si>
  <si>
    <t xml:space="preserve">Projekt na 2022 r. </t>
  </si>
  <si>
    <r>
      <t xml:space="preserve">Załącznik do Wytycznych do opracowania materiałów
planistycznych do projektu uchwały budżetowej
na 2022 rok                                                </t>
    </r>
    <r>
      <rPr>
        <b/>
        <sz val="9"/>
        <rFont val="Times New Roman CE"/>
        <family val="0"/>
      </rPr>
      <t>Tabela nr 8</t>
    </r>
  </si>
  <si>
    <t>Wykonanie
w 2020 r.</t>
  </si>
  <si>
    <r>
      <t xml:space="preserve">Załącznik do Wytycznych do opracowania materiałów
planistycznych do projektu uchwały budżetowej
na 2022 rok                                                </t>
    </r>
    <r>
      <rPr>
        <b/>
        <sz val="9"/>
        <rFont val="Times New Roman CE"/>
        <family val="0"/>
      </rPr>
      <t>Tabela nr 9</t>
    </r>
  </si>
  <si>
    <r>
      <t xml:space="preserve">Załącznik do Wytycznych do opracowania materiałów
planistycznych do projektu uchwały budżetowej
na 2022 rok                                                </t>
    </r>
    <r>
      <rPr>
        <b/>
        <sz val="9"/>
        <rFont val="Times New Roman CE"/>
        <family val="0"/>
      </rPr>
      <t>Tabela nr 10</t>
    </r>
  </si>
  <si>
    <r>
      <t xml:space="preserve">Załącznik do Wytycznych do opracowania materiałów
planistycznych do projektu uchwały budżetowej 
na 2022 rok                                                                   </t>
    </r>
    <r>
      <rPr>
        <b/>
        <sz val="10"/>
        <color indexed="8"/>
        <rFont val="Times New Roman"/>
        <family val="1"/>
      </rPr>
      <t xml:space="preserve"> Tabela nr 11</t>
    </r>
  </si>
  <si>
    <t>do końca
 2021</t>
  </si>
  <si>
    <t>Wartość uregulowanych zobowiązań  do 31.12.2021 r.</t>
  </si>
  <si>
    <t>Wartość niewymagalnych (potencjalnych) zobowiązań według stanu na dzień 31.12.2021 r.</t>
  </si>
  <si>
    <r>
      <t xml:space="preserve">Załącznik do Wytycznych do opracowania materiałów planistycznych do projektu uchwały budżetowej na 2022 rok                                                </t>
    </r>
    <r>
      <rPr>
        <b/>
        <sz val="9"/>
        <rFont val="Times New Roman CE"/>
        <family val="0"/>
      </rPr>
      <t>Tabela nr 13</t>
    </r>
  </si>
  <si>
    <t>Przewidywane wykonanie wydatków z tytułu umowy do 31.12.2021 r.</t>
  </si>
  <si>
    <t>Zobowiązanie z tytułu umowy wg stanu na 31.12.2021 r.</t>
  </si>
  <si>
    <t>4710</t>
  </si>
  <si>
    <t>4120</t>
  </si>
  <si>
    <t>§ 4040  DODATKOWE WYNAGRODZENIE ROCZNE ZA ROK 2021 WYPŁACANE 
W ROKU 2022</t>
  </si>
  <si>
    <t>KALKULACJA ZFŚS NA 2022 ROK (§ 4440):</t>
  </si>
  <si>
    <t>§ 4010 - PRZEWIDYWANE WYKONANIE 
W 2021 ROKU</t>
  </si>
  <si>
    <t>1),2),3)</t>
  </si>
  <si>
    <t>Rozdział …………..</t>
  </si>
  <si>
    <t>Dział ……</t>
  </si>
  <si>
    <t>* wynagrodzenie miesięczne wraz z nagrodami, premiami, bez jednorazowych płatności</t>
  </si>
  <si>
    <t>Ministerstwo ds. środowiska</t>
  </si>
  <si>
    <t>Jednostka realizująca/
Źródła finansowania</t>
  </si>
  <si>
    <t>1) wydatki bieżące</t>
  </si>
  <si>
    <t>źródła finansowania wydatków bieżących:</t>
  </si>
  <si>
    <t>a) środki UE/IZ</t>
  </si>
  <si>
    <t>b) dotacja BP</t>
  </si>
  <si>
    <t>c) JST/FC/INNE - kwalifikowalne</t>
  </si>
  <si>
    <t>d) JST/FC/INNE - niekwalifikowalne</t>
  </si>
  <si>
    <t>e) śr. własne - kwalifikowalne</t>
  </si>
  <si>
    <t>f) śr. własne - niekwalifikowalne</t>
  </si>
  <si>
    <t>2) wydatki inwestycyjne</t>
  </si>
  <si>
    <t>źródła finansowania wydatków inwestycyjnych: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</si>
  <si>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</si>
  <si>
    <t>…………………….</t>
  </si>
  <si>
    <t>……………………………….</t>
  </si>
  <si>
    <t>a) dotacja BP</t>
  </si>
  <si>
    <t>b) dotacja JST</t>
  </si>
  <si>
    <t>c) dotacja z funduszy celowych</t>
  </si>
  <si>
    <t>d) śr. własne województwa</t>
  </si>
  <si>
    <t>e) inne środki (podać jakie)</t>
  </si>
  <si>
    <t>do końca 2017 r.</t>
  </si>
  <si>
    <r>
      <t xml:space="preserve">Załącznik do Wytycznych do opracowania materiałów
planistycznych do projektu uchwały budżetowej 
na 2022 rok                                                                   </t>
    </r>
    <r>
      <rPr>
        <b/>
        <sz val="10"/>
        <color indexed="8"/>
        <rFont val="Times New Roman"/>
        <family val="1"/>
      </rPr>
      <t xml:space="preserve"> Tabela nr 12</t>
    </r>
  </si>
  <si>
    <r>
      <t xml:space="preserve">Załącznik do Wytycznych do opracowania materiałów planistycznych do projektu uchwały budżetowej na 2022 rok                                                </t>
    </r>
    <r>
      <rPr>
        <b/>
        <sz val="9"/>
        <rFont val="Times New Roman CE"/>
        <family val="0"/>
      </rPr>
      <t>Tabela nr 14</t>
    </r>
  </si>
  <si>
    <r>
      <t xml:space="preserve">Załącznik do Wytycznych do opracowania materiałów
planistycznych do projektu uchwały budżetowej 
na 2022 rok                                             </t>
    </r>
    <r>
      <rPr>
        <b/>
        <sz val="10"/>
        <color indexed="8"/>
        <rFont val="Times New Roman"/>
        <family val="1"/>
      </rPr>
      <t xml:space="preserve"> Tabela nr 12a</t>
    </r>
  </si>
  <si>
    <t xml:space="preserve"> I   Dane przed zmianą (zgodnie z WPF wg stanu na 30.06.2021 r.)</t>
  </si>
  <si>
    <t>Plan finansowy zakładu opieki zdrowotnej</t>
  </si>
  <si>
    <t>Nazwa Jednostki</t>
  </si>
  <si>
    <t xml:space="preserve"> w złotych (po przecinku dwa miejsca)</t>
  </si>
  <si>
    <t>Wykonanie                2020 r.</t>
  </si>
  <si>
    <t>Plan na 2021 r.           (na 30.06.2021 r.)</t>
  </si>
  <si>
    <t>Przewidywane wykonanie                         w 2021 r.</t>
  </si>
  <si>
    <t>Projekt planu                na 2022 r.</t>
  </si>
  <si>
    <t>%                          (kol. 6/5)</t>
  </si>
  <si>
    <t>PRZYCHODY OGÓŁEM</t>
  </si>
  <si>
    <t>Przychody na działalność bieżącą</t>
  </si>
  <si>
    <t>z odpłatnych świadczeń zdrowotnych z NFZ</t>
  </si>
  <si>
    <t>1.1.</t>
  </si>
  <si>
    <t>z tytułu usług medycznych rozliczanych ryczałtem w ramach tzw. sieci szpitali</t>
  </si>
  <si>
    <t>1.2.</t>
  </si>
  <si>
    <t>z tytułu świadczeń limitowanych rozliczanych umową w ramach konkursu ofert/aneksów i rokowań</t>
  </si>
  <si>
    <t>1.3.</t>
  </si>
  <si>
    <t>z tytułu świadczeń nielimitowanych rozliczanych umową w ramach konkursu ofert/aneksów i rokowań</t>
  </si>
  <si>
    <t>1.4.</t>
  </si>
  <si>
    <t>z tytułu umów COVID</t>
  </si>
  <si>
    <t>1.5.</t>
  </si>
  <si>
    <t>z tytułu środków w ramach 3% na środki ochrony z tytułu COVID</t>
  </si>
  <si>
    <t>z odpłatnych świadczeń zdrowotnych uzyskanych z innych źródeł</t>
  </si>
  <si>
    <t>na realizację programów zdrowotnych</t>
  </si>
  <si>
    <t>3.1.</t>
  </si>
  <si>
    <t>ze środków własnych Województwa Kujawsko-Pomorskiego</t>
  </si>
  <si>
    <t>3.2.</t>
  </si>
  <si>
    <t>od innych jednostek samorządu terytorialnego</t>
  </si>
  <si>
    <t>3.3.</t>
  </si>
  <si>
    <t>z budżetu państwa</t>
  </si>
  <si>
    <t>3.4.</t>
  </si>
  <si>
    <t>z innych źródeł</t>
  </si>
  <si>
    <t>na realizację programów finansowanych z Funduszu Medycznego*</t>
  </si>
  <si>
    <t>na realizację programów współfinsowanych z UE</t>
  </si>
  <si>
    <t>darowizny, spadki, zapisy</t>
  </si>
  <si>
    <t>środki finansowe otrzymane z tytułu refundacji kosztów</t>
  </si>
  <si>
    <t>pozostałe przychody</t>
  </si>
  <si>
    <t>Przychody finansowe</t>
  </si>
  <si>
    <t xml:space="preserve">Zmiana stanu produktów </t>
  </si>
  <si>
    <t>Koszt wytworzenia produktów na własne potrzeby</t>
  </si>
  <si>
    <t>Przychody ze sprzedaży towarów i materiałów</t>
  </si>
  <si>
    <t>Pozostałe przychody operacyjne</t>
  </si>
  <si>
    <t xml:space="preserve"> zysk ze zbycia niefinansowych aktywów trwałych</t>
  </si>
  <si>
    <t xml:space="preserve">dotacje </t>
  </si>
  <si>
    <t>2.1.</t>
  </si>
  <si>
    <t>2.2.</t>
  </si>
  <si>
    <t>2.3.</t>
  </si>
  <si>
    <t>2.4.</t>
  </si>
  <si>
    <t>świadczenia ponadlimitowe z lat ubiegłych uznane przez NFZ i zarachowane do przychodów roku sprawozdawczego</t>
  </si>
  <si>
    <t>VII.</t>
  </si>
  <si>
    <t>Pokrycie amortyzacji</t>
  </si>
  <si>
    <t>środków trwałych finansowanych z otrzymanych dotacji</t>
  </si>
  <si>
    <t>środków trwałych otrzym. nieodpłatnie od organu założyciel.</t>
  </si>
  <si>
    <t xml:space="preserve">środków trwałych pozostałych otrzymanych nieodpłatnie </t>
  </si>
  <si>
    <t>KOSZTY OGÓŁEM</t>
  </si>
  <si>
    <t>VIII.</t>
  </si>
  <si>
    <t>Koszty wg układu</t>
  </si>
  <si>
    <t>VIII.a</t>
  </si>
  <si>
    <t>Koszty wg ośrodków kosztów</t>
  </si>
  <si>
    <t>ośrodki kosztów działalności podstawowej</t>
  </si>
  <si>
    <t>ośrodki kosztów działalności pomocniczej</t>
  </si>
  <si>
    <t>ośrodki kosztów zarządu</t>
  </si>
  <si>
    <t>VIII.b</t>
  </si>
  <si>
    <t>Koszty w układzie rodzajowym</t>
  </si>
  <si>
    <t>zużycie materiałów</t>
  </si>
  <si>
    <t>leki, materiały opatrunkowe i inne</t>
  </si>
  <si>
    <t xml:space="preserve"> żywność</t>
  </si>
  <si>
    <t>sprzęt jednorazowego użytku</t>
  </si>
  <si>
    <t>pozostałe</t>
  </si>
  <si>
    <t>zużycie energii</t>
  </si>
  <si>
    <t>usługi obce</t>
  </si>
  <si>
    <t>usługi medyczne zlecone</t>
  </si>
  <si>
    <t>kontrakty, z tego: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</si>
  <si>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</si>
  <si>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</si>
  <si>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</si>
  <si>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</si>
  <si>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</si>
  <si>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</si>
  <si>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    kontrakty niemedyczne </t>
  </si>
  <si>
    <t>usługi dostawy posiłków dla pacjentów</t>
  </si>
  <si>
    <t>3.5.</t>
  </si>
  <si>
    <t>podatki i opłaty</t>
  </si>
  <si>
    <t>wynagrodzenia (um.o prace, um. zlecenia)</t>
  </si>
  <si>
    <t>w tym: wynagrodzenia refundowane</t>
  </si>
  <si>
    <t>5.1.</t>
  </si>
  <si>
    <t xml:space="preserve">wynagrodzenia administracji </t>
  </si>
  <si>
    <t>5.2.</t>
  </si>
  <si>
    <t xml:space="preserve">wynagrodzenia lekarzy  </t>
  </si>
  <si>
    <t>5.3.</t>
  </si>
  <si>
    <t>wynagrodzenia lekarzy rezydentów, stażystów</t>
  </si>
  <si>
    <t>5.4.</t>
  </si>
  <si>
    <t>wynagrodzenia pielęgniarek i położnych</t>
  </si>
  <si>
    <t>5.5.</t>
  </si>
  <si>
    <t xml:space="preserve">wynagrodzenia pozostałej obsługi medycznej </t>
  </si>
  <si>
    <t>5.6.</t>
  </si>
  <si>
    <t>wynagrodzenia obsługi niemedycznej</t>
  </si>
  <si>
    <t>5.7.</t>
  </si>
  <si>
    <t>wynagrodzenia pozostałe</t>
  </si>
  <si>
    <t>5.8.</t>
  </si>
  <si>
    <t>wynagrodzenia - um. zlecenia , um. o dzieło</t>
  </si>
  <si>
    <t>wynagrodzenia i inne świadczenia na rzecz pracowników o charakterze jednorazowym, w tym:</t>
  </si>
  <si>
    <t>6.1.</t>
  </si>
  <si>
    <t>6.2.</t>
  </si>
  <si>
    <t xml:space="preserve">odprawy amerytalne i rentowe </t>
  </si>
  <si>
    <t>6.3.</t>
  </si>
  <si>
    <t>składki ZUS od wynagrodzeń</t>
  </si>
  <si>
    <t>w tym: składki  refundowane</t>
  </si>
  <si>
    <t>7.1.</t>
  </si>
  <si>
    <t>ubezpieczenia społeczne</t>
  </si>
  <si>
    <t>7.2.</t>
  </si>
  <si>
    <t>fundusz pracy</t>
  </si>
  <si>
    <t>7.3.</t>
  </si>
  <si>
    <t>fundusz gwarantowanych świadczeń pracowniczych</t>
  </si>
  <si>
    <t>składki na pracownicze programy:</t>
  </si>
  <si>
    <t>8.1.</t>
  </si>
  <si>
    <t>pracownicze programy emerytalne (PPE)</t>
  </si>
  <si>
    <t>8.2.</t>
  </si>
  <si>
    <t>pracownicze plany kapitałowe (PPK)</t>
  </si>
  <si>
    <t>świadczenia na rzecz pracowników</t>
  </si>
  <si>
    <t>w tym: świadczenia refundowane</t>
  </si>
  <si>
    <t>9.1.</t>
  </si>
  <si>
    <t>odpisy na ZFŚS</t>
  </si>
  <si>
    <t>9.2.</t>
  </si>
  <si>
    <t>amortyzacja</t>
  </si>
  <si>
    <t>10.1.</t>
  </si>
  <si>
    <t>środków trwałych finansowanych ze środkow własnych</t>
  </si>
  <si>
    <t>10.2.</t>
  </si>
  <si>
    <t>10.3.</t>
  </si>
  <si>
    <t>10.4.</t>
  </si>
  <si>
    <t>pozostałe koszty</t>
  </si>
  <si>
    <t>11.1.</t>
  </si>
  <si>
    <t>podróże służbowe</t>
  </si>
  <si>
    <t>11.2.</t>
  </si>
  <si>
    <t>ubezpieczenia OC i majątkowe</t>
  </si>
  <si>
    <t>11.3.</t>
  </si>
  <si>
    <t>IX.</t>
  </si>
  <si>
    <t>Wartość sprzedanych towarów i materiałów</t>
  </si>
  <si>
    <t>X.</t>
  </si>
  <si>
    <t>Koszty finansowe</t>
  </si>
  <si>
    <t>płatności odsetkowe wynikające z zaciągniętych zobowiązań</t>
  </si>
  <si>
    <t>XI.</t>
  </si>
  <si>
    <t>Pozostałe koszty operacyjne</t>
  </si>
  <si>
    <t>strata ze zbycia  niefinansowych aktywów trwałych</t>
  </si>
  <si>
    <t>odpis aktualizujący wartość należności</t>
  </si>
  <si>
    <t>XII.</t>
  </si>
  <si>
    <t>Środki przyznane innym podmiotom</t>
  </si>
  <si>
    <t>XIII.</t>
  </si>
  <si>
    <t>Wynik (przychody - koszty)</t>
  </si>
  <si>
    <t>XIV.</t>
  </si>
  <si>
    <t>Obciążenia wyniku finansowego</t>
  </si>
  <si>
    <t>XV.</t>
  </si>
  <si>
    <t>Wynik netto, w tym**:</t>
  </si>
  <si>
    <t>na działalności medycznej, w tym:</t>
  </si>
  <si>
    <t>wskutek niedoszacowania wartości świadczeń przez NFZ</t>
  </si>
  <si>
    <t>z innych przyczyn</t>
  </si>
  <si>
    <t>na działalności pozostałej</t>
  </si>
  <si>
    <t>XVI.</t>
  </si>
  <si>
    <t>Przychody na inwestycje</t>
  </si>
  <si>
    <t>finans. ze środków własnych Woj. Kujawsko-Pomorskiego</t>
  </si>
  <si>
    <t>finans. ze środków budżetu państwa</t>
  </si>
  <si>
    <t>finans. ze środków unijnych</t>
  </si>
  <si>
    <t>finans. z innych źródeł</t>
  </si>
  <si>
    <t>finans. z Funduszu Medycznego*</t>
  </si>
  <si>
    <t>XVII.</t>
  </si>
  <si>
    <t xml:space="preserve">Nakłady na inwestycje </t>
  </si>
  <si>
    <t>finans. ze środków własnych</t>
  </si>
  <si>
    <t xml:space="preserve">współfinans. inwestycji realiz. przez KPIM (wkład własny) </t>
  </si>
  <si>
    <t>* Fundusz Medyczny, o którym mowa w ustawie z dnia 7 października 2020 r. o Funduszu Medycznym</t>
  </si>
  <si>
    <t>** w przypadku straty netto</t>
  </si>
  <si>
    <t>Dane uzupełniające o wielkości świadczeń medycznych rozliczanych z NFZ</t>
  </si>
  <si>
    <t>zmiana (kol.6.- kol.5.)</t>
  </si>
  <si>
    <t>Dotyczy umów rozliczanych w ramach tzw. sieci szpitali</t>
  </si>
  <si>
    <t>rozliczenie finansowe</t>
  </si>
  <si>
    <t>wartość umów z NFZ wg danych z umowy pierwotnej</t>
  </si>
  <si>
    <t xml:space="preserve">wartość umów z NFZ wg ostatniego aneksu </t>
  </si>
  <si>
    <t xml:space="preserve">wartość faktur wystawionych na NFZ, w tym: </t>
  </si>
  <si>
    <t>a) faktury zakwalifikowane do przychodów danego roku</t>
  </si>
  <si>
    <t>b) faktury zakwalifikowane do przychodów przyszłych okresów</t>
  </si>
  <si>
    <t>wartość faktur uznanych przez NFZ</t>
  </si>
  <si>
    <t>rozliczenie wykonanych usług medycznych</t>
  </si>
  <si>
    <t>wartość usług medycznych wykonanych w danym roku</t>
  </si>
  <si>
    <t>% realizacji umowy z NFZ z tyt. wykonanych świadczeń</t>
  </si>
  <si>
    <t>Dotyczy umów rozliczanych umową w ramach konkursu ofert -  świadczenia limitowane</t>
  </si>
  <si>
    <t>Dotyczy umów rozliczanych umową w ramach konkursu ofert -  świadczenia nielimitowane</t>
  </si>
  <si>
    <t>Dotyczy umów COVID</t>
  </si>
  <si>
    <t>Dotyczy środków w ramach 3% na środki ochrony z tyt. COVID</t>
  </si>
  <si>
    <t>zafakturowane</t>
  </si>
  <si>
    <t>faktury wystawione na NFZ do faktur w ramach tzw. sieci szpitali</t>
  </si>
  <si>
    <t>faktury wystawione na NFZ do faktur w ramach tzw. konkrusu ofert - świadczenia limitowane</t>
  </si>
  <si>
    <t>faktury wystawione na NFZ do faktur w ramach tzw. konkrusu ofert świadczenia nielimitowane</t>
  </si>
  <si>
    <t>faktury wystawione na NFZ do faktur z tytułu innych rozliczeń</t>
  </si>
  <si>
    <t>Dane uzupełniające o stanie zatrudnienia</t>
  </si>
  <si>
    <t>Stan na                                          31.12.2020 r.</t>
  </si>
  <si>
    <r>
      <t xml:space="preserve">Planowany stan na 31.12.2021 r.              </t>
    </r>
    <r>
      <rPr>
        <sz val="10"/>
        <rFont val="Times New Roman CE"/>
        <family val="0"/>
      </rPr>
      <t xml:space="preserve"> (plan na 30.06.2021 r.)</t>
    </r>
  </si>
  <si>
    <t>Przewidywany stan     na 31.12.2021 r.</t>
  </si>
  <si>
    <t xml:space="preserve">Planowany stan                            na 31.12.2022 r.          </t>
  </si>
  <si>
    <t>zmiana                           (kol. 6-5)</t>
  </si>
  <si>
    <t>Zatrudnienie (na podstawie umów o pracę) - etaty</t>
  </si>
  <si>
    <t>administracja</t>
  </si>
  <si>
    <t>lekarze</t>
  </si>
  <si>
    <t>lekarze rezydenci, stażyści</t>
  </si>
  <si>
    <t>pielęgniarki i położne</t>
  </si>
  <si>
    <t>pozostała obsługa medyczna</t>
  </si>
  <si>
    <t>obsługa niemedyczna</t>
  </si>
  <si>
    <t>Zatrudnienie - kontrakty (na podstwie umów cywilno-prawnych) - etaty przeliczeniowe</t>
  </si>
  <si>
    <t>ratownicy</t>
  </si>
  <si>
    <t>ratownicy-kierowcy</t>
  </si>
  <si>
    <t>Dane uzupełniające o stanie należności i zobowiązań, środków i zapasów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</si>
  <si>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</si>
  <si>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</si>
  <si>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od NFZ:</t>
  </si>
  <si>
    <t>pozostałe z tytułu świadczonych usług medycznych</t>
  </si>
  <si>
    <t>pozostałe z innych tytułów</t>
  </si>
  <si>
    <t>należności odsetkowe</t>
  </si>
  <si>
    <t>dochodzone na drodze sądowej</t>
  </si>
  <si>
    <t>I.a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</si>
  <si>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</si>
  <si>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</si>
  <si>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</si>
  <si>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</si>
  <si>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 xml:space="preserve">Zobowiązania ogółem* (bez ZFŚS) </t>
  </si>
  <si>
    <t xml:space="preserve">      w tym: wymagalne</t>
  </si>
  <si>
    <t>II.a</t>
  </si>
  <si>
    <t>Zobowiązania krótkoterminowe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</si>
  <si>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</si>
  <si>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</si>
  <si>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</si>
  <si>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</si>
  <si>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</si>
  <si>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</si>
  <si>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II.b</t>
  </si>
  <si>
    <t>Zobowiązania długoterminowe</t>
  </si>
  <si>
    <t>z tytułu pożyczek, kredytów - długoterminowe</t>
  </si>
  <si>
    <t>z tytułu pożyczek na restrukturyzacje, pozostałe</t>
  </si>
  <si>
    <t>Środki pieniężne (bez ZFŚS i r-ku wadiów i inwest.)</t>
  </si>
  <si>
    <t>Środki pieniężne na wyodrębnionych r-kach inwest.</t>
  </si>
  <si>
    <t>Zapasy (w magaz. mat. i towary zakup. nie rozlicz.)</t>
  </si>
  <si>
    <t>* bez rezerw na zobowiązania oraz bez rozliczeń międzyokresowych</t>
  </si>
  <si>
    <t>Dane uzupełniające o wskaźnikach z ustawy o działalności leczniczej</t>
  </si>
  <si>
    <t>Wskażniki płynności i zadłużenia</t>
  </si>
  <si>
    <t>Płynność bieżąca (wsk. bieżącej płynności  finansowej)</t>
  </si>
  <si>
    <t>Wskaźnik udziału zobowiązań wymagaln. w zobow.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</si>
  <si>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</si>
  <si>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</si>
  <si>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</si>
  <si>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</si>
  <si>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</si>
  <si>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</si>
  <si>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(d.spr. poz.IXa. /I)</t>
  </si>
  <si>
    <t>Wsk. kontroli kosztów administr.(d.spr.poz.IXa.3./I)</t>
  </si>
  <si>
    <t>Wskaźnik rentowności netto</t>
  </si>
  <si>
    <t>Wskaźniki z ustawy o działalności leczniczej</t>
  </si>
  <si>
    <t>Strata netto (poz. XV.1.2 + poz. XV.2.) + koszty amortyzacji</t>
  </si>
  <si>
    <t>art.59 ust. 2 strata netto do pokrycia  przez organ założ. (jeżeli poz.1.&lt;0)</t>
  </si>
  <si>
    <t>art.71 wsk.zadłużenia (zobowiązania-śr.pieniężne/przych. ogółem)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</si>
  <si>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</si>
  <si>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</si>
  <si>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organ założycielski jeżeli wsk. zadłużenia&gt;0,5 (poz.3&gt;0,5)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</si>
  <si>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</si>
  <si>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</si>
  <si>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</si>
  <si>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</si>
  <si>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
    miejscach wersję papierową</t>
  </si>
  <si>
    <t>Plan finansowy instytucji kultury</t>
  </si>
  <si>
    <t>______________________________________________________________________________________________</t>
  </si>
  <si>
    <t>Przychody na działalność podstawową</t>
  </si>
  <si>
    <t>dotacje na działalność statutową</t>
  </si>
  <si>
    <t>dotacje na wskazane zadania</t>
  </si>
  <si>
    <t xml:space="preserve"> - finans. ze środków własnych Woj. Kujawsko-Pomorskiego</t>
  </si>
  <si>
    <t xml:space="preserve"> - finans. z innych źródeł</t>
  </si>
  <si>
    <t>przychody ze świadczonych usług</t>
  </si>
  <si>
    <t>przychody z najmu i dzierżaw, reklam</t>
  </si>
  <si>
    <t>na realizację projektów współfinsowanych z UE</t>
  </si>
  <si>
    <t>pozostałe przychody, w tym:</t>
  </si>
  <si>
    <t>Zmiana stanu produktów</t>
  </si>
  <si>
    <t>zysk ze zbycia niefinansowych aktywów trwałych</t>
  </si>
  <si>
    <t>środków trwałych finans. z otrzymanych dotacji do 31.12.2011 r.</t>
  </si>
  <si>
    <t>środków trwałych finans. z otrzymanych dotacji od 01.01.2012 r.</t>
  </si>
  <si>
    <t>śr.trwałych otrzym. nieodpł. od org. założyciel. do 31.12.2011 r.</t>
  </si>
  <si>
    <t>śr. trwałych otrzym. nieodpł. od org. założyciel. od 01.01.2012 r.</t>
  </si>
  <si>
    <t>śr. trwałych pozostałych otrzym. nieodpłatnie do 31.12.2011 r.</t>
  </si>
  <si>
    <t>śr. trwałych pozostałych otrzym. nieodpłatnie od 01.01.2012 r.</t>
  </si>
  <si>
    <t>Koszty w układzie kalkulacyjnym</t>
  </si>
  <si>
    <t>koszty działalności podstawowej</t>
  </si>
  <si>
    <t>koszty działalności pomocniczej</t>
  </si>
  <si>
    <t>koszty  ogólnozakładowe i zarządu</t>
  </si>
  <si>
    <t>zużycie materiałów i energii</t>
  </si>
  <si>
    <r>
      <t>zakupy zbiorów bibliotecznych</t>
    </r>
    <r>
      <rPr>
        <b/>
        <sz val="10"/>
        <rFont val="Times New Roman CE"/>
        <family val="0"/>
      </rPr>
      <t xml:space="preserve"> (odpis. w koszty w momencie zakupu)</t>
    </r>
  </si>
  <si>
    <t>wynagrodzenia (um. o pracę, um. zlecenia)</t>
  </si>
  <si>
    <t>Wynik netto</t>
  </si>
  <si>
    <t>Nakłady na inwestycje</t>
  </si>
  <si>
    <t>XVIII.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</si>
  <si>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</si>
  <si>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Zatrudnienie - etaty</t>
  </si>
  <si>
    <t>obsługa</t>
  </si>
  <si>
    <t>pracownicy merytoryczni</t>
  </si>
  <si>
    <t>artyści</t>
  </si>
  <si>
    <t>z tytułu wynajmu, reklam, dzierżaw</t>
  </si>
  <si>
    <t>z tytułu świadczonych usług</t>
  </si>
  <si>
    <t>Zobowiązania ogółem* (bez ZFŚS)</t>
  </si>
  <si>
    <t>*bez rezerw na zobowiązania oraz bez rozliczeń międzyokresowych</t>
  </si>
  <si>
    <t>Plan wydatków na wynagrodzenia instytucji kultury na 2022 r.</t>
  </si>
  <si>
    <t>…………………………………………………………………………………………………………………………………………………………………………………………..</t>
  </si>
  <si>
    <t>w zł i gr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</si>
  <si>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</si>
  <si>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</si>
  <si>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</si>
  <si>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</si>
  <si>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</si>
  <si>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</si>
  <si>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........%            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</si>
  <si>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</si>
  <si>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</si>
  <si>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</si>
  <si>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</si>
  <si>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</si>
  <si>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Przewidywane/Faktyczne wykonanie za 2021 r. ogółem***, z tego:</t>
  </si>
  <si>
    <t xml:space="preserve"> - dyrekcja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</si>
  <si>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</si>
  <si>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</si>
  <si>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</si>
  <si>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</si>
  <si>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</si>
  <si>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</si>
  <si>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Plan na 2022 r. ogółem,                               z tego:</t>
  </si>
  <si>
    <t>Informacje dodatkowe:</t>
  </si>
  <si>
    <t>P./F.w. planu za 2021 r.***</t>
  </si>
  <si>
    <t>Plan na                       2022 r.</t>
  </si>
  <si>
    <t>Odprawy emerytalne - liczba pracowników:</t>
  </si>
  <si>
    <t>Nagrody jubileuszowe - liczba pracowników:</t>
  </si>
  <si>
    <t>Średnia płaca brutto</t>
  </si>
  <si>
    <t>P./F. w. planu za 2021 r.***</t>
  </si>
  <si>
    <t>Plan na 2022 r.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</si>
  <si>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</si>
  <si>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</si>
  <si>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</si>
  <si>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</si>
  <si>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fundusz płac</t>
  </si>
  <si>
    <t>***) - w zależności od terminu sporządzania</t>
  </si>
  <si>
    <t>Dyrektor Departamentu Merytorycznego</t>
  </si>
  <si>
    <t>Plan finansowy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</si>
  <si>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</si>
  <si>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</si>
  <si>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</si>
  <si>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</si>
  <si>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</si>
  <si>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zysk ze zbycia  niefinansowych aktywów trwałych</t>
  </si>
  <si>
    <t>dotacje</t>
  </si>
  <si>
    <t>środków trwałych finans. z otrzymanych dotacji</t>
  </si>
  <si>
    <t>śr. trwałych otrzymanych nieodpłatnie od organu założyciel.</t>
  </si>
  <si>
    <t>śr. trwałych pozostałych otrzymanych nieodpłatnie</t>
  </si>
  <si>
    <t>wynagrodzenia (um.o pracę, um. zlecenia)</t>
  </si>
  <si>
    <t>Koszty BRD</t>
  </si>
  <si>
    <t>finans. ze środków wlasnych Woj. Kujawsko-Pomorskiego</t>
  </si>
  <si>
    <r>
      <t xml:space="preserve">Planowany stan na 31.12.2021 r.          </t>
    </r>
    <r>
      <rPr>
        <sz val="10"/>
        <rFont val="Times New Roman CE"/>
        <family val="0"/>
      </rPr>
      <t>(plan na 30.06.2021r.)</t>
    </r>
  </si>
  <si>
    <t>Przewidywany stan na 31.12.2021 r.</t>
  </si>
  <si>
    <t xml:space="preserve">Planowany stan                              na 31.12.2022 r.          </t>
  </si>
  <si>
    <t>egzaminatorzy</t>
  </si>
  <si>
    <r>
      <t xml:space="preserve">Planowany stan na 31.12.2021 r.          </t>
    </r>
    <r>
      <rPr>
        <sz val="10"/>
        <rFont val="Times New Roman CE"/>
        <family val="0"/>
      </rPr>
      <t>(plan na 30.06.2021 r.)</t>
    </r>
  </si>
  <si>
    <r>
      <t xml:space="preserve">Załącznik do Wytycznych do opracowania materiałów planistycznych do projektu uchwały budżetowej 
 na 2022 rok 
</t>
    </r>
    <r>
      <rPr>
        <b/>
        <sz val="10"/>
        <rFont val="Times New Roman CE"/>
        <family val="0"/>
      </rPr>
      <t>Tabela nr 17</t>
    </r>
  </si>
  <si>
    <t>Załącznik do Tabeli nr 16</t>
  </si>
  <si>
    <r>
      <t xml:space="preserve">Załącznik do Wytycznych do opracowania materiałów planistycznych do projektu uchwały budżetowej na 2022 rok    
</t>
    </r>
    <r>
      <rPr>
        <b/>
        <sz val="10"/>
        <rFont val="Times New Roman CE"/>
        <family val="0"/>
      </rPr>
      <t>Tabela nr 16</t>
    </r>
  </si>
  <si>
    <r>
      <t xml:space="preserve">Załącznik do Wytycznych do opracowania materiałów planistycznych do projektu uchwały budżetowej na 2022 rok                     </t>
    </r>
    <r>
      <rPr>
        <b/>
        <sz val="10"/>
        <rFont val="Times New Roman CE"/>
        <family val="0"/>
      </rPr>
      <t>Tabela nr 15</t>
    </r>
  </si>
  <si>
    <t>planowane</t>
  </si>
  <si>
    <t>ze środków innych jednostek samorządu terytorialnego</t>
  </si>
  <si>
    <t>ze środków budżetu państwa</t>
  </si>
  <si>
    <t>z budżetu Województwa Kujawsko-Pomorskiego</t>
  </si>
  <si>
    <t>z budżetu innych jednostek samorządu terytorialnego</t>
  </si>
  <si>
    <t>z innych żródeł</t>
  </si>
  <si>
    <t>na rzecz Województwa Kujawsko-Pomorskiego i jego jedn. budżet.</t>
  </si>
  <si>
    <t>na rzecz wojewódzkich osób prawnych</t>
  </si>
  <si>
    <t>na rzecz pozostałych</t>
  </si>
  <si>
    <t>sprzedaż biletów</t>
  </si>
  <si>
    <t>sprzedaż programów i wydawnictw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</si>
  <si>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</si>
  <si>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</si>
  <si>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</si>
  <si>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</si>
  <si>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</si>
  <si>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 xml:space="preserve">wynagrodzenia obsługi </t>
  </si>
  <si>
    <t xml:space="preserve">wynagrodzenia pracowników merytorycznych </t>
  </si>
  <si>
    <t xml:space="preserve">wynagrodzenia artystów </t>
  </si>
  <si>
    <t xml:space="preserve">wynagrodzenia pozostałe </t>
  </si>
  <si>
    <t>honoraria artystów</t>
  </si>
  <si>
    <t>10.5.</t>
  </si>
  <si>
    <t>10.6.</t>
  </si>
  <si>
    <t>10.7.</t>
  </si>
  <si>
    <t>środków trwałych finans. ze środków własnych</t>
  </si>
  <si>
    <t>śr. trwałych otrzym. nieodpł. od organu założyciel. do 31.12.2011 r.</t>
  </si>
  <si>
    <t>śr. trwałych otrzym. nieodpł. od organu założyciel. od 01.01.2012 r.</t>
  </si>
  <si>
    <t>z budżetu jedn. sam. teryt.</t>
  </si>
  <si>
    <t>na realizację projektów współfinansowanych z UE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</si>
  <si>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</si>
  <si>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</si>
  <si>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</si>
  <si>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</si>
  <si>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</si>
  <si>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</si>
  <si>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</si>
  <si>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</si>
  <si>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</si>
  <si>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</si>
  <si>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</si>
  <si>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</si>
  <si>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 xml:space="preserve">wynagrodzenia egzaminatorów </t>
  </si>
  <si>
    <t xml:space="preserve">wynagrodz. pozostałe </t>
  </si>
  <si>
    <t>9.3.</t>
  </si>
  <si>
    <t>9.4.</t>
  </si>
  <si>
    <t>środków trwałych otrzymanych nieodpłatnie od organu założyciel.</t>
  </si>
  <si>
    <t>* niepotrzebne skreślić</t>
  </si>
  <si>
    <t>Limity wydatków na zadania wieloletnie bez udziału środków zagranicznych</t>
  </si>
  <si>
    <t>Limity wydatków na zadania wieloletnie z udziałem środków, o których mowa w art. 5 ust. 1 pkt 2 i 3 ustawy z dnia 27 sierpnia 2009 r. o finansach publicznych</t>
  </si>
  <si>
    <r>
      <t xml:space="preserve">Budżet projektu, przeznaczona wyłącznie dla zadań finansowanych z udziałem środków, o których mowa w art. 5 ust. 1 pkt 2 i 3 ustawy z dnia 27 sierpnia 2009 r. o finansach publicznych 
i stanowiąca uszczegółowienie tabeli nr 12 </t>
    </r>
    <r>
      <rPr>
        <sz val="10"/>
        <rFont val="Arial CE"/>
        <family val="0"/>
      </rPr>
      <t xml:space="preserve">(bloku II </t>
    </r>
    <r>
      <rPr>
        <i/>
        <sz val="10"/>
        <rFont val="Arial CE"/>
        <family val="0"/>
      </rPr>
      <t>Dane po zmianie)</t>
    </r>
  </si>
  <si>
    <t>EFRR/EFS/IZ</t>
  </si>
  <si>
    <t xml:space="preserve">proszę przedstawić informację o personelu projektu, w tym o liczbie pracowników, wymiarze ich etatów oraz składnikach wynagrodzenia jakie mają zostać poniesione, </t>
  </si>
  <si>
    <t>remontowe</t>
  </si>
  <si>
    <t>środków trwałych pozostałych nie wykazanych w poz. 9.1-9.3</t>
  </si>
  <si>
    <t>środków trwałych pozostałych nie wykazanych w poz. 10.1-10.3</t>
  </si>
  <si>
    <t>śr. trwałych pozostałych nie wykaz. w p-kt. 10.1-10.5 do 31.12.2011 r.</t>
  </si>
  <si>
    <t>śr. trwałych pozostałych nie wykaz. w p-kt. 10.1-10.5 od 01.01.2012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</si>
</sst>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.00_ ;\-#,##0.0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0"/>
    <numFmt numFmtId="177" formatCode="#,##0.0"/>
    <numFmt numFmtId="178" formatCode="_-* #,##0.00\ _z_ł_-;\-* #,##0.00\ _z_ł_-;_-* \-??\ _z_ł_-;_-@_-"/>
    <numFmt numFmtId="179" formatCode="[$-415]dddd\,\ d\ mmmm\ yyyy"/>
  </numFmts>
  <fonts count="10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8"/>
      <name val="Calibri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10"/>
      <name val="Times New Roman CE"/>
      <family val="0"/>
    </font>
    <font>
      <sz val="8"/>
      <name val="Arial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 CE"/>
      <family val="0"/>
    </font>
    <font>
      <b/>
      <sz val="8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 CE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sz val="12"/>
      <name val="Arial"/>
      <family val="2"/>
    </font>
    <font>
      <i/>
      <vertAlign val="subscript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0"/>
    </font>
    <font>
      <i/>
      <sz val="9"/>
      <name val="Times New Roman"/>
      <family val="1"/>
    </font>
    <font>
      <sz val="7"/>
      <name val="Times New Roman CE"/>
      <family val="0"/>
    </font>
    <font>
      <sz val="12"/>
      <name val="Arial CE"/>
      <family val="0"/>
    </font>
    <font>
      <i/>
      <sz val="12"/>
      <name val="Arial CE"/>
      <family val="0"/>
    </font>
    <font>
      <sz val="14"/>
      <name val="Times New Roman CE"/>
      <family val="1"/>
    </font>
    <font>
      <b/>
      <sz val="8"/>
      <name val="Arial CE"/>
      <family val="2"/>
    </font>
    <font>
      <i/>
      <sz val="8"/>
      <name val="Arial CE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78" fontId="35" fillId="0" borderId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7" fillId="20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3" fontId="0" fillId="2" borderId="8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7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49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49" fontId="14" fillId="0" borderId="13" xfId="0" applyNumberFormat="1" applyFont="1" applyBorder="1" applyAlignment="1">
      <alignment/>
    </xf>
    <xf numFmtId="0" fontId="34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0" fontId="39" fillId="0" borderId="0" xfId="78" applyFont="1">
      <alignment/>
      <protection/>
    </xf>
    <xf numFmtId="0" fontId="33" fillId="0" borderId="0" xfId="78" applyFont="1" applyAlignment="1">
      <alignment horizontal="center"/>
      <protection/>
    </xf>
    <xf numFmtId="0" fontId="34" fillId="0" borderId="0" xfId="78" applyFont="1" applyAlignment="1">
      <alignment vertical="center"/>
      <protection/>
    </xf>
    <xf numFmtId="0" fontId="33" fillId="0" borderId="0" xfId="78" applyFont="1">
      <alignment/>
      <protection/>
    </xf>
    <xf numFmtId="0" fontId="34" fillId="0" borderId="0" xfId="78" applyFont="1">
      <alignment/>
      <protection/>
    </xf>
    <xf numFmtId="0" fontId="36" fillId="0" borderId="0" xfId="78" applyFont="1" applyAlignment="1">
      <alignment horizontal="center" vertical="center" wrapText="1"/>
      <protection/>
    </xf>
    <xf numFmtId="0" fontId="38" fillId="0" borderId="0" xfId="78" applyFont="1" applyAlignment="1">
      <alignment horizontal="center" vertical="center" wrapText="1"/>
      <protection/>
    </xf>
    <xf numFmtId="0" fontId="43" fillId="0" borderId="17" xfId="78" applyFont="1" applyBorder="1" applyAlignment="1">
      <alignment horizontal="center" vertical="center" wrapText="1"/>
      <protection/>
    </xf>
    <xf numFmtId="0" fontId="43" fillId="0" borderId="8" xfId="78" applyFont="1" applyBorder="1" applyAlignment="1">
      <alignment horizontal="center" vertical="center" wrapText="1"/>
      <protection/>
    </xf>
    <xf numFmtId="0" fontId="43" fillId="0" borderId="0" xfId="78" applyFont="1" applyAlignment="1">
      <alignment horizontal="center" vertical="center" wrapText="1"/>
      <protection/>
    </xf>
    <xf numFmtId="0" fontId="38" fillId="0" borderId="8" xfId="78" applyFont="1" applyBorder="1" applyAlignment="1">
      <alignment horizontal="center" vertical="center"/>
      <protection/>
    </xf>
    <xf numFmtId="0" fontId="36" fillId="0" borderId="8" xfId="78" applyFont="1" applyBorder="1" applyAlignment="1">
      <alignment horizontal="left" vertical="center" wrapText="1"/>
      <protection/>
    </xf>
    <xf numFmtId="2" fontId="38" fillId="21" borderId="8" xfId="78" applyNumberFormat="1" applyFont="1" applyFill="1" applyBorder="1" applyAlignment="1">
      <alignment horizontal="right" vertical="center" wrapText="1"/>
      <protection/>
    </xf>
    <xf numFmtId="4" fontId="38" fillId="21" borderId="8" xfId="78" applyNumberFormat="1" applyFont="1" applyFill="1" applyBorder="1" applyAlignment="1">
      <alignment horizontal="right" vertical="center"/>
      <protection/>
    </xf>
    <xf numFmtId="4" fontId="38" fillId="21" borderId="8" xfId="78" applyNumberFormat="1" applyFont="1" applyFill="1" applyBorder="1" applyAlignment="1">
      <alignment horizontal="right" vertical="center" wrapText="1"/>
      <protection/>
    </xf>
    <xf numFmtId="0" fontId="36" fillId="0" borderId="20" xfId="78" applyFont="1" applyBorder="1" applyAlignment="1">
      <alignment vertical="center"/>
      <protection/>
    </xf>
    <xf numFmtId="0" fontId="36" fillId="0" borderId="0" xfId="78" applyFont="1" applyAlignment="1">
      <alignment vertical="center"/>
      <protection/>
    </xf>
    <xf numFmtId="0" fontId="44" fillId="0" borderId="0" xfId="78" applyFont="1" applyAlignment="1">
      <alignment vertical="center"/>
      <protection/>
    </xf>
    <xf numFmtId="0" fontId="38" fillId="0" borderId="21" xfId="78" applyFont="1" applyBorder="1" applyAlignment="1">
      <alignment horizontal="center" vertical="center"/>
      <protection/>
    </xf>
    <xf numFmtId="0" fontId="38" fillId="0" borderId="15" xfId="78" applyFont="1" applyBorder="1" applyAlignment="1">
      <alignment vertical="center"/>
      <protection/>
    </xf>
    <xf numFmtId="4" fontId="38" fillId="21" borderId="8" xfId="78" applyNumberFormat="1" applyFont="1" applyFill="1" applyBorder="1" applyAlignment="1">
      <alignment vertical="center"/>
      <protection/>
    </xf>
    <xf numFmtId="0" fontId="38" fillId="0" borderId="0" xfId="78" applyFont="1" applyAlignment="1">
      <alignment vertical="center"/>
      <protection/>
    </xf>
    <xf numFmtId="4" fontId="39" fillId="0" borderId="0" xfId="78" applyNumberFormat="1" applyFont="1">
      <alignment/>
      <protection/>
    </xf>
    <xf numFmtId="0" fontId="38" fillId="0" borderId="8" xfId="78" applyFont="1" applyBorder="1" applyAlignment="1">
      <alignment vertical="center"/>
      <protection/>
    </xf>
    <xf numFmtId="0" fontId="39" fillId="0" borderId="0" xfId="78" applyFont="1" applyAlignment="1">
      <alignment vertical="center"/>
      <protection/>
    </xf>
    <xf numFmtId="0" fontId="36" fillId="0" borderId="21" xfId="78" applyFont="1" applyBorder="1" applyAlignment="1">
      <alignment vertical="center"/>
      <protection/>
    </xf>
    <xf numFmtId="0" fontId="36" fillId="0" borderId="15" xfId="78" applyFont="1" applyBorder="1" applyAlignment="1">
      <alignment vertical="center"/>
      <protection/>
    </xf>
    <xf numFmtId="4" fontId="36" fillId="21" borderId="8" xfId="78" applyNumberFormat="1" applyFont="1" applyFill="1" applyBorder="1" applyAlignment="1">
      <alignment vertical="center"/>
      <protection/>
    </xf>
    <xf numFmtId="0" fontId="46" fillId="0" borderId="0" xfId="78" applyFont="1" applyAlignment="1">
      <alignment vertical="center"/>
      <protection/>
    </xf>
    <xf numFmtId="0" fontId="43" fillId="0" borderId="8" xfId="78" applyFont="1" applyBorder="1" applyAlignment="1">
      <alignment horizontal="center"/>
      <protection/>
    </xf>
    <xf numFmtId="0" fontId="43" fillId="0" borderId="0" xfId="78" applyFont="1" applyAlignment="1">
      <alignment horizontal="center"/>
      <protection/>
    </xf>
    <xf numFmtId="0" fontId="36" fillId="21" borderId="0" xfId="78" applyFont="1" applyFill="1">
      <alignment/>
      <protection/>
    </xf>
    <xf numFmtId="0" fontId="36" fillId="0" borderId="0" xfId="78" applyFont="1">
      <alignment/>
      <protection/>
    </xf>
    <xf numFmtId="0" fontId="33" fillId="0" borderId="0" xfId="78" applyFont="1" applyAlignment="1">
      <alignment horizontal="left" vertical="center"/>
      <protection/>
    </xf>
    <xf numFmtId="4" fontId="11" fillId="0" borderId="11" xfId="0" applyNumberFormat="1" applyFont="1" applyBorder="1" applyAlignment="1" applyProtection="1">
      <alignment vertical="center"/>
      <protection locked="0"/>
    </xf>
    <xf numFmtId="4" fontId="11" fillId="0" borderId="13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4" fontId="1" fillId="0" borderId="0" xfId="0" applyNumberFormat="1" applyFont="1" applyAlignment="1">
      <alignment vertical="top"/>
    </xf>
    <xf numFmtId="2" fontId="39" fillId="0" borderId="0" xfId="78" applyNumberFormat="1" applyFont="1">
      <alignment/>
      <protection/>
    </xf>
    <xf numFmtId="2" fontId="38" fillId="21" borderId="8" xfId="78" applyNumberFormat="1" applyFont="1" applyFill="1" applyBorder="1" applyAlignment="1">
      <alignment horizontal="right" vertical="center"/>
      <protection/>
    </xf>
    <xf numFmtId="0" fontId="41" fillId="0" borderId="0" xfId="78" applyFont="1">
      <alignment/>
      <protection/>
    </xf>
    <xf numFmtId="2" fontId="36" fillId="21" borderId="8" xfId="78" applyNumberFormat="1" applyFont="1" applyFill="1" applyBorder="1" applyAlignment="1">
      <alignment horizontal="right" vertical="center"/>
      <protection/>
    </xf>
    <xf numFmtId="0" fontId="52" fillId="0" borderId="0" xfId="71" applyFont="1">
      <alignment/>
      <protection/>
    </xf>
    <xf numFmtId="0" fontId="52" fillId="0" borderId="0" xfId="71" applyFont="1" applyFill="1">
      <alignment/>
      <protection/>
    </xf>
    <xf numFmtId="0" fontId="52" fillId="0" borderId="0" xfId="71" applyFont="1" applyAlignment="1">
      <alignment wrapText="1"/>
      <protection/>
    </xf>
    <xf numFmtId="0" fontId="43" fillId="0" borderId="13" xfId="78" applyFont="1" applyFill="1" applyBorder="1" applyAlignment="1">
      <alignment horizontal="center"/>
      <protection/>
    </xf>
    <xf numFmtId="0" fontId="43" fillId="0" borderId="0" xfId="78" applyFont="1" applyFill="1" applyBorder="1" applyAlignment="1">
      <alignment horizontal="center"/>
      <protection/>
    </xf>
    <xf numFmtId="4" fontId="39" fillId="0" borderId="0" xfId="78" applyNumberFormat="1" applyFont="1" applyFill="1" applyBorder="1" applyAlignment="1">
      <alignment vertical="center"/>
      <protection/>
    </xf>
    <xf numFmtId="4" fontId="39" fillId="0" borderId="0" xfId="78" applyNumberFormat="1" applyFont="1" applyFill="1" applyBorder="1" applyAlignment="1">
      <alignment horizontal="center" vertical="center"/>
      <protection/>
    </xf>
    <xf numFmtId="0" fontId="36" fillId="0" borderId="13" xfId="78" applyFont="1" applyFill="1" applyBorder="1" applyAlignment="1">
      <alignment horizontal="center" vertical="center"/>
      <protection/>
    </xf>
    <xf numFmtId="4" fontId="36" fillId="0" borderId="0" xfId="78" applyNumberFormat="1" applyFont="1" applyFill="1" applyBorder="1" applyAlignment="1">
      <alignment vertical="center"/>
      <protection/>
    </xf>
    <xf numFmtId="0" fontId="38" fillId="0" borderId="0" xfId="78" applyFont="1" applyBorder="1" applyAlignment="1">
      <alignment horizontal="center" vertical="center"/>
      <protection/>
    </xf>
    <xf numFmtId="0" fontId="38" fillId="0" borderId="13" xfId="78" applyFont="1" applyFill="1" applyBorder="1" applyAlignment="1">
      <alignment wrapText="1"/>
      <protection/>
    </xf>
    <xf numFmtId="0" fontId="38" fillId="0" borderId="0" xfId="78" applyFont="1" applyFill="1" applyBorder="1" applyAlignment="1">
      <alignment wrapText="1"/>
      <protection/>
    </xf>
    <xf numFmtId="0" fontId="38" fillId="0" borderId="0" xfId="78" applyFont="1" applyFill="1" applyBorder="1" applyAlignment="1">
      <alignment horizontal="center" wrapText="1"/>
      <protection/>
    </xf>
    <xf numFmtId="0" fontId="38" fillId="0" borderId="0" xfId="78" applyFont="1" applyFill="1" applyBorder="1" applyAlignment="1">
      <alignment horizontal="center" vertical="center"/>
      <protection/>
    </xf>
    <xf numFmtId="4" fontId="38" fillId="0" borderId="13" xfId="78" applyNumberFormat="1" applyFont="1" applyFill="1" applyBorder="1" applyAlignment="1">
      <alignment vertical="center"/>
      <protection/>
    </xf>
    <xf numFmtId="4" fontId="38" fillId="0" borderId="0" xfId="78" applyNumberFormat="1" applyFont="1" applyFill="1" applyBorder="1" applyAlignment="1">
      <alignment vertical="center"/>
      <protection/>
    </xf>
    <xf numFmtId="4" fontId="38" fillId="0" borderId="0" xfId="78" applyNumberFormat="1" applyFont="1" applyFill="1" applyBorder="1" applyAlignment="1">
      <alignment horizontal="right" vertical="center"/>
      <protection/>
    </xf>
    <xf numFmtId="4" fontId="36" fillId="0" borderId="13" xfId="78" applyNumberFormat="1" applyFont="1" applyFill="1" applyBorder="1" applyAlignment="1">
      <alignment vertical="center"/>
      <protection/>
    </xf>
    <xf numFmtId="4" fontId="36" fillId="0" borderId="0" xfId="78" applyNumberFormat="1" applyFont="1" applyFill="1" applyBorder="1" applyAlignment="1">
      <alignment horizontal="right" vertical="center"/>
      <protection/>
    </xf>
    <xf numFmtId="0" fontId="38" fillId="0" borderId="0" xfId="78" applyFont="1" applyBorder="1" applyAlignment="1">
      <alignment vertical="center"/>
      <protection/>
    </xf>
    <xf numFmtId="0" fontId="38" fillId="0" borderId="13" xfId="78" applyFont="1" applyFill="1" applyBorder="1" applyAlignment="1">
      <alignment horizontal="left" vertical="center"/>
      <protection/>
    </xf>
    <xf numFmtId="0" fontId="38" fillId="0" borderId="0" xfId="78" applyFont="1" applyFill="1" applyBorder="1" applyAlignment="1">
      <alignment horizontal="left" vertical="center"/>
      <protection/>
    </xf>
    <xf numFmtId="0" fontId="38" fillId="0" borderId="13" xfId="78" applyFont="1" applyFill="1" applyBorder="1" applyAlignment="1">
      <alignment vertical="center"/>
      <protection/>
    </xf>
    <xf numFmtId="0" fontId="38" fillId="0" borderId="0" xfId="78" applyFont="1" applyFill="1" applyBorder="1" applyAlignment="1">
      <alignment vertical="center"/>
      <protection/>
    </xf>
    <xf numFmtId="0" fontId="36" fillId="0" borderId="0" xfId="78" applyFont="1" applyFill="1" applyBorder="1" applyAlignment="1">
      <alignment horizontal="center" vertical="center"/>
      <protection/>
    </xf>
    <xf numFmtId="0" fontId="39" fillId="0" borderId="0" xfId="78" applyFont="1" applyFill="1" applyBorder="1">
      <alignment/>
      <protection/>
    </xf>
    <xf numFmtId="0" fontId="38" fillId="0" borderId="0" xfId="78" applyFont="1" applyBorder="1" applyAlignment="1">
      <alignment vertical="center" wrapText="1"/>
      <protection/>
    </xf>
    <xf numFmtId="0" fontId="38" fillId="0" borderId="0" xfId="78" applyFont="1" applyBorder="1" applyAlignment="1">
      <alignment horizontal="center" vertical="center" wrapText="1"/>
      <protection/>
    </xf>
    <xf numFmtId="0" fontId="38" fillId="0" borderId="0" xfId="78" applyFont="1" applyFill="1" applyBorder="1" applyAlignment="1">
      <alignment vertical="center" wrapText="1"/>
      <protection/>
    </xf>
    <xf numFmtId="4" fontId="39" fillId="21" borderId="8" xfId="78" applyNumberFormat="1" applyFont="1" applyFill="1" applyBorder="1" applyAlignment="1">
      <alignment horizontal="right" vertical="center" wrapText="1"/>
      <protection/>
    </xf>
    <xf numFmtId="2" fontId="39" fillId="21" borderId="8" xfId="78" applyNumberFormat="1" applyFont="1" applyFill="1" applyBorder="1" applyAlignment="1">
      <alignment horizontal="right" vertical="center" wrapText="1"/>
      <protection/>
    </xf>
    <xf numFmtId="0" fontId="58" fillId="0" borderId="0" xfId="78" applyFont="1" applyAlignment="1">
      <alignment horizontal="right"/>
      <protection/>
    </xf>
    <xf numFmtId="2" fontId="45" fillId="21" borderId="8" xfId="78" applyNumberFormat="1" applyFont="1" applyFill="1" applyBorder="1" applyAlignment="1">
      <alignment horizontal="center" vertical="center"/>
      <protection/>
    </xf>
    <xf numFmtId="0" fontId="43" fillId="0" borderId="8" xfId="78" applyFont="1" applyFill="1" applyBorder="1" applyAlignment="1">
      <alignment horizontal="center"/>
      <protection/>
    </xf>
    <xf numFmtId="4" fontId="38" fillId="21" borderId="8" xfId="78" applyNumberFormat="1" applyFont="1" applyFill="1" applyBorder="1" applyAlignment="1">
      <alignment horizontal="center" vertical="center"/>
      <protection/>
    </xf>
    <xf numFmtId="0" fontId="59" fillId="0" borderId="0" xfId="78" applyFont="1" applyAlignment="1">
      <alignment vertical="center"/>
      <protection/>
    </xf>
    <xf numFmtId="2" fontId="36" fillId="0" borderId="0" xfId="78" applyNumberFormat="1" applyFont="1" applyAlignment="1">
      <alignment vertical="center"/>
      <protection/>
    </xf>
    <xf numFmtId="0" fontId="61" fillId="0" borderId="0" xfId="78" applyFont="1" applyAlignment="1">
      <alignment horizontal="right" vertical="center"/>
      <protection/>
    </xf>
    <xf numFmtId="0" fontId="41" fillId="0" borderId="0" xfId="78" applyFont="1" applyAlignment="1">
      <alignment vertical="center"/>
      <protection/>
    </xf>
    <xf numFmtId="2" fontId="39" fillId="0" borderId="0" xfId="78" applyNumberFormat="1" applyFont="1" applyAlignment="1">
      <alignment vertical="center"/>
      <protection/>
    </xf>
    <xf numFmtId="0" fontId="46" fillId="0" borderId="20" xfId="78" applyFont="1" applyBorder="1" applyAlignment="1">
      <alignment horizontal="center" vertical="center" textRotation="90" wrapText="1"/>
      <protection/>
    </xf>
    <xf numFmtId="0" fontId="46" fillId="0" borderId="12" xfId="78" applyFont="1" applyBorder="1" applyAlignment="1">
      <alignment horizontal="center" vertical="center" textRotation="90" wrapText="1"/>
      <protection/>
    </xf>
    <xf numFmtId="0" fontId="33" fillId="0" borderId="0" xfId="78" applyFont="1" applyBorder="1" applyAlignment="1">
      <alignment horizontal="center" vertical="center"/>
      <protection/>
    </xf>
    <xf numFmtId="0" fontId="33" fillId="0" borderId="0" xfId="78" applyFont="1" applyBorder="1" applyAlignment="1">
      <alignment vertical="center"/>
      <protection/>
    </xf>
    <xf numFmtId="0" fontId="33" fillId="0" borderId="0" xfId="78" applyFont="1" applyAlignment="1">
      <alignment vertical="center"/>
      <protection/>
    </xf>
    <xf numFmtId="0" fontId="62" fillId="0" borderId="0" xfId="78" applyFont="1">
      <alignment/>
      <protection/>
    </xf>
    <xf numFmtId="0" fontId="63" fillId="0" borderId="0" xfId="78" applyFont="1">
      <alignment/>
      <protection/>
    </xf>
    <xf numFmtId="0" fontId="64" fillId="0" borderId="0" xfId="78" applyFont="1" applyAlignment="1">
      <alignment horizontal="center"/>
      <protection/>
    </xf>
    <xf numFmtId="0" fontId="64" fillId="0" borderId="0" xfId="78" applyFont="1">
      <alignment/>
      <protection/>
    </xf>
    <xf numFmtId="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1" fillId="21" borderId="13" xfId="0" applyNumberFormat="1" applyFont="1" applyFill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10" fillId="0" borderId="13" xfId="0" applyNumberFormat="1" applyFont="1" applyBorder="1" applyAlignment="1" applyProtection="1">
      <alignment vertical="center"/>
      <protection locked="0"/>
    </xf>
    <xf numFmtId="4" fontId="10" fillId="0" borderId="11" xfId="0" applyNumberFormat="1" applyFont="1" applyBorder="1" applyAlignment="1" applyProtection="1">
      <alignment vertical="center"/>
      <protection locked="0"/>
    </xf>
    <xf numFmtId="4" fontId="10" fillId="0" borderId="13" xfId="0" applyNumberFormat="1" applyFont="1" applyBorder="1" applyAlignment="1" applyProtection="1">
      <alignment/>
      <protection locked="0"/>
    </xf>
    <xf numFmtId="4" fontId="10" fillId="0" borderId="11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4" fontId="10" fillId="0" borderId="19" xfId="0" applyNumberFormat="1" applyFont="1" applyBorder="1" applyAlignment="1" applyProtection="1">
      <alignment vertical="center"/>
      <protection locked="0"/>
    </xf>
    <xf numFmtId="4" fontId="10" fillId="0" borderId="12" xfId="0" applyNumberFormat="1" applyFont="1" applyBorder="1" applyAlignment="1" applyProtection="1">
      <alignment vertical="center"/>
      <protection locked="0"/>
    </xf>
    <xf numFmtId="4" fontId="10" fillId="0" borderId="14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67" fillId="0" borderId="0" xfId="78" applyFont="1" applyFill="1">
      <alignment/>
      <protection/>
    </xf>
    <xf numFmtId="0" fontId="3" fillId="0" borderId="8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4" fontId="3" fillId="21" borderId="21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4" fontId="3" fillId="21" borderId="13" xfId="0" applyNumberFormat="1" applyFont="1" applyFill="1" applyBorder="1" applyAlignment="1" applyProtection="1">
      <alignment vertical="center"/>
      <protection/>
    </xf>
    <xf numFmtId="4" fontId="3" fillId="21" borderId="11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" fontId="11" fillId="21" borderId="13" xfId="0" applyNumberFormat="1" applyFont="1" applyFill="1" applyBorder="1" applyAlignment="1" applyProtection="1">
      <alignment vertical="center"/>
      <protection/>
    </xf>
    <xf numFmtId="4" fontId="11" fillId="21" borderId="11" xfId="0" applyNumberFormat="1" applyFont="1" applyFill="1" applyBorder="1" applyAlignment="1" applyProtection="1">
      <alignment vertical="center"/>
      <protection/>
    </xf>
    <xf numFmtId="4" fontId="3" fillId="21" borderId="13" xfId="0" applyNumberFormat="1" applyFont="1" applyFill="1" applyBorder="1" applyAlignment="1" applyProtection="1">
      <alignment/>
      <protection/>
    </xf>
    <xf numFmtId="4" fontId="3" fillId="21" borderId="11" xfId="0" applyNumberFormat="1" applyFont="1" applyFill="1" applyBorder="1" applyAlignment="1" applyProtection="1">
      <alignment/>
      <protection/>
    </xf>
    <xf numFmtId="49" fontId="11" fillId="0" borderId="11" xfId="0" applyNumberFormat="1" applyFont="1" applyBorder="1" applyAlignment="1" applyProtection="1">
      <alignment/>
      <protection/>
    </xf>
    <xf numFmtId="49" fontId="11" fillId="0" borderId="12" xfId="0" applyNumberFormat="1" applyFont="1" applyBorder="1" applyAlignment="1" applyProtection="1">
      <alignment/>
      <protection/>
    </xf>
    <xf numFmtId="0" fontId="40" fillId="21" borderId="0" xfId="0" applyFont="1" applyFill="1" applyAlignment="1" applyProtection="1">
      <alignment/>
      <protection/>
    </xf>
    <xf numFmtId="0" fontId="6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vertical="center" wrapText="1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wrapText="1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/>
      <protection/>
    </xf>
    <xf numFmtId="49" fontId="66" fillId="0" borderId="13" xfId="0" applyNumberFormat="1" applyFont="1" applyBorder="1" applyAlignment="1" applyProtection="1">
      <alignment horizontal="center" vertical="center"/>
      <protection/>
    </xf>
    <xf numFmtId="4" fontId="66" fillId="0" borderId="13" xfId="0" applyNumberFormat="1" applyFont="1" applyBorder="1" applyAlignment="1" applyProtection="1">
      <alignment vertical="center"/>
      <protection/>
    </xf>
    <xf numFmtId="4" fontId="66" fillId="0" borderId="11" xfId="0" applyNumberFormat="1" applyFont="1" applyBorder="1" applyAlignment="1" applyProtection="1">
      <alignment vertical="center"/>
      <protection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vertical="top" wrapText="1"/>
      <protection/>
    </xf>
    <xf numFmtId="4" fontId="1" fillId="21" borderId="13" xfId="0" applyNumberFormat="1" applyFont="1" applyFill="1" applyBorder="1" applyAlignment="1" applyProtection="1">
      <alignment vertical="top"/>
      <protection/>
    </xf>
    <xf numFmtId="4" fontId="1" fillId="21" borderId="11" xfId="0" applyNumberFormat="1" applyFont="1" applyFill="1" applyBorder="1" applyAlignment="1" applyProtection="1">
      <alignment vertical="top"/>
      <protection/>
    </xf>
    <xf numFmtId="4" fontId="1" fillId="21" borderId="13" xfId="0" applyNumberFormat="1" applyFont="1" applyFill="1" applyBorder="1" applyAlignment="1" applyProtection="1">
      <alignment vertical="center"/>
      <protection/>
    </xf>
    <xf numFmtId="4" fontId="1" fillId="21" borderId="11" xfId="0" applyNumberFormat="1" applyFont="1" applyFill="1" applyBorder="1" applyAlignment="1" applyProtection="1">
      <alignment vertical="center"/>
      <protection/>
    </xf>
    <xf numFmtId="4" fontId="1" fillId="21" borderId="11" xfId="0" applyNumberFormat="1" applyFont="1" applyFill="1" applyBorder="1" applyAlignment="1" applyProtection="1">
      <alignment/>
      <protection/>
    </xf>
    <xf numFmtId="4" fontId="1" fillId="21" borderId="13" xfId="0" applyNumberFormat="1" applyFont="1" applyFill="1" applyBorder="1" applyAlignment="1" applyProtection="1">
      <alignment/>
      <protection/>
    </xf>
    <xf numFmtId="4" fontId="1" fillId="21" borderId="11" xfId="0" applyNumberFormat="1" applyFont="1" applyFill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/>
      <protection/>
    </xf>
    <xf numFmtId="4" fontId="1" fillId="0" borderId="17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4" fontId="1" fillId="0" borderId="23" xfId="0" applyNumberFormat="1" applyFont="1" applyBorder="1" applyAlignment="1" applyProtection="1">
      <alignment vertical="top"/>
      <protection/>
    </xf>
    <xf numFmtId="4" fontId="1" fillId="0" borderId="17" xfId="0" applyNumberFormat="1" applyFont="1" applyBorder="1" applyAlignment="1" applyProtection="1">
      <alignment vertical="top"/>
      <protection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3" fillId="0" borderId="0" xfId="78" applyFont="1" applyAlignment="1" applyProtection="1">
      <alignment horizontal="left" vertical="center"/>
      <protection locked="0"/>
    </xf>
    <xf numFmtId="2" fontId="46" fillId="0" borderId="8" xfId="78" applyNumberFormat="1" applyFont="1" applyBorder="1" applyAlignment="1" applyProtection="1">
      <alignment horizontal="right" vertical="center" wrapText="1"/>
      <protection locked="0"/>
    </xf>
    <xf numFmtId="2" fontId="38" fillId="0" borderId="8" xfId="78" applyNumberFormat="1" applyFont="1" applyBorder="1" applyAlignment="1" applyProtection="1">
      <alignment vertical="center"/>
      <protection locked="0"/>
    </xf>
    <xf numFmtId="4" fontId="38" fillId="0" borderId="8" xfId="78" applyNumberFormat="1" applyFont="1" applyBorder="1" applyAlignment="1" applyProtection="1">
      <alignment horizontal="right" vertical="center"/>
      <protection locked="0"/>
    </xf>
    <xf numFmtId="0" fontId="11" fillId="0" borderId="0" xfId="78" applyFont="1" applyBorder="1" applyAlignment="1" applyProtection="1">
      <alignment horizontal="center"/>
      <protection locked="0"/>
    </xf>
    <xf numFmtId="0" fontId="42" fillId="0" borderId="0" xfId="78" applyFont="1" applyProtection="1">
      <alignment/>
      <protection locked="0"/>
    </xf>
    <xf numFmtId="0" fontId="11" fillId="0" borderId="0" xfId="78" applyFont="1" applyAlignment="1" applyProtection="1">
      <alignment horizontal="center" vertical="top" wrapText="1"/>
      <protection locked="0"/>
    </xf>
    <xf numFmtId="0" fontId="42" fillId="0" borderId="0" xfId="78" applyFont="1" applyBorder="1" applyProtection="1">
      <alignment/>
      <protection locked="0"/>
    </xf>
    <xf numFmtId="0" fontId="11" fillId="0" borderId="0" xfId="78" applyFont="1" applyBorder="1" applyAlignment="1" applyProtection="1">
      <alignment horizontal="center" vertical="top" wrapText="1"/>
      <protection locked="0"/>
    </xf>
    <xf numFmtId="0" fontId="68" fillId="0" borderId="0" xfId="69" applyFont="1" applyFill="1">
      <alignment/>
      <protection/>
    </xf>
    <xf numFmtId="0" fontId="52" fillId="0" borderId="0" xfId="69" applyFont="1" applyProtection="1">
      <alignment/>
      <protection locked="0"/>
    </xf>
    <xf numFmtId="0" fontId="52" fillId="0" borderId="0" xfId="69" applyFont="1" applyAlignment="1" applyProtection="1">
      <alignment wrapText="1"/>
      <protection locked="0"/>
    </xf>
    <xf numFmtId="0" fontId="52" fillId="0" borderId="0" xfId="69" applyFont="1" applyAlignment="1" applyProtection="1">
      <alignment horizontal="center"/>
      <protection locked="0"/>
    </xf>
    <xf numFmtId="3" fontId="52" fillId="0" borderId="0" xfId="69" applyNumberFormat="1" applyFont="1" applyFill="1" applyProtection="1">
      <alignment/>
      <protection locked="0"/>
    </xf>
    <xf numFmtId="3" fontId="52" fillId="0" borderId="0" xfId="69" applyNumberFormat="1" applyFont="1" applyProtection="1">
      <alignment/>
      <protection locked="0"/>
    </xf>
    <xf numFmtId="0" fontId="52" fillId="0" borderId="0" xfId="71" applyFont="1" applyAlignment="1" applyProtection="1">
      <alignment vertical="center"/>
      <protection locked="0"/>
    </xf>
    <xf numFmtId="0" fontId="52" fillId="0" borderId="0" xfId="69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4" fontId="11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0" fontId="56" fillId="0" borderId="0" xfId="0" applyFont="1" applyAlignment="1">
      <alignment/>
    </xf>
    <xf numFmtId="0" fontId="3" fillId="0" borderId="17" xfId="0" applyFont="1" applyBorder="1" applyAlignment="1">
      <alignment vertical="center" wrapText="1"/>
    </xf>
    <xf numFmtId="0" fontId="14" fillId="0" borderId="13" xfId="0" applyFont="1" applyBorder="1" applyAlignment="1">
      <alignment/>
    </xf>
    <xf numFmtId="0" fontId="56" fillId="0" borderId="0" xfId="0" applyFont="1" applyAlignment="1">
      <alignment/>
    </xf>
    <xf numFmtId="0" fontId="3" fillId="0" borderId="15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4" fontId="14" fillId="20" borderId="13" xfId="0" applyNumberFormat="1" applyFont="1" applyFill="1" applyBorder="1" applyAlignment="1">
      <alignment/>
    </xf>
    <xf numFmtId="4" fontId="14" fillId="20" borderId="11" xfId="0" applyNumberFormat="1" applyFont="1" applyFill="1" applyBorder="1" applyAlignment="1">
      <alignment/>
    </xf>
    <xf numFmtId="4" fontId="3" fillId="20" borderId="8" xfId="0" applyNumberFormat="1" applyFont="1" applyFill="1" applyBorder="1" applyAlignment="1">
      <alignment/>
    </xf>
    <xf numFmtId="4" fontId="3" fillId="20" borderId="17" xfId="0" applyNumberFormat="1" applyFont="1" applyFill="1" applyBorder="1" applyAlignment="1">
      <alignment vertical="center"/>
    </xf>
    <xf numFmtId="4" fontId="14" fillId="20" borderId="17" xfId="0" applyNumberFormat="1" applyFont="1" applyFill="1" applyBorder="1" applyAlignment="1">
      <alignment/>
    </xf>
    <xf numFmtId="4" fontId="14" fillId="2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4" fontId="3" fillId="20" borderId="13" xfId="0" applyNumberFormat="1" applyFont="1" applyFill="1" applyBorder="1" applyAlignment="1">
      <alignment/>
    </xf>
    <xf numFmtId="4" fontId="3" fillId="20" borderId="11" xfId="0" applyNumberFormat="1" applyFont="1" applyFill="1" applyBorder="1" applyAlignment="1">
      <alignment/>
    </xf>
    <xf numFmtId="0" fontId="11" fillId="20" borderId="0" xfId="0" applyFont="1" applyFill="1" applyAlignment="1">
      <alignment horizontal="right"/>
    </xf>
    <xf numFmtId="49" fontId="11" fillId="0" borderId="17" xfId="0" applyNumberFormat="1" applyFont="1" applyBorder="1" applyAlignment="1">
      <alignment horizontal="right" vertical="center" wrapText="1"/>
    </xf>
    <xf numFmtId="49" fontId="12" fillId="0" borderId="17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20" borderId="8" xfId="0" applyNumberFormat="1" applyFont="1" applyFill="1" applyBorder="1" applyAlignment="1">
      <alignment/>
    </xf>
    <xf numFmtId="4" fontId="2" fillId="20" borderId="11" xfId="0" applyNumberFormat="1" applyFont="1" applyFill="1" applyBorder="1" applyAlignment="1">
      <alignment/>
    </xf>
    <xf numFmtId="4" fontId="1" fillId="20" borderId="11" xfId="0" applyNumberFormat="1" applyFont="1" applyFill="1" applyBorder="1" applyAlignment="1">
      <alignment/>
    </xf>
    <xf numFmtId="4" fontId="2" fillId="20" borderId="8" xfId="0" applyNumberFormat="1" applyFont="1" applyFill="1" applyBorder="1" applyAlignment="1">
      <alignment wrapText="1"/>
    </xf>
    <xf numFmtId="0" fontId="10" fillId="20" borderId="0" xfId="0" applyFont="1" applyFill="1" applyAlignment="1">
      <alignment/>
    </xf>
    <xf numFmtId="0" fontId="10" fillId="0" borderId="0" xfId="0" applyFont="1" applyAlignment="1">
      <alignment/>
    </xf>
    <xf numFmtId="4" fontId="2" fillId="20" borderId="24" xfId="0" applyNumberFormat="1" applyFont="1" applyFill="1" applyBorder="1" applyAlignment="1">
      <alignment/>
    </xf>
    <xf numFmtId="4" fontId="2" fillId="20" borderId="22" xfId="0" applyNumberFormat="1" applyFont="1" applyFill="1" applyBorder="1" applyAlignment="1">
      <alignment/>
    </xf>
    <xf numFmtId="4" fontId="2" fillId="20" borderId="20" xfId="0" applyNumberFormat="1" applyFont="1" applyFill="1" applyBorder="1" applyAlignment="1">
      <alignment/>
    </xf>
    <xf numFmtId="4" fontId="3" fillId="20" borderId="13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0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1" fillId="0" borderId="8" xfId="0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4" fontId="101" fillId="0" borderId="8" xfId="0" applyNumberFormat="1" applyFont="1" applyFill="1" applyBorder="1" applyAlignment="1">
      <alignment/>
    </xf>
    <xf numFmtId="4" fontId="0" fillId="24" borderId="8" xfId="0" applyNumberFormat="1" applyFill="1" applyBorder="1" applyAlignment="1">
      <alignment/>
    </xf>
    <xf numFmtId="0" fontId="0" fillId="0" borderId="22" xfId="0" applyFill="1" applyBorder="1" applyAlignment="1">
      <alignment/>
    </xf>
    <xf numFmtId="4" fontId="101" fillId="0" borderId="8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101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101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01" fillId="0" borderId="8" xfId="0" applyFont="1" applyBorder="1" applyAlignment="1">
      <alignment wrapText="1"/>
    </xf>
    <xf numFmtId="0" fontId="101" fillId="0" borderId="8" xfId="0" applyFont="1" applyBorder="1" applyAlignment="1">
      <alignment/>
    </xf>
    <xf numFmtId="4" fontId="101" fillId="0" borderId="8" xfId="0" applyNumberFormat="1" applyFont="1" applyBorder="1" applyAlignment="1">
      <alignment/>
    </xf>
    <xf numFmtId="0" fontId="101" fillId="0" borderId="16" xfId="0" applyFont="1" applyBorder="1" applyAlignment="1">
      <alignment horizontal="left" vertical="center"/>
    </xf>
    <xf numFmtId="0" fontId="101" fillId="0" borderId="15" xfId="0" applyFont="1" applyBorder="1" applyAlignment="1">
      <alignment horizontal="left" vertical="center"/>
    </xf>
    <xf numFmtId="4" fontId="101" fillId="0" borderId="8" xfId="0" applyNumberFormat="1" applyFont="1" applyBorder="1" applyAlignment="1">
      <alignment horizontal="right" vertical="center"/>
    </xf>
    <xf numFmtId="4" fontId="101" fillId="0" borderId="8" xfId="0" applyNumberFormat="1" applyFont="1" applyBorder="1" applyAlignment="1">
      <alignment vertical="center"/>
    </xf>
    <xf numFmtId="0" fontId="101" fillId="0" borderId="8" xfId="0" applyFont="1" applyBorder="1" applyAlignment="1">
      <alignment horizontal="center" vertical="center"/>
    </xf>
    <xf numFmtId="0" fontId="101" fillId="0" borderId="21" xfId="0" applyFont="1" applyBorder="1" applyAlignment="1">
      <alignment horizontal="left" vertical="center"/>
    </xf>
    <xf numFmtId="4" fontId="101" fillId="24" borderId="8" xfId="0" applyNumberFormat="1" applyFont="1" applyFill="1" applyBorder="1" applyAlignment="1">
      <alignment horizontal="right" vertical="center"/>
    </xf>
    <xf numFmtId="0" fontId="101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/>
    </xf>
    <xf numFmtId="0" fontId="0" fillId="0" borderId="0" xfId="0" applyAlignment="1">
      <alignment horizontal="right"/>
    </xf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0" fillId="24" borderId="8" xfId="0" applyFill="1" applyBorder="1" applyAlignment="1">
      <alignment/>
    </xf>
    <xf numFmtId="0" fontId="52" fillId="0" borderId="0" xfId="71" applyFont="1" applyAlignment="1">
      <alignment vertical="center" wrapText="1"/>
      <protection/>
    </xf>
    <xf numFmtId="4" fontId="36" fillId="21" borderId="21" xfId="78" applyNumberFormat="1" applyFont="1" applyFill="1" applyBorder="1" applyAlignment="1">
      <alignment horizontal="right" vertical="center"/>
      <protection/>
    </xf>
    <xf numFmtId="0" fontId="43" fillId="0" borderId="21" xfId="78" applyFont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" fontId="39" fillId="0" borderId="8" xfId="78" applyNumberFormat="1" applyFont="1" applyBorder="1" applyAlignment="1" applyProtection="1">
      <alignment horizontal="right" vertical="center"/>
      <protection locked="0"/>
    </xf>
    <xf numFmtId="0" fontId="43" fillId="0" borderId="15" xfId="78" applyFont="1" applyBorder="1" applyAlignment="1">
      <alignment horizontal="center" vertical="center" wrapText="1"/>
      <protection/>
    </xf>
    <xf numFmtId="4" fontId="36" fillId="21" borderId="8" xfId="78" applyNumberFormat="1" applyFont="1" applyFill="1" applyBorder="1" applyAlignment="1">
      <alignment horizontal="right" vertical="center"/>
      <protection/>
    </xf>
    <xf numFmtId="0" fontId="38" fillId="21" borderId="8" xfId="78" applyFont="1" applyFill="1" applyBorder="1" applyAlignment="1">
      <alignment horizontal="center" vertical="center"/>
      <protection/>
    </xf>
    <xf numFmtId="0" fontId="36" fillId="21" borderId="16" xfId="78" applyFont="1" applyFill="1" applyBorder="1" applyAlignment="1">
      <alignment horizontal="center" vertical="center"/>
      <protection/>
    </xf>
    <xf numFmtId="4" fontId="39" fillId="0" borderId="15" xfId="78" applyNumberFormat="1" applyFont="1" applyBorder="1" applyAlignment="1" applyProtection="1">
      <alignment vertical="center" wrapText="1"/>
      <protection locked="0"/>
    </xf>
    <xf numFmtId="4" fontId="38" fillId="21" borderId="15" xfId="78" applyNumberFormat="1" applyFont="1" applyFill="1" applyBorder="1" applyAlignment="1">
      <alignment vertical="center"/>
      <protection/>
    </xf>
    <xf numFmtId="0" fontId="38" fillId="0" borderId="16" xfId="78" applyFont="1" applyBorder="1" applyAlignment="1">
      <alignment vertical="center"/>
      <protection/>
    </xf>
    <xf numFmtId="0" fontId="38" fillId="0" borderId="21" xfId="78" applyFont="1" applyBorder="1" applyAlignment="1">
      <alignment vertical="center"/>
      <protection/>
    </xf>
    <xf numFmtId="0" fontId="101" fillId="0" borderId="8" xfId="0" applyFont="1" applyFill="1" applyBorder="1" applyAlignment="1">
      <alignment horizontal="center" vertical="center"/>
    </xf>
    <xf numFmtId="0" fontId="101" fillId="0" borderId="8" xfId="0" applyFont="1" applyFill="1" applyBorder="1" applyAlignment="1">
      <alignment horizontal="center" vertical="center" wrapText="1"/>
    </xf>
    <xf numFmtId="0" fontId="3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1" fillId="0" borderId="0" xfId="72" applyFont="1">
      <alignment/>
      <protection/>
    </xf>
    <xf numFmtId="0" fontId="42" fillId="0" borderId="0" xfId="72" applyFont="1" applyFill="1" applyAlignment="1">
      <alignment vertical="center"/>
      <protection/>
    </xf>
    <xf numFmtId="41" fontId="42" fillId="0" borderId="0" xfId="72" applyNumberFormat="1" applyFont="1" applyFill="1" applyAlignment="1">
      <alignment vertical="center"/>
      <protection/>
    </xf>
    <xf numFmtId="0" fontId="42" fillId="0" borderId="0" xfId="72" applyFont="1" applyFill="1" applyAlignment="1">
      <alignment horizontal="center" vertical="center"/>
      <protection/>
    </xf>
    <xf numFmtId="0" fontId="71" fillId="0" borderId="0" xfId="72" applyNumberFormat="1" applyFont="1" applyFill="1" applyBorder="1" applyAlignment="1">
      <alignment vertical="center"/>
      <protection/>
    </xf>
    <xf numFmtId="41" fontId="71" fillId="0" borderId="0" xfId="72" applyNumberFormat="1" applyFont="1" applyFill="1" applyBorder="1" applyAlignment="1">
      <alignment vertical="center"/>
      <protection/>
    </xf>
    <xf numFmtId="0" fontId="72" fillId="0" borderId="8" xfId="62" applyFont="1" applyBorder="1" applyAlignment="1">
      <alignment horizontal="left" vertical="center"/>
      <protection/>
    </xf>
    <xf numFmtId="0" fontId="73" fillId="0" borderId="25" xfId="62" applyNumberFormat="1" applyFont="1" applyFill="1" applyBorder="1" applyAlignment="1">
      <alignment horizontal="center" vertical="center" wrapText="1"/>
      <protection/>
    </xf>
    <xf numFmtId="0" fontId="3" fillId="0" borderId="8" xfId="72" applyFont="1" applyBorder="1" applyAlignment="1">
      <alignment horizontal="center" vertical="center" wrapText="1"/>
      <protection/>
    </xf>
    <xf numFmtId="41" fontId="73" fillId="0" borderId="25" xfId="62" applyNumberFormat="1" applyFont="1" applyFill="1" applyBorder="1" applyAlignment="1">
      <alignment horizontal="center" vertical="center" wrapText="1"/>
      <protection/>
    </xf>
    <xf numFmtId="0" fontId="37" fillId="0" borderId="0" xfId="72">
      <alignment/>
      <protection/>
    </xf>
    <xf numFmtId="0" fontId="74" fillId="0" borderId="8" xfId="62" applyFont="1" applyBorder="1" applyAlignment="1">
      <alignment horizontal="center" vertical="center"/>
      <protection/>
    </xf>
    <xf numFmtId="0" fontId="75" fillId="0" borderId="0" xfId="72" applyFont="1">
      <alignment/>
      <protection/>
    </xf>
    <xf numFmtId="0" fontId="42" fillId="0" borderId="8" xfId="72" applyFont="1" applyFill="1" applyBorder="1" applyAlignment="1">
      <alignment vertical="center" wrapText="1"/>
      <protection/>
    </xf>
    <xf numFmtId="0" fontId="53" fillId="0" borderId="26" xfId="72" applyNumberFormat="1" applyFont="1" applyFill="1" applyBorder="1" applyAlignment="1">
      <alignment vertical="center" wrapText="1"/>
      <protection/>
    </xf>
    <xf numFmtId="4" fontId="53" fillId="0" borderId="8" xfId="72" applyNumberFormat="1" applyFont="1" applyFill="1" applyBorder="1" applyAlignment="1">
      <alignment horizontal="right" vertical="center"/>
      <protection/>
    </xf>
    <xf numFmtId="4" fontId="59" fillId="25" borderId="8" xfId="72" applyNumberFormat="1" applyFont="1" applyFill="1" applyBorder="1" applyAlignment="1">
      <alignment horizontal="right" vertical="center"/>
      <protection/>
    </xf>
    <xf numFmtId="4" fontId="59" fillId="25" borderId="8" xfId="72" applyNumberFormat="1" applyFont="1" applyFill="1" applyBorder="1" applyAlignment="1">
      <alignment horizontal="center" vertical="center"/>
      <protection/>
    </xf>
    <xf numFmtId="0" fontId="71" fillId="0" borderId="26" xfId="72" applyNumberFormat="1" applyFont="1" applyFill="1" applyBorder="1" applyAlignment="1">
      <alignment vertical="center" wrapText="1"/>
      <protection/>
    </xf>
    <xf numFmtId="4" fontId="71" fillId="25" borderId="8" xfId="72" applyNumberFormat="1" applyFont="1" applyFill="1" applyBorder="1" applyAlignment="1">
      <alignment horizontal="right" vertical="center"/>
      <protection/>
    </xf>
    <xf numFmtId="4" fontId="42" fillId="25" borderId="8" xfId="72" applyNumberFormat="1" applyFont="1" applyFill="1" applyBorder="1" applyAlignment="1">
      <alignment horizontal="center" vertical="center"/>
      <protection/>
    </xf>
    <xf numFmtId="0" fontId="76" fillId="0" borderId="26" xfId="72" applyNumberFormat="1" applyFont="1" applyFill="1" applyBorder="1" applyAlignment="1">
      <alignment vertical="center" wrapText="1"/>
      <protection/>
    </xf>
    <xf numFmtId="4" fontId="76" fillId="0" borderId="8" xfId="72" applyNumberFormat="1" applyFont="1" applyFill="1" applyBorder="1" applyAlignment="1">
      <alignment horizontal="right" vertical="center"/>
      <protection/>
    </xf>
    <xf numFmtId="4" fontId="74" fillId="25" borderId="8" xfId="72" applyNumberFormat="1" applyFont="1" applyFill="1" applyBorder="1" applyAlignment="1">
      <alignment horizontal="center" vertical="center"/>
      <protection/>
    </xf>
    <xf numFmtId="4" fontId="53" fillId="25" borderId="8" xfId="72" applyNumberFormat="1" applyFont="1" applyFill="1" applyBorder="1" applyAlignment="1">
      <alignment horizontal="right" vertical="center"/>
      <protection/>
    </xf>
    <xf numFmtId="4" fontId="71" fillId="0" borderId="8" xfId="72" applyNumberFormat="1" applyFont="1" applyFill="1" applyBorder="1" applyAlignment="1">
      <alignment horizontal="right" vertical="center"/>
      <protection/>
    </xf>
    <xf numFmtId="0" fontId="42" fillId="0" borderId="8" xfId="72" applyFont="1" applyFill="1" applyBorder="1" applyAlignment="1">
      <alignment vertical="center"/>
      <protection/>
    </xf>
    <xf numFmtId="4" fontId="42" fillId="25" borderId="8" xfId="72" applyNumberFormat="1" applyFont="1" applyFill="1" applyBorder="1" applyAlignment="1">
      <alignment vertical="center"/>
      <protection/>
    </xf>
    <xf numFmtId="4" fontId="74" fillId="0" borderId="8" xfId="72" applyNumberFormat="1" applyFont="1" applyFill="1" applyBorder="1" applyAlignment="1">
      <alignment vertical="center"/>
      <protection/>
    </xf>
    <xf numFmtId="4" fontId="42" fillId="0" borderId="8" xfId="72" applyNumberFormat="1" applyFont="1" applyFill="1" applyBorder="1" applyAlignment="1">
      <alignment vertical="center"/>
      <protection/>
    </xf>
    <xf numFmtId="0" fontId="53" fillId="0" borderId="27" xfId="72" applyNumberFormat="1" applyFont="1" applyFill="1" applyBorder="1" applyAlignment="1">
      <alignment vertical="center" wrapText="1"/>
      <protection/>
    </xf>
    <xf numFmtId="0" fontId="10" fillId="20" borderId="0" xfId="72" applyFont="1" applyFill="1">
      <alignment/>
      <protection/>
    </xf>
    <xf numFmtId="0" fontId="10" fillId="0" borderId="0" xfId="72" applyFont="1">
      <alignment/>
      <protection/>
    </xf>
    <xf numFmtId="0" fontId="11" fillId="0" borderId="0" xfId="72" applyFont="1">
      <alignment/>
      <protection/>
    </xf>
    <xf numFmtId="0" fontId="11" fillId="0" borderId="0" xfId="72" applyFont="1" applyBorder="1" applyAlignment="1">
      <alignment/>
      <protection/>
    </xf>
    <xf numFmtId="0" fontId="37" fillId="0" borderId="0" xfId="72" applyBorder="1" applyAlignment="1">
      <alignment/>
      <protection/>
    </xf>
    <xf numFmtId="0" fontId="1" fillId="0" borderId="0" xfId="72" applyFont="1" applyAlignment="1">
      <alignment horizontal="left"/>
      <protection/>
    </xf>
    <xf numFmtId="0" fontId="11" fillId="0" borderId="0" xfId="72" applyFont="1" applyAlignment="1">
      <alignment horizontal="center"/>
      <protection/>
    </xf>
    <xf numFmtId="0" fontId="1" fillId="0" borderId="0" xfId="72" applyFont="1" applyAlignment="1">
      <alignment horizontal="center"/>
      <protection/>
    </xf>
    <xf numFmtId="0" fontId="11" fillId="0" borderId="19" xfId="72" applyFont="1" applyBorder="1" applyAlignment="1">
      <alignment horizontal="center"/>
      <protection/>
    </xf>
    <xf numFmtId="0" fontId="11" fillId="0" borderId="0" xfId="72" applyFont="1" applyAlignment="1">
      <alignment horizontal="center" vertical="top"/>
      <protection/>
    </xf>
    <xf numFmtId="0" fontId="3" fillId="0" borderId="0" xfId="62" applyFont="1" applyProtection="1">
      <alignment/>
      <protection/>
    </xf>
    <xf numFmtId="0" fontId="1" fillId="0" borderId="0" xfId="62" applyFont="1" applyProtection="1">
      <alignment/>
      <protection/>
    </xf>
    <xf numFmtId="0" fontId="1" fillId="0" borderId="0" xfId="62" applyFont="1" applyAlignment="1" applyProtection="1">
      <alignment wrapText="1"/>
      <protection/>
    </xf>
    <xf numFmtId="0" fontId="1" fillId="0" borderId="0" xfId="62" applyFont="1">
      <alignment/>
      <protection/>
    </xf>
    <xf numFmtId="0" fontId="42" fillId="0" borderId="0" xfId="62" applyFont="1" applyFill="1" applyAlignment="1">
      <alignment vertical="center"/>
      <protection/>
    </xf>
    <xf numFmtId="41" fontId="42" fillId="0" borderId="0" xfId="62" applyNumberFormat="1" applyFont="1" applyFill="1" applyAlignment="1">
      <alignment vertical="center"/>
      <protection/>
    </xf>
    <xf numFmtId="0" fontId="42" fillId="0" borderId="0" xfId="62" applyFont="1" applyFill="1" applyAlignment="1">
      <alignment horizontal="center" vertical="center"/>
      <protection/>
    </xf>
    <xf numFmtId="0" fontId="71" fillId="0" borderId="0" xfId="62" applyNumberFormat="1" applyFont="1" applyFill="1" applyBorder="1" applyAlignment="1">
      <alignment vertical="center"/>
      <protection/>
    </xf>
    <xf numFmtId="41" fontId="71" fillId="0" borderId="0" xfId="62" applyNumberFormat="1" applyFont="1" applyFill="1" applyBorder="1" applyAlignment="1">
      <alignment vertical="center"/>
      <protection/>
    </xf>
    <xf numFmtId="0" fontId="71" fillId="0" borderId="0" xfId="62" applyNumberFormat="1" applyFont="1" applyFill="1" applyBorder="1" applyAlignment="1">
      <alignment horizontal="right" vertical="center"/>
      <protection/>
    </xf>
    <xf numFmtId="0" fontId="42" fillId="0" borderId="0" xfId="62" applyFont="1" applyAlignment="1">
      <alignment vertical="center"/>
      <protection/>
    </xf>
    <xf numFmtId="0" fontId="59" fillId="0" borderId="8" xfId="62" applyFont="1" applyBorder="1" applyAlignment="1">
      <alignment horizontal="left" vertical="center"/>
      <protection/>
    </xf>
    <xf numFmtId="0" fontId="53" fillId="0" borderId="25" xfId="62" applyNumberFormat="1" applyFont="1" applyFill="1" applyBorder="1" applyAlignment="1">
      <alignment horizontal="center" vertical="center" wrapText="1"/>
      <protection/>
    </xf>
    <xf numFmtId="0" fontId="3" fillId="0" borderId="8" xfId="62" applyFont="1" applyBorder="1" applyAlignment="1">
      <alignment horizontal="center" vertical="center" wrapText="1"/>
      <protection/>
    </xf>
    <xf numFmtId="41" fontId="53" fillId="0" borderId="25" xfId="62" applyNumberFormat="1" applyFont="1" applyFill="1" applyBorder="1" applyAlignment="1">
      <alignment horizontal="center" vertical="center" wrapText="1"/>
      <protection/>
    </xf>
    <xf numFmtId="0" fontId="104" fillId="0" borderId="0" xfId="62" applyFont="1">
      <alignment/>
      <protection/>
    </xf>
    <xf numFmtId="0" fontId="74" fillId="0" borderId="8" xfId="62" applyFont="1" applyFill="1" applyBorder="1" applyAlignment="1">
      <alignment horizontal="center" vertical="center"/>
      <protection/>
    </xf>
    <xf numFmtId="0" fontId="105" fillId="0" borderId="0" xfId="62" applyFont="1">
      <alignment/>
      <protection/>
    </xf>
    <xf numFmtId="0" fontId="42" fillId="0" borderId="8" xfId="62" applyFont="1" applyBorder="1" applyAlignment="1">
      <alignment vertical="center" wrapText="1"/>
      <protection/>
    </xf>
    <xf numFmtId="0" fontId="53" fillId="0" borderId="26" xfId="62" applyNumberFormat="1" applyFont="1" applyFill="1" applyBorder="1" applyAlignment="1">
      <alignment vertical="center" wrapText="1"/>
      <protection/>
    </xf>
    <xf numFmtId="4" fontId="53" fillId="0" borderId="8" xfId="62" applyNumberFormat="1" applyFont="1" applyFill="1" applyBorder="1" applyAlignment="1">
      <alignment horizontal="right" vertical="center"/>
      <protection/>
    </xf>
    <xf numFmtId="4" fontId="59" fillId="0" borderId="8" xfId="62" applyNumberFormat="1" applyFont="1" applyFill="1" applyBorder="1" applyAlignment="1">
      <alignment vertical="center"/>
      <protection/>
    </xf>
    <xf numFmtId="4" fontId="42" fillId="25" borderId="8" xfId="62" applyNumberFormat="1" applyFont="1" applyFill="1" applyBorder="1" applyAlignment="1">
      <alignment horizontal="center" vertical="center"/>
      <protection/>
    </xf>
    <xf numFmtId="4" fontId="59" fillId="25" borderId="8" xfId="62" applyNumberFormat="1" applyFont="1" applyFill="1" applyBorder="1" applyAlignment="1">
      <alignment vertical="center"/>
      <protection/>
    </xf>
    <xf numFmtId="4" fontId="59" fillId="25" borderId="8" xfId="62" applyNumberFormat="1" applyFont="1" applyFill="1" applyBorder="1" applyAlignment="1">
      <alignment horizontal="center" vertical="center"/>
      <protection/>
    </xf>
    <xf numFmtId="0" fontId="71" fillId="0" borderId="26" xfId="62" applyNumberFormat="1" applyFont="1" applyFill="1" applyBorder="1" applyAlignment="1">
      <alignment vertical="center" wrapText="1"/>
      <protection/>
    </xf>
    <xf numFmtId="4" fontId="42" fillId="25" borderId="8" xfId="62" applyNumberFormat="1" applyFont="1" applyFill="1" applyBorder="1" applyAlignment="1">
      <alignment vertical="center"/>
      <protection/>
    </xf>
    <xf numFmtId="0" fontId="76" fillId="0" borderId="26" xfId="62" applyNumberFormat="1" applyFont="1" applyFill="1" applyBorder="1" applyAlignment="1">
      <alignment vertical="center" wrapText="1"/>
      <protection/>
    </xf>
    <xf numFmtId="4" fontId="76" fillId="0" borderId="8" xfId="62" applyNumberFormat="1" applyFont="1" applyFill="1" applyBorder="1" applyAlignment="1">
      <alignment horizontal="right" vertical="center"/>
      <protection/>
    </xf>
    <xf numFmtId="4" fontId="74" fillId="0" borderId="8" xfId="62" applyNumberFormat="1" applyFont="1" applyFill="1" applyBorder="1" applyAlignment="1">
      <alignment vertical="center"/>
      <protection/>
    </xf>
    <xf numFmtId="4" fontId="74" fillId="25" borderId="8" xfId="62" applyNumberFormat="1" applyFont="1" applyFill="1" applyBorder="1" applyAlignment="1">
      <alignment horizontal="center" vertical="center"/>
      <protection/>
    </xf>
    <xf numFmtId="4" fontId="42" fillId="0" borderId="8" xfId="62" applyNumberFormat="1" applyFont="1" applyFill="1" applyBorder="1" applyAlignment="1">
      <alignment vertical="center"/>
      <protection/>
    </xf>
    <xf numFmtId="4" fontId="71" fillId="0" borderId="8" xfId="62" applyNumberFormat="1" applyFont="1" applyFill="1" applyBorder="1" applyAlignment="1">
      <alignment horizontal="right" vertical="center"/>
      <protection/>
    </xf>
    <xf numFmtId="0" fontId="42" fillId="0" borderId="8" xfId="62" applyFont="1" applyBorder="1" applyAlignment="1">
      <alignment vertical="center"/>
      <protection/>
    </xf>
    <xf numFmtId="4" fontId="71" fillId="25" borderId="8" xfId="62" applyNumberFormat="1" applyFont="1" applyFill="1" applyBorder="1" applyAlignment="1">
      <alignment horizontal="right" vertical="center"/>
      <protection/>
    </xf>
    <xf numFmtId="0" fontId="42" fillId="0" borderId="12" xfId="62" applyFont="1" applyBorder="1" applyAlignment="1">
      <alignment vertical="center"/>
      <protection/>
    </xf>
    <xf numFmtId="4" fontId="42" fillId="0" borderId="8" xfId="62" applyNumberFormat="1" applyFont="1" applyBorder="1" applyAlignment="1">
      <alignment vertical="center"/>
      <protection/>
    </xf>
    <xf numFmtId="0" fontId="53" fillId="0" borderId="27" xfId="62" applyNumberFormat="1" applyFont="1" applyFill="1" applyBorder="1" applyAlignment="1">
      <alignment vertical="center" wrapText="1"/>
      <protection/>
    </xf>
    <xf numFmtId="0" fontId="10" fillId="20" borderId="0" xfId="62" applyFont="1" applyFill="1">
      <alignment/>
      <protection/>
    </xf>
    <xf numFmtId="0" fontId="10" fillId="0" borderId="0" xfId="62" applyFont="1">
      <alignment/>
      <protection/>
    </xf>
    <xf numFmtId="0" fontId="11" fillId="0" borderId="0" xfId="62" applyFont="1">
      <alignment/>
      <protection/>
    </xf>
    <xf numFmtId="0" fontId="11" fillId="0" borderId="0" xfId="62" applyFont="1" applyBorder="1" applyAlignment="1">
      <alignment/>
      <protection/>
    </xf>
    <xf numFmtId="0" fontId="37" fillId="0" borderId="0" xfId="62" applyBorder="1" applyAlignment="1">
      <alignment/>
      <protection/>
    </xf>
    <xf numFmtId="0" fontId="1" fillId="0" borderId="0" xfId="62" applyFont="1" applyAlignment="1">
      <alignment horizontal="left"/>
      <protection/>
    </xf>
    <xf numFmtId="0" fontId="11" fillId="0" borderId="0" xfId="62" applyFont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11" fillId="0" borderId="19" xfId="62" applyFont="1" applyBorder="1" applyAlignment="1">
      <alignment horizontal="center"/>
      <protection/>
    </xf>
    <xf numFmtId="0" fontId="11" fillId="0" borderId="0" xfId="62" applyFont="1" applyAlignment="1">
      <alignment horizontal="center" vertical="top"/>
      <protection/>
    </xf>
    <xf numFmtId="0" fontId="42" fillId="0" borderId="0" xfId="62" applyFont="1" applyAlignment="1">
      <alignment horizontal="center" vertical="center"/>
      <protection/>
    </xf>
    <xf numFmtId="0" fontId="3" fillId="0" borderId="0" xfId="79" applyFont="1" applyProtection="1">
      <alignment/>
      <protection/>
    </xf>
    <xf numFmtId="0" fontId="1" fillId="0" borderId="0" xfId="79" applyFont="1" applyProtection="1">
      <alignment/>
      <protection/>
    </xf>
    <xf numFmtId="0" fontId="1" fillId="0" borderId="0" xfId="79" applyFont="1" applyAlignment="1" applyProtection="1">
      <alignment wrapText="1"/>
      <protection/>
    </xf>
    <xf numFmtId="0" fontId="1" fillId="0" borderId="0" xfId="79" applyFont="1">
      <alignment/>
      <protection/>
    </xf>
    <xf numFmtId="0" fontId="42" fillId="0" borderId="0" xfId="79" applyFont="1" applyFill="1" applyAlignment="1">
      <alignment vertical="center"/>
      <protection/>
    </xf>
    <xf numFmtId="41" fontId="42" fillId="0" borderId="0" xfId="79" applyNumberFormat="1" applyFont="1" applyFill="1" applyAlignment="1">
      <alignment vertical="center"/>
      <protection/>
    </xf>
    <xf numFmtId="0" fontId="42" fillId="0" borderId="0" xfId="79" applyFont="1" applyFill="1" applyAlignment="1">
      <alignment horizontal="center" vertical="center"/>
      <protection/>
    </xf>
    <xf numFmtId="0" fontId="77" fillId="0" borderId="0" xfId="62" applyFont="1" applyAlignment="1">
      <alignment horizontal="left"/>
      <protection/>
    </xf>
    <xf numFmtId="0" fontId="77" fillId="0" borderId="0" xfId="62" applyFont="1">
      <alignment/>
      <protection/>
    </xf>
    <xf numFmtId="0" fontId="104" fillId="0" borderId="0" xfId="79" applyFont="1">
      <alignment/>
      <protection/>
    </xf>
    <xf numFmtId="0" fontId="71" fillId="0" borderId="0" xfId="62" applyNumberFormat="1" applyFont="1" applyFill="1" applyBorder="1" applyAlignment="1">
      <alignment horizontal="left" vertical="center"/>
      <protection/>
    </xf>
    <xf numFmtId="0" fontId="3" fillId="0" borderId="8" xfId="79" applyFont="1" applyBorder="1" applyAlignment="1">
      <alignment horizontal="center" vertical="center" wrapText="1"/>
      <protection/>
    </xf>
    <xf numFmtId="0" fontId="105" fillId="0" borderId="0" xfId="79" applyFont="1">
      <alignment/>
      <protection/>
    </xf>
    <xf numFmtId="0" fontId="42" fillId="0" borderId="8" xfId="62" applyFont="1" applyBorder="1" applyAlignment="1">
      <alignment horizontal="left" vertical="center" wrapText="1"/>
      <protection/>
    </xf>
    <xf numFmtId="4" fontId="53" fillId="0" borderId="8" xfId="62" applyNumberFormat="1" applyFont="1" applyFill="1" applyBorder="1" applyAlignment="1">
      <alignment vertical="center"/>
      <protection/>
    </xf>
    <xf numFmtId="0" fontId="42" fillId="0" borderId="8" xfId="62" applyFont="1" applyFill="1" applyBorder="1" applyAlignment="1">
      <alignment horizontal="left" vertical="center" wrapText="1"/>
      <protection/>
    </xf>
    <xf numFmtId="0" fontId="104" fillId="0" borderId="0" xfId="79" applyFont="1" applyFill="1">
      <alignment/>
      <protection/>
    </xf>
    <xf numFmtId="0" fontId="76" fillId="26" borderId="26" xfId="62" applyNumberFormat="1" applyFont="1" applyFill="1" applyBorder="1" applyAlignment="1">
      <alignment vertical="center" wrapText="1"/>
      <protection/>
    </xf>
    <xf numFmtId="4" fontId="76" fillId="0" borderId="8" xfId="62" applyNumberFormat="1" applyFont="1" applyFill="1" applyBorder="1" applyAlignment="1">
      <alignment vertical="center"/>
      <protection/>
    </xf>
    <xf numFmtId="4" fontId="74" fillId="26" borderId="8" xfId="62" applyNumberFormat="1" applyFont="1" applyFill="1" applyBorder="1" applyAlignment="1">
      <alignment vertical="center"/>
      <protection/>
    </xf>
    <xf numFmtId="4" fontId="74" fillId="25" borderId="8" xfId="62" applyNumberFormat="1" applyFont="1" applyFill="1" applyBorder="1" applyAlignment="1">
      <alignment vertical="center"/>
      <protection/>
    </xf>
    <xf numFmtId="4" fontId="71" fillId="0" borderId="8" xfId="62" applyNumberFormat="1" applyFont="1" applyFill="1" applyBorder="1" applyAlignment="1">
      <alignment vertical="center"/>
      <protection/>
    </xf>
    <xf numFmtId="4" fontId="42" fillId="26" borderId="8" xfId="62" applyNumberFormat="1" applyFont="1" applyFill="1" applyBorder="1" applyAlignment="1">
      <alignment vertical="center"/>
      <protection/>
    </xf>
    <xf numFmtId="0" fontId="42" fillId="0" borderId="8" xfId="62" applyFont="1" applyBorder="1" applyAlignment="1">
      <alignment horizontal="left" vertical="center"/>
      <protection/>
    </xf>
    <xf numFmtId="0" fontId="42" fillId="0" borderId="13" xfId="62" applyFont="1" applyBorder="1" applyAlignment="1">
      <alignment vertical="center"/>
      <protection/>
    </xf>
    <xf numFmtId="4" fontId="74" fillId="0" borderId="13" xfId="62" applyNumberFormat="1" applyFont="1" applyBorder="1" applyAlignment="1">
      <alignment vertical="center"/>
      <protection/>
    </xf>
    <xf numFmtId="4" fontId="42" fillId="26" borderId="0" xfId="62" applyNumberFormat="1" applyFont="1" applyFill="1" applyBorder="1" applyAlignment="1">
      <alignment vertical="center"/>
      <protection/>
    </xf>
    <xf numFmtId="0" fontId="42" fillId="0" borderId="28" xfId="62" applyFont="1" applyBorder="1" applyAlignment="1">
      <alignment vertical="center"/>
      <protection/>
    </xf>
    <xf numFmtId="0" fontId="10" fillId="20" borderId="0" xfId="79" applyFont="1" applyFill="1">
      <alignment/>
      <protection/>
    </xf>
    <xf numFmtId="0" fontId="10" fillId="0" borderId="0" xfId="79" applyFont="1">
      <alignment/>
      <protection/>
    </xf>
    <xf numFmtId="0" fontId="11" fillId="0" borderId="0" xfId="79" applyFont="1">
      <alignment/>
      <protection/>
    </xf>
    <xf numFmtId="0" fontId="11" fillId="0" borderId="0" xfId="79" applyFont="1" applyBorder="1" applyAlignment="1">
      <alignment/>
      <protection/>
    </xf>
    <xf numFmtId="0" fontId="100" fillId="0" borderId="0" xfId="79" applyBorder="1" applyAlignment="1">
      <alignment/>
      <protection/>
    </xf>
    <xf numFmtId="0" fontId="1" fillId="0" borderId="0" xfId="79" applyFont="1" applyAlignment="1">
      <alignment horizontal="left"/>
      <protection/>
    </xf>
    <xf numFmtId="0" fontId="11" fillId="0" borderId="0" xfId="79" applyFont="1" applyAlignment="1">
      <alignment horizontal="center"/>
      <protection/>
    </xf>
    <xf numFmtId="0" fontId="1" fillId="0" borderId="0" xfId="79" applyFont="1" applyAlignment="1">
      <alignment horizontal="center"/>
      <protection/>
    </xf>
    <xf numFmtId="0" fontId="11" fillId="0" borderId="19" xfId="79" applyFont="1" applyBorder="1" applyAlignment="1">
      <alignment horizontal="center"/>
      <protection/>
    </xf>
    <xf numFmtId="0" fontId="11" fillId="0" borderId="0" xfId="79" applyFont="1" applyAlignment="1">
      <alignment horizontal="center" vertical="top"/>
      <protection/>
    </xf>
    <xf numFmtId="0" fontId="104" fillId="0" borderId="0" xfId="79" applyFont="1" applyAlignment="1">
      <alignment horizontal="left"/>
      <protection/>
    </xf>
    <xf numFmtId="0" fontId="71" fillId="0" borderId="0" xfId="62" applyNumberFormat="1" applyFont="1" applyFill="1" applyBorder="1" applyAlignment="1">
      <alignment horizontal="center" vertical="center"/>
      <protection/>
    </xf>
    <xf numFmtId="4" fontId="71" fillId="25" borderId="8" xfId="62" applyNumberFormat="1" applyFont="1" applyFill="1" applyBorder="1" applyAlignment="1">
      <alignment vertical="center"/>
      <protection/>
    </xf>
    <xf numFmtId="4" fontId="59" fillId="25" borderId="8" xfId="62" applyNumberFormat="1" applyFont="1" applyFill="1" applyBorder="1" applyAlignment="1">
      <alignment horizontal="right" vertical="center"/>
      <protection/>
    </xf>
    <xf numFmtId="41" fontId="42" fillId="0" borderId="0" xfId="62" applyNumberFormat="1" applyFont="1" applyAlignment="1">
      <alignment vertical="center"/>
      <protection/>
    </xf>
    <xf numFmtId="0" fontId="37" fillId="0" borderId="0" xfId="62">
      <alignment/>
      <protection/>
    </xf>
    <xf numFmtId="0" fontId="74" fillId="0" borderId="0" xfId="62" applyFont="1" applyAlignment="1">
      <alignment horizontal="center" vertical="center"/>
      <protection/>
    </xf>
    <xf numFmtId="4" fontId="53" fillId="25" borderId="8" xfId="62" applyNumberFormat="1" applyFont="1" applyFill="1" applyBorder="1" applyAlignment="1">
      <alignment horizontal="right" vertical="center"/>
      <protection/>
    </xf>
    <xf numFmtId="0" fontId="42" fillId="27" borderId="0" xfId="72" applyFont="1" applyFill="1" applyAlignment="1">
      <alignment vertical="center"/>
      <protection/>
    </xf>
    <xf numFmtId="0" fontId="71" fillId="0" borderId="29" xfId="72" applyNumberFormat="1" applyFont="1" applyFill="1" applyBorder="1" applyAlignment="1">
      <alignment vertical="center" wrapText="1"/>
      <protection/>
    </xf>
    <xf numFmtId="0" fontId="46" fillId="0" borderId="0" xfId="72" applyFont="1" applyFill="1" applyAlignment="1">
      <alignment vertical="center"/>
      <protection/>
    </xf>
    <xf numFmtId="0" fontId="52" fillId="0" borderId="0" xfId="71" applyFont="1" applyBorder="1" applyAlignment="1">
      <alignment vertical="center" wrapText="1"/>
      <protection/>
    </xf>
    <xf numFmtId="0" fontId="3" fillId="0" borderId="23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0" xfId="0" applyFont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43" fillId="0" borderId="21" xfId="78" applyFont="1" applyBorder="1" applyAlignment="1">
      <alignment horizontal="center"/>
      <protection/>
    </xf>
    <xf numFmtId="3" fontId="68" fillId="0" borderId="0" xfId="69" applyNumberFormat="1" applyFont="1" applyFill="1" applyBorder="1">
      <alignment/>
      <protection/>
    </xf>
    <xf numFmtId="0" fontId="52" fillId="0" borderId="0" xfId="71" applyFont="1" applyFill="1" applyAlignment="1">
      <alignment vertical="center"/>
      <protection/>
    </xf>
    <xf numFmtId="0" fontId="3" fillId="0" borderId="0" xfId="79" applyFont="1" applyAlignment="1" applyProtection="1">
      <alignment vertical="center"/>
      <protection/>
    </xf>
    <xf numFmtId="0" fontId="38" fillId="0" borderId="8" xfId="78" applyFont="1" applyBorder="1" applyAlignment="1">
      <alignment vertical="center" wrapText="1"/>
      <protection/>
    </xf>
    <xf numFmtId="4" fontId="38" fillId="0" borderId="8" xfId="78" applyNumberFormat="1" applyFont="1" applyBorder="1" applyAlignment="1">
      <alignment vertical="center"/>
      <protection/>
    </xf>
    <xf numFmtId="4" fontId="1" fillId="0" borderId="13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0" fontId="64" fillId="0" borderId="0" xfId="78" applyFont="1" applyAlignment="1">
      <alignment horizontal="right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" fontId="38" fillId="28" borderId="8" xfId="78" applyNumberFormat="1" applyFont="1" applyFill="1" applyBorder="1" applyAlignment="1">
      <alignment vertical="center"/>
      <protection/>
    </xf>
    <xf numFmtId="49" fontId="3" fillId="0" borderId="13" xfId="0" applyNumberFormat="1" applyFont="1" applyBorder="1" applyAlignment="1" applyProtection="1">
      <alignment horizontal="center" vertical="top"/>
      <protection/>
    </xf>
    <xf numFmtId="4" fontId="11" fillId="21" borderId="13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4" fontId="11" fillId="21" borderId="11" xfId="0" applyNumberFormat="1" applyFont="1" applyFill="1" applyBorder="1" applyAlignment="1" applyProtection="1">
      <alignment vertical="top"/>
      <protection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" fontId="10" fillId="0" borderId="23" xfId="0" applyNumberFormat="1" applyFont="1" applyBorder="1" applyAlignment="1" applyProtection="1">
      <alignment vertical="center"/>
      <protection locked="0"/>
    </xf>
    <xf numFmtId="4" fontId="10" fillId="0" borderId="17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4" fontId="36" fillId="0" borderId="0" xfId="78" applyNumberFormat="1" applyFont="1" applyAlignment="1">
      <alignment vertical="center"/>
      <protection/>
    </xf>
    <xf numFmtId="0" fontId="3" fillId="0" borderId="0" xfId="78" applyFont="1" applyProtection="1">
      <alignment/>
      <protection/>
    </xf>
    <xf numFmtId="0" fontId="1" fillId="0" borderId="0" xfId="78" applyFont="1" applyProtection="1">
      <alignment/>
      <protection/>
    </xf>
    <xf numFmtId="0" fontId="4" fillId="0" borderId="0" xfId="78" applyFont="1" applyAlignment="1" applyProtection="1">
      <alignment horizontal="left" wrapText="1"/>
      <protection/>
    </xf>
    <xf numFmtId="0" fontId="1" fillId="0" borderId="0" xfId="78" applyFont="1">
      <alignment/>
      <protection/>
    </xf>
    <xf numFmtId="0" fontId="6" fillId="0" borderId="0" xfId="78" applyFont="1" applyAlignment="1" applyProtection="1">
      <alignment horizontal="center" vertical="center"/>
      <protection/>
    </xf>
    <xf numFmtId="0" fontId="7" fillId="0" borderId="0" xfId="78" applyFont="1" applyAlignment="1" applyProtection="1">
      <alignment horizontal="center" vertical="center"/>
      <protection/>
    </xf>
    <xf numFmtId="0" fontId="2" fillId="0" borderId="0" xfId="82" applyFont="1" applyFill="1" applyBorder="1" applyAlignment="1">
      <alignment wrapText="1"/>
      <protection/>
    </xf>
    <xf numFmtId="0" fontId="1" fillId="0" borderId="0" xfId="82" applyFont="1" applyFill="1" applyBorder="1" applyAlignment="1">
      <alignment horizontal="right" wrapText="1"/>
      <protection/>
    </xf>
    <xf numFmtId="0" fontId="6" fillId="0" borderId="0" xfId="82" applyFont="1" applyFill="1">
      <alignment/>
      <protection/>
    </xf>
    <xf numFmtId="0" fontId="1" fillId="0" borderId="0" xfId="82" applyFill="1">
      <alignment/>
      <protection/>
    </xf>
    <xf numFmtId="0" fontId="10" fillId="0" borderId="0" xfId="82" applyFont="1" applyFill="1">
      <alignment/>
      <protection/>
    </xf>
    <xf numFmtId="0" fontId="9" fillId="0" borderId="11" xfId="82" applyFont="1" applyFill="1" applyBorder="1" applyAlignment="1">
      <alignment vertical="center" wrapText="1"/>
      <protection/>
    </xf>
    <xf numFmtId="0" fontId="9" fillId="0" borderId="8" xfId="82" applyFont="1" applyFill="1" applyBorder="1" applyAlignment="1">
      <alignment horizontal="center" vertical="center" wrapText="1"/>
      <protection/>
    </xf>
    <xf numFmtId="0" fontId="9" fillId="0" borderId="16" xfId="82" applyFont="1" applyFill="1" applyBorder="1" applyAlignment="1">
      <alignment horizontal="center" vertical="center" wrapText="1"/>
      <protection/>
    </xf>
    <xf numFmtId="0" fontId="9" fillId="0" borderId="15" xfId="82" applyFont="1" applyFill="1" applyBorder="1" applyAlignment="1">
      <alignment horizontal="center" vertical="center" wrapText="1"/>
      <protection/>
    </xf>
    <xf numFmtId="0" fontId="84" fillId="0" borderId="8" xfId="82" applyFont="1" applyFill="1" applyBorder="1" applyAlignment="1">
      <alignment horizontal="center"/>
      <protection/>
    </xf>
    <xf numFmtId="0" fontId="84" fillId="0" borderId="14" xfId="82" applyFont="1" applyFill="1" applyBorder="1" applyAlignment="1">
      <alignment wrapText="1"/>
      <protection/>
    </xf>
    <xf numFmtId="0" fontId="84" fillId="0" borderId="8" xfId="82" applyFont="1" applyFill="1" applyBorder="1" applyAlignment="1">
      <alignment horizontal="center" wrapText="1"/>
      <protection/>
    </xf>
    <xf numFmtId="0" fontId="4" fillId="0" borderId="0" xfId="82" applyFont="1" applyFill="1">
      <alignment/>
      <protection/>
    </xf>
    <xf numFmtId="3" fontId="10" fillId="0" borderId="8" xfId="82" applyNumberFormat="1" applyFont="1" applyFill="1" applyBorder="1" applyAlignment="1">
      <alignment horizontal="center" vertical="center" wrapText="1"/>
      <protection/>
    </xf>
    <xf numFmtId="4" fontId="10" fillId="0" borderId="8" xfId="82" applyNumberFormat="1" applyFont="1" applyFill="1" applyBorder="1" applyAlignment="1">
      <alignment vertical="center"/>
      <protection/>
    </xf>
    <xf numFmtId="4" fontId="10" fillId="0" borderId="0" xfId="82" applyNumberFormat="1" applyFont="1" applyFill="1" applyAlignment="1">
      <alignment vertical="center"/>
      <protection/>
    </xf>
    <xf numFmtId="0" fontId="10" fillId="0" borderId="0" xfId="82" applyFont="1" applyFill="1" applyAlignment="1">
      <alignment vertical="center"/>
      <protection/>
    </xf>
    <xf numFmtId="4" fontId="10" fillId="0" borderId="8" xfId="82" applyNumberFormat="1" applyFont="1" applyFill="1" applyBorder="1" applyAlignment="1">
      <alignment vertical="center" wrapText="1"/>
      <protection/>
    </xf>
    <xf numFmtId="0" fontId="10" fillId="0" borderId="0" xfId="82" applyFont="1" applyFill="1" applyBorder="1" applyAlignment="1">
      <alignment vertical="center" wrapText="1"/>
      <protection/>
    </xf>
    <xf numFmtId="0" fontId="11" fillId="25" borderId="0" xfId="78" applyFont="1" applyFill="1" applyAlignment="1">
      <alignment horizontal="center" vertical="top"/>
      <protection/>
    </xf>
    <xf numFmtId="0" fontId="11" fillId="0" borderId="0" xfId="78" applyFont="1" applyAlignment="1">
      <alignment vertical="top"/>
      <protection/>
    </xf>
    <xf numFmtId="0" fontId="1" fillId="0" borderId="0" xfId="78" applyFont="1" applyAlignment="1">
      <alignment vertical="top"/>
      <protection/>
    </xf>
    <xf numFmtId="0" fontId="3" fillId="0" borderId="0" xfId="78" applyFont="1" applyBorder="1" applyAlignment="1" applyProtection="1">
      <alignment vertical="top"/>
      <protection locked="0"/>
    </xf>
    <xf numFmtId="0" fontId="1" fillId="0" borderId="0" xfId="78" applyFont="1" applyBorder="1" applyAlignment="1" applyProtection="1">
      <alignment vertical="top"/>
      <protection locked="0"/>
    </xf>
    <xf numFmtId="0" fontId="11" fillId="0" borderId="0" xfId="78" applyFont="1">
      <alignment/>
      <protection/>
    </xf>
    <xf numFmtId="0" fontId="3" fillId="0" borderId="0" xfId="78" applyFont="1" applyBorder="1" applyProtection="1">
      <alignment/>
      <protection locked="0"/>
    </xf>
    <xf numFmtId="0" fontId="1" fillId="0" borderId="0" xfId="78" applyFont="1" applyBorder="1" applyProtection="1">
      <alignment/>
      <protection locked="0"/>
    </xf>
    <xf numFmtId="0" fontId="11" fillId="0" borderId="0" xfId="78" applyFont="1" applyAlignment="1">
      <alignment horizontal="center"/>
      <protection/>
    </xf>
    <xf numFmtId="0" fontId="1" fillId="0" borderId="0" xfId="78" applyFont="1" applyAlignment="1">
      <alignment horizontal="center"/>
      <protection/>
    </xf>
    <xf numFmtId="0" fontId="11" fillId="0" borderId="19" xfId="78" applyFont="1" applyBorder="1" applyAlignment="1">
      <alignment horizontal="center"/>
      <protection/>
    </xf>
    <xf numFmtId="0" fontId="1" fillId="0" borderId="0" xfId="78" applyFont="1" applyBorder="1" applyAlignment="1">
      <alignment horizontal="center"/>
      <protection/>
    </xf>
    <xf numFmtId="0" fontId="1" fillId="0" borderId="0" xfId="82" applyFill="1" applyAlignment="1">
      <alignment vertical="center"/>
      <protection/>
    </xf>
    <xf numFmtId="0" fontId="85" fillId="0" borderId="8" xfId="82" applyFont="1" applyFill="1" applyBorder="1" applyAlignment="1">
      <alignment horizontal="center"/>
      <protection/>
    </xf>
    <xf numFmtId="0" fontId="86" fillId="0" borderId="8" xfId="82" applyFont="1" applyFill="1" applyBorder="1" applyAlignment="1">
      <alignment horizontal="center"/>
      <protection/>
    </xf>
    <xf numFmtId="0" fontId="9" fillId="0" borderId="0" xfId="82" applyFont="1" applyFill="1">
      <alignment/>
      <protection/>
    </xf>
    <xf numFmtId="0" fontId="10" fillId="0" borderId="8" xfId="82" applyFont="1" applyFill="1" applyBorder="1" applyAlignment="1">
      <alignment vertical="center" wrapText="1"/>
      <protection/>
    </xf>
    <xf numFmtId="0" fontId="10" fillId="20" borderId="18" xfId="72" applyFont="1" applyFill="1" applyBorder="1">
      <alignment/>
      <protection/>
    </xf>
    <xf numFmtId="0" fontId="10" fillId="0" borderId="18" xfId="72" applyFont="1" applyBorder="1">
      <alignment/>
      <protection/>
    </xf>
    <xf numFmtId="0" fontId="10" fillId="0" borderId="0" xfId="82" applyFont="1" applyFill="1" applyBorder="1" applyAlignment="1">
      <alignment horizontal="center" vertical="center" wrapText="1"/>
      <protection/>
    </xf>
    <xf numFmtId="3" fontId="10" fillId="0" borderId="0" xfId="82" applyNumberFormat="1" applyFont="1" applyFill="1" applyBorder="1" applyAlignment="1">
      <alignment horizontal="center" vertical="center"/>
      <protection/>
    </xf>
    <xf numFmtId="4" fontId="10" fillId="0" borderId="0" xfId="82" applyNumberFormat="1" applyFont="1" applyFill="1" applyBorder="1" applyAlignment="1">
      <alignment horizontal="center" vertical="center"/>
      <protection/>
    </xf>
    <xf numFmtId="4" fontId="10" fillId="0" borderId="0" xfId="82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01" fillId="0" borderId="8" xfId="0" applyFont="1" applyFill="1" applyBorder="1" applyAlignment="1">
      <alignment horizontal="center" vertical="center"/>
    </xf>
    <xf numFmtId="0" fontId="76" fillId="0" borderId="8" xfId="72" applyNumberFormat="1" applyFont="1" applyFill="1" applyBorder="1" applyAlignment="1">
      <alignment vertical="center" wrapText="1"/>
      <protection/>
    </xf>
    <xf numFmtId="0" fontId="58" fillId="0" borderId="0" xfId="78" applyFont="1" applyAlignment="1">
      <alignment vertical="center"/>
      <protection/>
    </xf>
    <xf numFmtId="0" fontId="53" fillId="0" borderId="0" xfId="63" applyFont="1">
      <alignment/>
      <protection/>
    </xf>
    <xf numFmtId="0" fontId="52" fillId="0" borderId="0" xfId="63" applyFont="1">
      <alignment/>
      <protection/>
    </xf>
    <xf numFmtId="0" fontId="52" fillId="0" borderId="0" xfId="63" applyFont="1" applyAlignment="1">
      <alignment horizontal="center" vertical="center"/>
      <protection/>
    </xf>
    <xf numFmtId="0" fontId="54" fillId="0" borderId="8" xfId="63" applyFont="1" applyBorder="1" applyAlignment="1">
      <alignment horizontal="center" vertical="center" wrapText="1"/>
      <protection/>
    </xf>
    <xf numFmtId="0" fontId="54" fillId="0" borderId="0" xfId="63" applyFont="1" applyAlignment="1">
      <alignment horizontal="center" vertical="center" wrapText="1"/>
      <protection/>
    </xf>
    <xf numFmtId="0" fontId="55" fillId="0" borderId="8" xfId="63" applyFont="1" applyBorder="1" applyAlignment="1">
      <alignment horizontal="center"/>
      <protection/>
    </xf>
    <xf numFmtId="0" fontId="55" fillId="0" borderId="0" xfId="63" applyFont="1">
      <alignment/>
      <protection/>
    </xf>
    <xf numFmtId="0" fontId="52" fillId="0" borderId="16" xfId="63" applyFont="1" applyBorder="1" applyAlignment="1">
      <alignment wrapText="1"/>
      <protection/>
    </xf>
    <xf numFmtId="0" fontId="52" fillId="0" borderId="16" xfId="63" applyFont="1" applyBorder="1">
      <alignment/>
      <protection/>
    </xf>
    <xf numFmtId="3" fontId="52" fillId="0" borderId="16" xfId="63" applyNumberFormat="1" applyFont="1" applyFill="1" applyBorder="1">
      <alignment/>
      <protection/>
    </xf>
    <xf numFmtId="3" fontId="52" fillId="0" borderId="16" xfId="63" applyNumberFormat="1" applyFont="1" applyBorder="1">
      <alignment/>
      <protection/>
    </xf>
    <xf numFmtId="0" fontId="55" fillId="29" borderId="16" xfId="63" applyFont="1" applyFill="1" applyBorder="1" applyAlignment="1">
      <alignment wrapText="1"/>
      <protection/>
    </xf>
    <xf numFmtId="0" fontId="54" fillId="0" borderId="0" xfId="63" applyFont="1" applyFill="1">
      <alignment/>
      <protection/>
    </xf>
    <xf numFmtId="0" fontId="52" fillId="0" borderId="8" xfId="79" applyFont="1" applyFill="1" applyBorder="1" applyAlignment="1" applyProtection="1">
      <alignment wrapText="1"/>
      <protection locked="0"/>
    </xf>
    <xf numFmtId="3" fontId="52" fillId="0" borderId="21" xfId="63" applyNumberFormat="1" applyFont="1" applyFill="1" applyBorder="1" applyAlignment="1" applyProtection="1">
      <alignment horizontal="center"/>
      <protection locked="0"/>
    </xf>
    <xf numFmtId="3" fontId="54" fillId="25" borderId="8" xfId="63" applyNumberFormat="1" applyFont="1" applyFill="1" applyBorder="1" applyProtection="1">
      <alignment/>
      <protection/>
    </xf>
    <xf numFmtId="0" fontId="52" fillId="0" borderId="0" xfId="63" applyFont="1" applyFill="1">
      <alignment/>
      <protection/>
    </xf>
    <xf numFmtId="3" fontId="54" fillId="0" borderId="8" xfId="63" applyNumberFormat="1" applyFont="1" applyFill="1" applyBorder="1" applyAlignment="1">
      <alignment horizontal="center" wrapText="1"/>
      <protection/>
    </xf>
    <xf numFmtId="3" fontId="54" fillId="0" borderId="21" xfId="63" applyNumberFormat="1" applyFont="1" applyFill="1" applyBorder="1" applyAlignment="1">
      <alignment horizontal="center"/>
      <protection/>
    </xf>
    <xf numFmtId="3" fontId="52" fillId="0" borderId="8" xfId="63" applyNumberFormat="1" applyFont="1" applyFill="1" applyBorder="1" applyAlignment="1">
      <alignment horizontal="left" wrapText="1"/>
      <protection/>
    </xf>
    <xf numFmtId="3" fontId="52" fillId="0" borderId="21" xfId="63" applyNumberFormat="1" applyFont="1" applyFill="1" applyBorder="1" applyAlignment="1">
      <alignment horizontal="center"/>
      <protection/>
    </xf>
    <xf numFmtId="3" fontId="52" fillId="0" borderId="8" xfId="63" applyNumberFormat="1" applyFont="1" applyFill="1" applyBorder="1" applyProtection="1">
      <alignment/>
      <protection locked="0"/>
    </xf>
    <xf numFmtId="3" fontId="55" fillId="30" borderId="8" xfId="63" applyNumberFormat="1" applyFont="1" applyFill="1" applyBorder="1" applyAlignment="1">
      <alignment horizontal="center" wrapText="1"/>
      <protection/>
    </xf>
    <xf numFmtId="3" fontId="55" fillId="30" borderId="21" xfId="63" applyNumberFormat="1" applyFont="1" applyFill="1" applyBorder="1" applyAlignment="1">
      <alignment horizontal="center"/>
      <protection/>
    </xf>
    <xf numFmtId="3" fontId="55" fillId="30" borderId="8" xfId="63" applyNumberFormat="1" applyFont="1" applyFill="1" applyBorder="1" applyProtection="1">
      <alignment/>
      <protection locked="0"/>
    </xf>
    <xf numFmtId="0" fontId="55" fillId="0" borderId="0" xfId="63" applyFont="1" applyFill="1">
      <alignment/>
      <protection/>
    </xf>
    <xf numFmtId="0" fontId="52" fillId="0" borderId="14" xfId="63" applyFont="1" applyBorder="1" applyAlignment="1">
      <alignment wrapText="1"/>
      <protection/>
    </xf>
    <xf numFmtId="0" fontId="52" fillId="0" borderId="19" xfId="63" applyFont="1" applyBorder="1" applyAlignment="1">
      <alignment wrapText="1"/>
      <protection/>
    </xf>
    <xf numFmtId="0" fontId="52" fillId="0" borderId="19" xfId="63" applyFont="1" applyBorder="1">
      <alignment/>
      <protection/>
    </xf>
    <xf numFmtId="3" fontId="52" fillId="0" borderId="19" xfId="63" applyNumberFormat="1" applyFont="1" applyFill="1" applyBorder="1">
      <alignment/>
      <protection/>
    </xf>
    <xf numFmtId="3" fontId="52" fillId="0" borderId="19" xfId="63" applyNumberFormat="1" applyFont="1" applyBorder="1">
      <alignment/>
      <protection/>
    </xf>
    <xf numFmtId="3" fontId="68" fillId="25" borderId="0" xfId="63" applyNumberFormat="1" applyFont="1" applyFill="1" applyBorder="1" applyAlignment="1">
      <alignment wrapText="1"/>
      <protection/>
    </xf>
    <xf numFmtId="3" fontId="68" fillId="25" borderId="0" xfId="63" applyNumberFormat="1" applyFont="1" applyFill="1" applyBorder="1" applyAlignment="1">
      <alignment horizontal="center"/>
      <protection/>
    </xf>
    <xf numFmtId="3" fontId="68" fillId="25" borderId="0" xfId="63" applyNumberFormat="1" applyFont="1" applyFill="1" applyBorder="1" applyProtection="1">
      <alignment/>
      <protection/>
    </xf>
    <xf numFmtId="0" fontId="68" fillId="0" borderId="0" xfId="63" applyFont="1" applyFill="1">
      <alignment/>
      <protection/>
    </xf>
    <xf numFmtId="3" fontId="52" fillId="0" borderId="0" xfId="63" applyNumberFormat="1" applyFont="1" applyFill="1" applyBorder="1" applyAlignment="1">
      <alignment wrapText="1"/>
      <protection/>
    </xf>
    <xf numFmtId="3" fontId="52" fillId="0" borderId="0" xfId="63" applyNumberFormat="1" applyFont="1" applyFill="1" applyBorder="1" applyAlignment="1">
      <alignment horizontal="center"/>
      <protection/>
    </xf>
    <xf numFmtId="3" fontId="52" fillId="0" borderId="0" xfId="63" applyNumberFormat="1" applyFont="1" applyFill="1" applyBorder="1">
      <alignment/>
      <protection/>
    </xf>
    <xf numFmtId="3" fontId="52" fillId="0" borderId="0" xfId="63" applyNumberFormat="1" applyFont="1" applyFill="1">
      <alignment/>
      <protection/>
    </xf>
    <xf numFmtId="3" fontId="52" fillId="0" borderId="0" xfId="63" applyNumberFormat="1" applyFont="1">
      <alignment/>
      <protection/>
    </xf>
    <xf numFmtId="0" fontId="68" fillId="0" borderId="0" xfId="63" applyFont="1" applyAlignment="1">
      <alignment wrapText="1"/>
      <protection/>
    </xf>
    <xf numFmtId="0" fontId="52" fillId="0" borderId="0" xfId="63" applyFont="1" applyAlignment="1">
      <alignment wrapText="1"/>
      <protection/>
    </xf>
    <xf numFmtId="0" fontId="52" fillId="0" borderId="0" xfId="63" applyFont="1" applyAlignment="1">
      <alignment horizontal="center"/>
      <protection/>
    </xf>
    <xf numFmtId="0" fontId="52" fillId="0" borderId="0" xfId="63" applyFont="1" applyBorder="1" applyAlignment="1" applyProtection="1">
      <alignment wrapText="1"/>
      <protection locked="0"/>
    </xf>
    <xf numFmtId="0" fontId="52" fillId="0" borderId="0" xfId="63" applyFont="1" applyAlignment="1" applyProtection="1">
      <alignment horizontal="center"/>
      <protection locked="0"/>
    </xf>
    <xf numFmtId="3" fontId="52" fillId="0" borderId="0" xfId="63" applyNumberFormat="1" applyFont="1" applyFill="1" applyProtection="1">
      <alignment/>
      <protection locked="0"/>
    </xf>
    <xf numFmtId="3" fontId="52" fillId="0" borderId="0" xfId="63" applyNumberFormat="1" applyFont="1" applyProtection="1">
      <alignment/>
      <protection locked="0"/>
    </xf>
    <xf numFmtId="0" fontId="52" fillId="0" borderId="0" xfId="63" applyFont="1" applyProtection="1">
      <alignment/>
      <protection locked="0"/>
    </xf>
    <xf numFmtId="0" fontId="52" fillId="0" borderId="0" xfId="63" applyFont="1" applyAlignment="1" applyProtection="1">
      <alignment vertical="top" wrapText="1"/>
      <protection locked="0"/>
    </xf>
    <xf numFmtId="0" fontId="68" fillId="0" borderId="0" xfId="69" applyFont="1" applyFill="1" applyBorder="1">
      <alignment/>
      <protection/>
    </xf>
    <xf numFmtId="0" fontId="52" fillId="0" borderId="0" xfId="71" applyFont="1" applyFill="1" applyBorder="1" applyAlignment="1">
      <alignment vertical="center"/>
      <protection/>
    </xf>
    <xf numFmtId="0" fontId="55" fillId="0" borderId="8" xfId="63" applyFont="1" applyBorder="1" applyAlignment="1">
      <alignment horizontal="center" vertical="center"/>
      <protection/>
    </xf>
    <xf numFmtId="0" fontId="55" fillId="0" borderId="0" xfId="63" applyFont="1" applyAlignment="1">
      <alignment vertical="center"/>
      <protection/>
    </xf>
    <xf numFmtId="0" fontId="52" fillId="0" borderId="0" xfId="63" applyFont="1" applyAlignment="1" applyProtection="1">
      <alignment horizontal="center" wrapText="1"/>
      <protection locked="0"/>
    </xf>
    <xf numFmtId="3" fontId="52" fillId="0" borderId="0" xfId="63" applyNumberFormat="1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 wrapText="1"/>
      <protection/>
    </xf>
    <xf numFmtId="4" fontId="3" fillId="21" borderId="12" xfId="0" applyNumberFormat="1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2" fontId="2" fillId="21" borderId="20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horizontal="center" vertical="center"/>
    </xf>
    <xf numFmtId="2" fontId="1" fillId="21" borderId="11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horizontal="center"/>
      <protection/>
    </xf>
    <xf numFmtId="2" fontId="2" fillId="21" borderId="8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2" fontId="2" fillId="21" borderId="17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2" fontId="2" fillId="21" borderId="11" xfId="0" applyNumberFormat="1" applyFont="1" applyFill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2" fontId="2" fillId="21" borderId="22" xfId="0" applyNumberFormat="1" applyFont="1" applyFill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2" fontId="1" fillId="21" borderId="22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2" fontId="2" fillId="21" borderId="22" xfId="0" applyNumberFormat="1" applyFont="1" applyFill="1" applyBorder="1" applyAlignment="1" applyProtection="1">
      <alignment/>
      <protection/>
    </xf>
    <xf numFmtId="2" fontId="66" fillId="21" borderId="22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2" fontId="1" fillId="21" borderId="22" xfId="0" applyNumberFormat="1" applyFont="1" applyFill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2" fontId="1" fillId="21" borderId="2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2" fontId="1" fillId="21" borderId="24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Border="1" applyAlignment="1" applyProtection="1">
      <alignment horizontal="center"/>
      <protection/>
    </xf>
    <xf numFmtId="0" fontId="3" fillId="21" borderId="8" xfId="0" applyFont="1" applyFill="1" applyBorder="1" applyAlignment="1" applyProtection="1">
      <alignment horizontal="center"/>
      <protection/>
    </xf>
    <xf numFmtId="0" fontId="11" fillId="0" borderId="11" xfId="0" applyNumberFormat="1" applyFont="1" applyBorder="1" applyAlignment="1" applyProtection="1">
      <alignment horizontal="center"/>
      <protection/>
    </xf>
    <xf numFmtId="0" fontId="11" fillId="21" borderId="11" xfId="0" applyFont="1" applyFill="1" applyBorder="1" applyAlignment="1" applyProtection="1">
      <alignment horizontal="center"/>
      <protection/>
    </xf>
    <xf numFmtId="0" fontId="11" fillId="0" borderId="12" xfId="0" applyNumberFormat="1" applyFont="1" applyBorder="1" applyAlignment="1" applyProtection="1">
      <alignment horizontal="center"/>
      <protection/>
    </xf>
    <xf numFmtId="0" fontId="11" fillId="21" borderId="12" xfId="0" applyFont="1" applyFill="1" applyBorder="1" applyAlignment="1" applyProtection="1">
      <alignment horizontal="center"/>
      <protection/>
    </xf>
    <xf numFmtId="49" fontId="3" fillId="0" borderId="8" xfId="0" applyNumberFormat="1" applyFont="1" applyBorder="1" applyAlignment="1" applyProtection="1">
      <alignment/>
      <protection/>
    </xf>
    <xf numFmtId="4" fontId="2" fillId="21" borderId="8" xfId="0" applyNumberFormat="1" applyFont="1" applyFill="1" applyBorder="1" applyAlignment="1" applyProtection="1">
      <alignment/>
      <protection/>
    </xf>
    <xf numFmtId="0" fontId="8" fillId="0" borderId="8" xfId="0" applyFont="1" applyBorder="1" applyAlignment="1" applyProtection="1">
      <alignment horizontal="center" vertical="top"/>
      <protection/>
    </xf>
    <xf numFmtId="0" fontId="8" fillId="0" borderId="8" xfId="0" applyFont="1" applyBorder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wrapText="1"/>
      <protection/>
    </xf>
    <xf numFmtId="0" fontId="1" fillId="21" borderId="17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21" borderId="12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21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top"/>
      <protection/>
    </xf>
    <xf numFmtId="4" fontId="1" fillId="21" borderId="17" xfId="0" applyNumberFormat="1" applyFont="1" applyFill="1" applyBorder="1" applyAlignment="1" applyProtection="1">
      <alignment vertical="top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4" fontId="1" fillId="21" borderId="17" xfId="0" applyNumberFormat="1" applyFont="1" applyFill="1" applyBorder="1" applyAlignment="1" applyProtection="1">
      <alignment/>
      <protection/>
    </xf>
    <xf numFmtId="4" fontId="1" fillId="21" borderId="11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wrapText="1"/>
      <protection/>
    </xf>
    <xf numFmtId="4" fontId="1" fillId="0" borderId="14" xfId="0" applyNumberFormat="1" applyFont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4" fontId="1" fillId="21" borderId="12" xfId="0" applyNumberFormat="1" applyFont="1" applyFill="1" applyBorder="1" applyAlignment="1" applyProtection="1">
      <alignment/>
      <protection/>
    </xf>
    <xf numFmtId="0" fontId="12" fillId="0" borderId="8" xfId="0" applyFont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14" fillId="0" borderId="2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4" fontId="11" fillId="20" borderId="11" xfId="0" applyNumberFormat="1" applyFont="1" applyFill="1" applyBorder="1" applyAlignment="1">
      <alignment/>
    </xf>
    <xf numFmtId="0" fontId="14" fillId="0" borderId="1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" fontId="11" fillId="20" borderId="22" xfId="0" applyNumberFormat="1" applyFont="1" applyFill="1" applyBorder="1" applyAlignment="1">
      <alignment/>
    </xf>
    <xf numFmtId="0" fontId="3" fillId="0" borderId="13" xfId="0" applyFont="1" applyBorder="1" applyAlignment="1">
      <alignment horizontal="right"/>
    </xf>
    <xf numFmtId="4" fontId="3" fillId="20" borderId="22" xfId="0" applyNumberFormat="1" applyFont="1" applyFill="1" applyBorder="1" applyAlignment="1">
      <alignment/>
    </xf>
    <xf numFmtId="4" fontId="14" fillId="20" borderId="22" xfId="0" applyNumberFormat="1" applyFont="1" applyFill="1" applyBorder="1" applyAlignment="1">
      <alignment/>
    </xf>
    <xf numFmtId="0" fontId="3" fillId="0" borderId="13" xfId="0" applyFont="1" applyBorder="1" applyAlignment="1">
      <alignment horizontal="right"/>
    </xf>
    <xf numFmtId="4" fontId="3" fillId="20" borderId="22" xfId="0" applyNumberFormat="1" applyFont="1" applyFill="1" applyBorder="1" applyAlignment="1">
      <alignment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>
      <alignment/>
    </xf>
    <xf numFmtId="49" fontId="12" fillId="0" borderId="14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20" borderId="20" xfId="0" applyNumberFormat="1" applyFont="1" applyFill="1" applyBorder="1" applyAlignment="1">
      <alignment/>
    </xf>
    <xf numFmtId="3" fontId="54" fillId="0" borderId="8" xfId="63" applyNumberFormat="1" applyFont="1" applyFill="1" applyBorder="1" applyAlignment="1">
      <alignment wrapText="1"/>
      <protection/>
    </xf>
    <xf numFmtId="3" fontId="52" fillId="0" borderId="17" xfId="63" applyNumberFormat="1" applyFont="1" applyFill="1" applyBorder="1" applyAlignment="1">
      <alignment horizontal="left" wrapText="1"/>
      <protection/>
    </xf>
    <xf numFmtId="3" fontId="52" fillId="0" borderId="11" xfId="63" applyNumberFormat="1" applyFont="1" applyFill="1" applyBorder="1" applyAlignment="1">
      <alignment wrapText="1"/>
      <protection/>
    </xf>
    <xf numFmtId="3" fontId="52" fillId="0" borderId="12" xfId="63" applyNumberFormat="1" applyFont="1" applyFill="1" applyBorder="1" applyAlignment="1">
      <alignment wrapText="1"/>
      <protection/>
    </xf>
    <xf numFmtId="3" fontId="55" fillId="30" borderId="8" xfId="63" applyNumberFormat="1" applyFont="1" applyFill="1" applyBorder="1" applyAlignment="1">
      <alignment horizontal="right" wrapText="1"/>
      <protection/>
    </xf>
    <xf numFmtId="3" fontId="52" fillId="25" borderId="8" xfId="63" applyNumberFormat="1" applyFont="1" applyFill="1" applyBorder="1" applyProtection="1">
      <alignment/>
      <protection/>
    </xf>
    <xf numFmtId="3" fontId="79" fillId="30" borderId="8" xfId="63" applyNumberFormat="1" applyFont="1" applyFill="1" applyBorder="1" applyAlignment="1">
      <alignment horizontal="right"/>
      <protection/>
    </xf>
    <xf numFmtId="0" fontId="52" fillId="0" borderId="21" xfId="63" applyFont="1" applyBorder="1" applyAlignment="1">
      <alignment wrapText="1"/>
      <protection/>
    </xf>
    <xf numFmtId="3" fontId="52" fillId="0" borderId="15" xfId="63" applyNumberFormat="1" applyFont="1" applyBorder="1">
      <alignment/>
      <protection/>
    </xf>
    <xf numFmtId="0" fontId="79" fillId="29" borderId="21" xfId="63" applyFont="1" applyFill="1" applyBorder="1" applyAlignment="1">
      <alignment wrapText="1"/>
      <protection/>
    </xf>
    <xf numFmtId="0" fontId="55" fillId="29" borderId="15" xfId="63" applyFont="1" applyFill="1" applyBorder="1" applyAlignment="1">
      <alignment wrapText="1"/>
      <protection/>
    </xf>
    <xf numFmtId="0" fontId="0" fillId="0" borderId="0" xfId="70" applyFill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70" applyFont="1" applyFill="1" applyAlignment="1" applyProtection="1">
      <alignment horizontal="left"/>
      <protection/>
    </xf>
    <xf numFmtId="0" fontId="1" fillId="0" borderId="0" xfId="68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/>
    </xf>
    <xf numFmtId="4" fontId="9" fillId="0" borderId="8" xfId="0" applyNumberFormat="1" applyFont="1" applyFill="1" applyBorder="1" applyAlignment="1">
      <alignment horizontal="right"/>
    </xf>
    <xf numFmtId="0" fontId="9" fillId="0" borderId="8" xfId="59" applyFont="1" applyFill="1" applyBorder="1">
      <alignment/>
      <protection/>
    </xf>
    <xf numFmtId="4" fontId="9" fillId="0" borderId="8" xfId="44" applyNumberFormat="1" applyFont="1" applyFill="1" applyBorder="1" applyAlignment="1">
      <alignment/>
    </xf>
    <xf numFmtId="4" fontId="9" fillId="0" borderId="8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59" applyFont="1" applyFill="1" applyBorder="1">
      <alignment/>
      <protection/>
    </xf>
    <xf numFmtId="4" fontId="2" fillId="0" borderId="8" xfId="44" applyNumberFormat="1" applyFont="1" applyFill="1" applyBorder="1" applyAlignment="1">
      <alignment/>
    </xf>
    <xf numFmtId="4" fontId="2" fillId="0" borderId="8" xfId="0" applyNumberFormat="1" applyFont="1" applyFill="1" applyBorder="1" applyAlignment="1" applyProtection="1">
      <alignment horizontal="right"/>
      <protection/>
    </xf>
    <xf numFmtId="0" fontId="1" fillId="0" borderId="8" xfId="59" applyFont="1" applyFill="1" applyBorder="1" applyAlignment="1" applyProtection="1">
      <alignment vertical="center" wrapText="1"/>
      <protection/>
    </xf>
    <xf numFmtId="4" fontId="1" fillId="0" borderId="8" xfId="68" applyNumberFormat="1" applyFont="1" applyBorder="1" applyAlignment="1" applyProtection="1">
      <alignment/>
      <protection locked="0"/>
    </xf>
    <xf numFmtId="4" fontId="1" fillId="0" borderId="8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8" xfId="61" applyFont="1" applyFill="1" applyBorder="1" applyAlignment="1" applyProtection="1">
      <alignment vertical="center" wrapText="1"/>
      <protection/>
    </xf>
    <xf numFmtId="0" fontId="2" fillId="0" borderId="8" xfId="59" applyFont="1" applyFill="1" applyBorder="1" applyAlignment="1">
      <alignment/>
      <protection/>
    </xf>
    <xf numFmtId="4" fontId="2" fillId="0" borderId="8" xfId="44" applyNumberFormat="1" applyFont="1" applyFill="1" applyBorder="1" applyAlignment="1" applyProtection="1">
      <alignment horizontal="right"/>
      <protection/>
    </xf>
    <xf numFmtId="0" fontId="1" fillId="0" borderId="8" xfId="59" applyFont="1" applyFill="1" applyBorder="1" applyAlignment="1">
      <alignment wrapText="1"/>
      <protection/>
    </xf>
    <xf numFmtId="4" fontId="1" fillId="0" borderId="8" xfId="44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>
      <alignment horizontal="center"/>
    </xf>
    <xf numFmtId="0" fontId="2" fillId="0" borderId="8" xfId="80" applyFont="1" applyFill="1" applyBorder="1" applyAlignment="1">
      <alignment/>
      <protection/>
    </xf>
    <xf numFmtId="4" fontId="2" fillId="0" borderId="8" xfId="44" applyNumberFormat="1" applyFont="1" applyFill="1" applyBorder="1" applyAlignment="1" applyProtection="1">
      <alignment/>
      <protection locked="0"/>
    </xf>
    <xf numFmtId="4" fontId="2" fillId="0" borderId="8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8" xfId="80" applyFont="1" applyFill="1" applyBorder="1" applyAlignment="1">
      <alignment/>
      <protection/>
    </xf>
    <xf numFmtId="4" fontId="9" fillId="0" borderId="8" xfId="44" applyNumberFormat="1" applyFont="1" applyFill="1" applyBorder="1" applyAlignment="1" applyProtection="1">
      <alignment/>
      <protection locked="0"/>
    </xf>
    <xf numFmtId="4" fontId="9" fillId="0" borderId="8" xfId="44" applyNumberFormat="1" applyFont="1" applyFill="1" applyBorder="1" applyAlignment="1" applyProtection="1">
      <alignment horizontal="right"/>
      <protection/>
    </xf>
    <xf numFmtId="4" fontId="9" fillId="0" borderId="8" xfId="77" applyNumberFormat="1" applyFont="1" applyFill="1" applyBorder="1" applyAlignment="1" applyProtection="1">
      <alignment/>
      <protection locked="0"/>
    </xf>
    <xf numFmtId="4" fontId="9" fillId="0" borderId="8" xfId="44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4" fontId="9" fillId="0" borderId="8" xfId="44" applyNumberFormat="1" applyFont="1" applyFill="1" applyBorder="1" applyAlignment="1" applyProtection="1">
      <alignment/>
      <protection/>
    </xf>
    <xf numFmtId="4" fontId="10" fillId="0" borderId="8" xfId="44" applyNumberFormat="1" applyFont="1" applyFill="1" applyBorder="1" applyAlignment="1" applyProtection="1">
      <alignment horizontal="right"/>
      <protection/>
    </xf>
    <xf numFmtId="0" fontId="2" fillId="0" borderId="8" xfId="77" applyFont="1" applyFill="1" applyBorder="1" applyAlignment="1">
      <alignment horizontal="center"/>
      <protection/>
    </xf>
    <xf numFmtId="0" fontId="2" fillId="0" borderId="8" xfId="59" applyFont="1" applyFill="1" applyBorder="1" applyAlignment="1">
      <alignment/>
      <protection/>
    </xf>
    <xf numFmtId="4" fontId="1" fillId="0" borderId="8" xfId="77" applyNumberFormat="1" applyFont="1" applyFill="1" applyBorder="1" applyAlignment="1" applyProtection="1">
      <alignment/>
      <protection locked="0"/>
    </xf>
    <xf numFmtId="4" fontId="1" fillId="0" borderId="8" xfId="77" applyNumberFormat="1" applyFont="1" applyFill="1" applyBorder="1" applyAlignment="1" applyProtection="1">
      <alignment/>
      <protection locked="0"/>
    </xf>
    <xf numFmtId="4" fontId="1" fillId="0" borderId="8" xfId="77" applyNumberFormat="1" applyFont="1" applyFill="1" applyBorder="1" applyAlignment="1" applyProtection="1">
      <alignment horizontal="right"/>
      <protection/>
    </xf>
    <xf numFmtId="4" fontId="2" fillId="0" borderId="8" xfId="48" applyNumberFormat="1" applyFont="1" applyFill="1" applyBorder="1" applyAlignment="1">
      <alignment/>
    </xf>
    <xf numFmtId="4" fontId="2" fillId="0" borderId="8" xfId="77" applyNumberFormat="1" applyFont="1" applyFill="1" applyBorder="1" applyAlignment="1" applyProtection="1">
      <alignment horizontal="right"/>
      <protection/>
    </xf>
    <xf numFmtId="0" fontId="1" fillId="0" borderId="8" xfId="77" applyFont="1" applyFill="1" applyBorder="1" applyAlignment="1">
      <alignment horizontal="center"/>
      <protection/>
    </xf>
    <xf numFmtId="0" fontId="1" fillId="0" borderId="8" xfId="59" applyFont="1" applyFill="1" applyBorder="1" applyAlignment="1">
      <alignment/>
      <protection/>
    </xf>
    <xf numFmtId="4" fontId="1" fillId="0" borderId="8" xfId="68" applyNumberFormat="1" applyFont="1" applyBorder="1" applyAlignment="1" applyProtection="1">
      <alignment horizontal="right"/>
      <protection/>
    </xf>
    <xf numFmtId="0" fontId="2" fillId="0" borderId="8" xfId="59" applyFont="1" applyFill="1" applyBorder="1" applyAlignment="1">
      <alignment wrapText="1"/>
      <protection/>
    </xf>
    <xf numFmtId="4" fontId="1" fillId="0" borderId="8" xfId="68" applyNumberFormat="1" applyFont="1" applyBorder="1" applyAlignment="1" applyProtection="1">
      <alignment horizontal="right"/>
      <protection locked="0"/>
    </xf>
    <xf numFmtId="0" fontId="2" fillId="0" borderId="8" xfId="59" applyFont="1" applyFill="1" applyBorder="1" applyAlignment="1">
      <alignment horizontal="left"/>
      <protection/>
    </xf>
    <xf numFmtId="4" fontId="1" fillId="0" borderId="8" xfId="77" applyNumberFormat="1" applyFont="1" applyFill="1" applyBorder="1" applyAlignment="1" applyProtection="1">
      <alignment horizontal="right"/>
      <protection locked="0"/>
    </xf>
    <xf numFmtId="4" fontId="1" fillId="0" borderId="8" xfId="77" applyNumberFormat="1" applyFont="1" applyFill="1" applyBorder="1" applyAlignment="1" applyProtection="1">
      <alignment horizontal="right"/>
      <protection/>
    </xf>
    <xf numFmtId="4" fontId="9" fillId="0" borderId="8" xfId="80" applyNumberFormat="1" applyFont="1" applyFill="1" applyBorder="1" applyAlignment="1" applyProtection="1">
      <alignment horizontal="right"/>
      <protection/>
    </xf>
    <xf numFmtId="4" fontId="1" fillId="0" borderId="8" xfId="0" applyNumberFormat="1" applyFont="1" applyFill="1" applyBorder="1" applyAlignment="1" applyProtection="1">
      <alignment horizontal="right"/>
      <protection locked="0"/>
    </xf>
    <xf numFmtId="4" fontId="1" fillId="0" borderId="8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0" fontId="2" fillId="0" borderId="8" xfId="59" applyFont="1" applyFill="1" applyBorder="1">
      <alignment/>
      <protection/>
    </xf>
    <xf numFmtId="4" fontId="9" fillId="0" borderId="8" xfId="44" applyNumberFormat="1" applyFont="1" applyFill="1" applyBorder="1" applyAlignment="1">
      <alignment horizontal="right"/>
    </xf>
    <xf numFmtId="0" fontId="1" fillId="0" borderId="8" xfId="67" applyFont="1" applyFill="1" applyBorder="1">
      <alignment/>
      <protection/>
    </xf>
    <xf numFmtId="4" fontId="1" fillId="0" borderId="8" xfId="44" applyNumberFormat="1" applyFont="1" applyFill="1" applyBorder="1" applyAlignment="1" applyProtection="1">
      <alignment horizontal="right"/>
      <protection locked="0"/>
    </xf>
    <xf numFmtId="4" fontId="1" fillId="0" borderId="8" xfId="44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8" xfId="44" applyNumberFormat="1" applyFont="1" applyFill="1" applyBorder="1" applyAlignment="1">
      <alignment horizontal="right"/>
    </xf>
    <xf numFmtId="0" fontId="1" fillId="0" borderId="8" xfId="59" applyFont="1" applyFill="1" applyBorder="1">
      <alignment/>
      <protection/>
    </xf>
    <xf numFmtId="4" fontId="2" fillId="0" borderId="8" xfId="44" applyNumberFormat="1" applyFont="1" applyFill="1" applyBorder="1" applyAlignment="1" applyProtection="1">
      <alignment horizontal="right"/>
      <protection locked="0"/>
    </xf>
    <xf numFmtId="4" fontId="1" fillId="0" borderId="8" xfId="80" applyNumberFormat="1" applyFont="1" applyFill="1" applyBorder="1" applyAlignment="1" applyProtection="1">
      <alignment horizontal="right"/>
      <protection locked="0"/>
    </xf>
    <xf numFmtId="4" fontId="1" fillId="0" borderId="8" xfId="80" applyNumberFormat="1" applyFont="1" applyFill="1" applyBorder="1" applyAlignment="1" applyProtection="1">
      <alignment horizontal="right"/>
      <protection/>
    </xf>
    <xf numFmtId="0" fontId="2" fillId="0" borderId="8" xfId="59" applyFont="1" applyFill="1" applyBorder="1" applyAlignment="1">
      <alignment horizontal="left"/>
      <protection/>
    </xf>
    <xf numFmtId="4" fontId="2" fillId="0" borderId="8" xfId="44" applyNumberFormat="1" applyFont="1" applyFill="1" applyBorder="1" applyAlignment="1" applyProtection="1">
      <alignment horizontal="right" vertical="center"/>
      <protection locked="0"/>
    </xf>
    <xf numFmtId="4" fontId="2" fillId="0" borderId="8" xfId="44" applyNumberFormat="1" applyFont="1" applyFill="1" applyBorder="1" applyAlignment="1" applyProtection="1">
      <alignment horizontal="right" vertical="center"/>
      <protection locked="0"/>
    </xf>
    <xf numFmtId="4" fontId="2" fillId="0" borderId="8" xfId="44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wrapText="1"/>
    </xf>
    <xf numFmtId="0" fontId="2" fillId="0" borderId="8" xfId="80" applyFont="1" applyFill="1" applyBorder="1" applyAlignment="1">
      <alignment horizontal="left"/>
      <protection/>
    </xf>
    <xf numFmtId="4" fontId="2" fillId="0" borderId="8" xfId="44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3" fillId="0" borderId="8" xfId="80" applyFont="1" applyFill="1" applyBorder="1" applyAlignment="1">
      <alignment horizontal="left"/>
      <protection/>
    </xf>
    <xf numFmtId="4" fontId="13" fillId="0" borderId="8" xfId="44" applyNumberFormat="1" applyFont="1" applyFill="1" applyBorder="1" applyAlignment="1" applyProtection="1">
      <alignment horizontal="right"/>
      <protection locked="0"/>
    </xf>
    <xf numFmtId="4" fontId="13" fillId="0" borderId="8" xfId="44" applyNumberFormat="1" applyFont="1" applyFill="1" applyBorder="1" applyAlignment="1">
      <alignment horizontal="right"/>
    </xf>
    <xf numFmtId="0" fontId="1" fillId="0" borderId="8" xfId="80" applyFont="1" applyFill="1" applyBorder="1" applyAlignment="1">
      <alignment horizontal="left"/>
      <protection/>
    </xf>
    <xf numFmtId="0" fontId="1" fillId="0" borderId="8" xfId="80" applyFont="1" applyFill="1" applyBorder="1" applyAlignment="1">
      <alignment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8" xfId="59" applyFont="1" applyFill="1" applyBorder="1" applyAlignment="1" applyProtection="1">
      <alignment wrapText="1"/>
      <protection/>
    </xf>
    <xf numFmtId="0" fontId="2" fillId="0" borderId="0" xfId="0" applyFont="1" applyFill="1" applyAlignment="1">
      <alignment vertical="top"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8" xfId="80" applyFont="1" applyFill="1" applyBorder="1" applyAlignment="1" applyProtection="1">
      <alignment horizontal="left" vertical="center"/>
      <protection/>
    </xf>
    <xf numFmtId="0" fontId="1" fillId="0" borderId="8" xfId="80" applyFont="1" applyFill="1" applyBorder="1" applyAlignment="1">
      <alignment horizontal="center"/>
      <protection/>
    </xf>
    <xf numFmtId="0" fontId="1" fillId="0" borderId="8" xfId="80" applyFont="1" applyFill="1" applyBorder="1" applyAlignment="1">
      <alignment/>
      <protection/>
    </xf>
    <xf numFmtId="4" fontId="1" fillId="0" borderId="8" xfId="80" applyNumberFormat="1" applyFont="1" applyFill="1" applyBorder="1" applyAlignment="1" applyProtection="1">
      <alignment horizontal="right"/>
      <protection locked="0"/>
    </xf>
    <xf numFmtId="4" fontId="1" fillId="0" borderId="8" xfId="80" applyNumberFormat="1" applyFont="1" applyFill="1" applyBorder="1" applyAlignment="1">
      <alignment horizontal="right"/>
      <protection/>
    </xf>
    <xf numFmtId="4" fontId="1" fillId="0" borderId="8" xfId="80" applyNumberFormat="1" applyFont="1" applyFill="1" applyBorder="1" applyAlignment="1">
      <alignment horizontal="right"/>
      <protection/>
    </xf>
    <xf numFmtId="0" fontId="2" fillId="0" borderId="8" xfId="59" applyFont="1" applyFill="1" applyBorder="1" applyAlignment="1" applyProtection="1">
      <alignment/>
      <protection/>
    </xf>
    <xf numFmtId="0" fontId="1" fillId="0" borderId="8" xfId="80" applyFont="1" applyFill="1" applyBorder="1" applyAlignment="1">
      <alignment horizontal="center"/>
      <protection/>
    </xf>
    <xf numFmtId="0" fontId="2" fillId="0" borderId="8" xfId="80" applyFont="1" applyFill="1" applyBorder="1" applyAlignment="1">
      <alignment horizontal="center"/>
      <protection/>
    </xf>
    <xf numFmtId="0" fontId="9" fillId="0" borderId="8" xfId="80" applyFont="1" applyFill="1" applyBorder="1" applyAlignment="1">
      <alignment horizontal="center"/>
      <protection/>
    </xf>
    <xf numFmtId="4" fontId="9" fillId="0" borderId="8" xfId="44" applyNumberFormat="1" applyFont="1" applyFill="1" applyBorder="1" applyAlignment="1" applyProtection="1">
      <alignment horizontal="right"/>
      <protection locked="0"/>
    </xf>
    <xf numFmtId="4" fontId="9" fillId="0" borderId="8" xfId="44" applyNumberFormat="1" applyFont="1" applyFill="1" applyBorder="1" applyAlignment="1">
      <alignment horizontal="right"/>
    </xf>
    <xf numFmtId="0" fontId="1" fillId="0" borderId="8" xfId="81" applyFont="1" applyFill="1" applyBorder="1">
      <alignment/>
      <protection/>
    </xf>
    <xf numFmtId="4" fontId="1" fillId="0" borderId="8" xfId="80" applyNumberFormat="1" applyFont="1" applyFill="1" applyBorder="1" applyAlignment="1" applyProtection="1">
      <alignment horizontal="right"/>
      <protection/>
    </xf>
    <xf numFmtId="4" fontId="1" fillId="0" borderId="8" xfId="77" applyNumberFormat="1" applyFont="1" applyFill="1" applyBorder="1" applyAlignment="1" applyProtection="1">
      <alignment horizontal="right"/>
      <protection locked="0"/>
    </xf>
    <xf numFmtId="0" fontId="1" fillId="0" borderId="8" xfId="74" applyFont="1" applyFill="1" applyBorder="1" applyAlignment="1">
      <alignment/>
      <protection/>
    </xf>
    <xf numFmtId="0" fontId="36" fillId="0" borderId="8" xfId="59" applyFont="1" applyFill="1" applyBorder="1" applyAlignment="1">
      <alignment/>
      <protection/>
    </xf>
    <xf numFmtId="4" fontId="36" fillId="0" borderId="8" xfId="68" applyNumberFormat="1" applyFont="1" applyFill="1" applyBorder="1" applyAlignment="1" applyProtection="1">
      <alignment horizontal="right"/>
      <protection locked="0"/>
    </xf>
    <xf numFmtId="4" fontId="36" fillId="0" borderId="8" xfId="68" applyNumberFormat="1" applyFont="1" applyFill="1" applyBorder="1" applyAlignment="1" applyProtection="1">
      <alignment horizontal="right"/>
      <protection/>
    </xf>
    <xf numFmtId="0" fontId="9" fillId="0" borderId="8" xfId="68" applyFont="1" applyFill="1" applyBorder="1" applyAlignment="1">
      <alignment horizontal="center"/>
      <protection/>
    </xf>
    <xf numFmtId="0" fontId="9" fillId="0" borderId="8" xfId="0" applyFont="1" applyFill="1" applyBorder="1" applyAlignment="1">
      <alignment/>
    </xf>
    <xf numFmtId="4" fontId="9" fillId="0" borderId="8" xfId="44" applyNumberFormat="1" applyFont="1" applyFill="1" applyBorder="1" applyAlignment="1">
      <alignment/>
    </xf>
    <xf numFmtId="4" fontId="5" fillId="0" borderId="8" xfId="44" applyNumberFormat="1" applyFont="1" applyFill="1" applyBorder="1" applyAlignment="1">
      <alignment horizontal="right"/>
    </xf>
    <xf numFmtId="2" fontId="9" fillId="0" borderId="8" xfId="80" applyNumberFormat="1" applyFont="1" applyFill="1" applyBorder="1" applyAlignment="1" applyProtection="1">
      <alignment/>
      <protection locked="0"/>
    </xf>
    <xf numFmtId="4" fontId="9" fillId="0" borderId="8" xfId="44" applyNumberFormat="1" applyFont="1" applyFill="1" applyBorder="1" applyAlignment="1" applyProtection="1">
      <alignment/>
      <protection locked="0"/>
    </xf>
    <xf numFmtId="0" fontId="1" fillId="0" borderId="8" xfId="0" applyFont="1" applyFill="1" applyBorder="1" applyAlignment="1">
      <alignment horizontal="left"/>
    </xf>
    <xf numFmtId="0" fontId="1" fillId="0" borderId="8" xfId="67" applyFont="1" applyFill="1" applyBorder="1" applyAlignment="1">
      <alignment/>
      <protection/>
    </xf>
    <xf numFmtId="4" fontId="1" fillId="0" borderId="8" xfId="44" applyNumberFormat="1" applyFont="1" applyFill="1" applyBorder="1" applyAlignment="1" applyProtection="1">
      <alignment horizontal="right"/>
      <protection locked="0"/>
    </xf>
    <xf numFmtId="4" fontId="1" fillId="0" borderId="8" xfId="44" applyNumberFormat="1" applyFont="1" applyFill="1" applyBorder="1" applyAlignment="1">
      <alignment horizontal="right"/>
    </xf>
    <xf numFmtId="43" fontId="9" fillId="0" borderId="8" xfId="44" applyFont="1" applyFill="1" applyBorder="1" applyAlignment="1">
      <alignment/>
    </xf>
    <xf numFmtId="4" fontId="9" fillId="0" borderId="8" xfId="80" applyNumberFormat="1" applyFont="1" applyFill="1" applyBorder="1" applyAlignment="1">
      <alignment horizontal="right"/>
      <protection/>
    </xf>
    <xf numFmtId="4" fontId="1" fillId="0" borderId="8" xfId="44" applyNumberFormat="1" applyFont="1" applyFill="1" applyBorder="1" applyAlignment="1" applyProtection="1">
      <alignment/>
      <protection locked="0"/>
    </xf>
    <xf numFmtId="43" fontId="1" fillId="0" borderId="0" xfId="44" applyFont="1" applyFill="1" applyAlignment="1">
      <alignment/>
    </xf>
    <xf numFmtId="0" fontId="56" fillId="0" borderId="0" xfId="68" applyFont="1" applyFill="1" applyBorder="1" applyAlignment="1" applyProtection="1">
      <alignment horizontal="left" vertical="center"/>
      <protection/>
    </xf>
    <xf numFmtId="0" fontId="9" fillId="0" borderId="0" xfId="67" applyFont="1" applyFill="1" applyAlignment="1" applyProtection="1">
      <alignment/>
      <protection/>
    </xf>
    <xf numFmtId="43" fontId="1" fillId="0" borderId="0" xfId="44" applyFont="1" applyFill="1" applyAlignment="1">
      <alignment horizontal="center"/>
    </xf>
    <xf numFmtId="0" fontId="87" fillId="0" borderId="8" xfId="0" applyFont="1" applyBorder="1" applyAlignment="1">
      <alignment horizontal="center" vertical="center"/>
    </xf>
    <xf numFmtId="0" fontId="13" fillId="0" borderId="8" xfId="68" applyFont="1" applyFill="1" applyBorder="1" applyAlignment="1">
      <alignment horizontal="center" vertical="center" wrapText="1"/>
      <protection/>
    </xf>
    <xf numFmtId="0" fontId="106" fillId="0" borderId="8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vertical="center" wrapText="1"/>
    </xf>
    <xf numFmtId="4" fontId="1" fillId="0" borderId="8" xfId="44" applyNumberFormat="1" applyFont="1" applyFill="1" applyBorder="1" applyAlignment="1">
      <alignment/>
    </xf>
    <xf numFmtId="4" fontId="1" fillId="0" borderId="8" xfId="44" applyNumberFormat="1" applyFont="1" applyFill="1" applyBorder="1" applyAlignment="1">
      <alignment/>
    </xf>
    <xf numFmtId="4" fontId="88" fillId="0" borderId="8" xfId="0" applyNumberFormat="1" applyFont="1" applyFill="1" applyBorder="1" applyAlignment="1">
      <alignment/>
    </xf>
    <xf numFmtId="0" fontId="39" fillId="0" borderId="8" xfId="0" applyFont="1" applyFill="1" applyBorder="1" applyAlignment="1">
      <alignment vertical="center"/>
    </xf>
    <xf numFmtId="14" fontId="39" fillId="0" borderId="11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vertical="center"/>
    </xf>
    <xf numFmtId="16" fontId="39" fillId="0" borderId="8" xfId="0" applyNumberFormat="1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/>
    </xf>
    <xf numFmtId="0" fontId="38" fillId="0" borderId="8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4" applyFont="1" applyFill="1" applyBorder="1" applyAlignment="1">
      <alignment/>
    </xf>
    <xf numFmtId="1" fontId="84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 applyProtection="1">
      <alignment/>
      <protection/>
    </xf>
    <xf numFmtId="4" fontId="9" fillId="0" borderId="8" xfId="80" applyNumberFormat="1" applyFont="1" applyFill="1" applyBorder="1" applyAlignment="1">
      <alignment horizontal="right"/>
      <protection/>
    </xf>
    <xf numFmtId="43" fontId="1" fillId="0" borderId="8" xfId="44" applyFont="1" applyFill="1" applyBorder="1" applyAlignment="1">
      <alignment horizontal="center"/>
    </xf>
    <xf numFmtId="4" fontId="1" fillId="0" borderId="8" xfId="0" applyNumberFormat="1" applyFont="1" applyFill="1" applyBorder="1" applyAlignment="1" applyProtection="1">
      <alignment horizontal="left"/>
      <protection/>
    </xf>
    <xf numFmtId="4" fontId="1" fillId="0" borderId="8" xfId="0" applyNumberFormat="1" applyFont="1" applyFill="1" applyBorder="1" applyAlignment="1">
      <alignment horizontal="right"/>
    </xf>
    <xf numFmtId="4" fontId="1" fillId="0" borderId="8" xfId="44" applyNumberFormat="1" applyFont="1" applyFill="1" applyBorder="1" applyAlignment="1" applyProtection="1">
      <alignment horizontal="left"/>
      <protection/>
    </xf>
    <xf numFmtId="0" fontId="9" fillId="0" borderId="8" xfId="0" applyFont="1" applyFill="1" applyBorder="1" applyAlignment="1" applyProtection="1">
      <alignment wrapText="1"/>
      <protection/>
    </xf>
    <xf numFmtId="4" fontId="2" fillId="0" borderId="8" xfId="0" applyNumberFormat="1" applyFont="1" applyFill="1" applyBorder="1" applyAlignment="1">
      <alignment horizontal="right"/>
    </xf>
    <xf numFmtId="4" fontId="1" fillId="0" borderId="8" xfId="67" applyNumberFormat="1" applyFont="1" applyFill="1" applyBorder="1" applyProtection="1">
      <alignment/>
      <protection locked="0"/>
    </xf>
    <xf numFmtId="4" fontId="1" fillId="0" borderId="8" xfId="59" applyNumberFormat="1" applyFont="1" applyFill="1" applyBorder="1" applyProtection="1">
      <alignment/>
      <protection locked="0"/>
    </xf>
    <xf numFmtId="0" fontId="1" fillId="0" borderId="0" xfId="80" applyFont="1" applyFill="1" applyBorder="1">
      <alignment/>
      <protection/>
    </xf>
    <xf numFmtId="4" fontId="1" fillId="0" borderId="0" xfId="44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0" fontId="9" fillId="0" borderId="8" xfId="67" applyFont="1" applyFill="1" applyBorder="1" applyAlignment="1">
      <alignment horizontal="center" vertical="center"/>
      <protection/>
    </xf>
    <xf numFmtId="0" fontId="9" fillId="0" borderId="8" xfId="74" applyFont="1" applyFill="1" applyBorder="1" applyAlignment="1">
      <alignment wrapText="1"/>
      <protection/>
    </xf>
    <xf numFmtId="4" fontId="5" fillId="0" borderId="8" xfId="44" applyNumberFormat="1" applyFont="1" applyFill="1" applyBorder="1" applyAlignment="1" applyProtection="1">
      <alignment horizontal="right"/>
      <protection/>
    </xf>
    <xf numFmtId="0" fontId="13" fillId="0" borderId="8" xfId="67" applyFont="1" applyFill="1" applyBorder="1" applyAlignment="1">
      <alignment horizontal="center"/>
      <protection/>
    </xf>
    <xf numFmtId="0" fontId="49" fillId="0" borderId="8" xfId="59" applyFont="1" applyFill="1" applyBorder="1" applyAlignment="1">
      <alignment/>
      <protection/>
    </xf>
    <xf numFmtId="4" fontId="13" fillId="0" borderId="8" xfId="67" applyNumberFormat="1" applyFont="1" applyFill="1" applyBorder="1" applyAlignment="1" applyProtection="1">
      <alignment horizontal="right"/>
      <protection locked="0"/>
    </xf>
    <xf numFmtId="4" fontId="84" fillId="0" borderId="8" xfId="67" applyNumberFormat="1" applyFont="1" applyFill="1" applyBorder="1" applyAlignment="1" applyProtection="1">
      <alignment horizontal="right"/>
      <protection/>
    </xf>
    <xf numFmtId="0" fontId="1" fillId="0" borderId="8" xfId="67" applyFont="1" applyFill="1" applyBorder="1" applyAlignment="1" applyProtection="1">
      <alignment horizontal="center" vertical="center"/>
      <protection/>
    </xf>
    <xf numFmtId="0" fontId="1" fillId="0" borderId="8" xfId="67" applyFont="1" applyFill="1" applyBorder="1" applyAlignment="1" applyProtection="1">
      <alignment vertical="center"/>
      <protection/>
    </xf>
    <xf numFmtId="4" fontId="1" fillId="0" borderId="8" xfId="67" applyNumberFormat="1" applyFont="1" applyFill="1" applyBorder="1" applyAlignment="1" applyProtection="1">
      <alignment horizontal="right"/>
      <protection locked="0"/>
    </xf>
    <xf numFmtId="4" fontId="4" fillId="0" borderId="8" xfId="67" applyNumberFormat="1" applyFont="1" applyFill="1" applyBorder="1" applyAlignment="1" applyProtection="1">
      <alignment horizontal="right"/>
      <protection/>
    </xf>
    <xf numFmtId="0" fontId="1" fillId="0" borderId="8" xfId="67" applyFont="1" applyFill="1" applyBorder="1" applyAlignment="1" applyProtection="1">
      <alignment horizontal="center" vertical="center"/>
      <protection/>
    </xf>
    <xf numFmtId="0" fontId="1" fillId="0" borderId="8" xfId="61" applyFont="1" applyFill="1" applyBorder="1" applyAlignment="1" applyProtection="1">
      <alignment vertical="center"/>
      <protection/>
    </xf>
    <xf numFmtId="0" fontId="2" fillId="0" borderId="8" xfId="67" applyFont="1" applyFill="1" applyBorder="1" applyAlignment="1">
      <alignment horizontal="center"/>
      <protection/>
    </xf>
    <xf numFmtId="0" fontId="2" fillId="0" borderId="8" xfId="74" applyFont="1" applyFill="1" applyBorder="1" applyAlignment="1">
      <alignment wrapText="1"/>
      <protection/>
    </xf>
    <xf numFmtId="0" fontId="49" fillId="0" borderId="8" xfId="67" applyFont="1" applyFill="1" applyBorder="1">
      <alignment/>
      <protection/>
    </xf>
    <xf numFmtId="0" fontId="2" fillId="0" borderId="8" xfId="67" applyFont="1" applyFill="1" applyBorder="1" applyAlignment="1">
      <alignment horizontal="center" vertical="center"/>
      <protection/>
    </xf>
    <xf numFmtId="0" fontId="2" fillId="0" borderId="8" xfId="77" applyFont="1" applyFill="1" applyBorder="1" applyAlignment="1">
      <alignment wrapText="1"/>
      <protection/>
    </xf>
    <xf numFmtId="1" fontId="9" fillId="0" borderId="8" xfId="0" applyNumberFormat="1" applyFont="1" applyFill="1" applyBorder="1" applyAlignment="1">
      <alignment horizontal="center"/>
    </xf>
    <xf numFmtId="0" fontId="9" fillId="0" borderId="8" xfId="77" applyFont="1" applyFill="1" applyBorder="1">
      <alignment/>
      <protection/>
    </xf>
    <xf numFmtId="4" fontId="2" fillId="0" borderId="8" xfId="44" applyNumberFormat="1" applyFont="1" applyFill="1" applyBorder="1" applyAlignment="1">
      <alignment/>
    </xf>
    <xf numFmtId="4" fontId="5" fillId="0" borderId="8" xfId="44" applyNumberFormat="1" applyFont="1" applyFill="1" applyBorder="1" applyAlignment="1" applyProtection="1">
      <alignment/>
      <protection/>
    </xf>
    <xf numFmtId="1" fontId="13" fillId="0" borderId="8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/>
    </xf>
    <xf numFmtId="4" fontId="13" fillId="0" borderId="8" xfId="45" applyNumberFormat="1" applyFont="1" applyFill="1" applyBorder="1" applyAlignment="1" applyProtection="1">
      <alignment horizontal="right"/>
      <protection locked="0"/>
    </xf>
    <xf numFmtId="4" fontId="84" fillId="0" borderId="8" xfId="45" applyNumberFormat="1" applyFont="1" applyFill="1" applyBorder="1" applyAlignment="1" applyProtection="1">
      <alignment horizontal="right"/>
      <protection/>
    </xf>
    <xf numFmtId="1" fontId="2" fillId="0" borderId="8" xfId="0" applyNumberFormat="1" applyFont="1" applyFill="1" applyBorder="1" applyAlignment="1">
      <alignment horizontal="center"/>
    </xf>
    <xf numFmtId="0" fontId="2" fillId="0" borderId="8" xfId="68" applyFont="1" applyFill="1" applyBorder="1">
      <alignment/>
      <protection/>
    </xf>
    <xf numFmtId="1" fontId="1" fillId="0" borderId="8" xfId="0" applyNumberFormat="1" applyFont="1" applyFill="1" applyBorder="1" applyAlignment="1">
      <alignment horizontal="center"/>
    </xf>
    <xf numFmtId="4" fontId="1" fillId="0" borderId="8" xfId="45" applyNumberFormat="1" applyFont="1" applyFill="1" applyBorder="1" applyAlignment="1" applyProtection="1">
      <alignment horizontal="right"/>
      <protection locked="0"/>
    </xf>
    <xf numFmtId="4" fontId="4" fillId="0" borderId="8" xfId="45" applyNumberFormat="1" applyFont="1" applyFill="1" applyBorder="1" applyAlignment="1" applyProtection="1">
      <alignment horizontal="right"/>
      <protection/>
    </xf>
    <xf numFmtId="1" fontId="1" fillId="0" borderId="8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 horizontal="center"/>
    </xf>
    <xf numFmtId="0" fontId="2" fillId="0" borderId="8" xfId="68" applyFont="1" applyFill="1" applyBorder="1" applyAlignment="1">
      <alignment horizontal="center"/>
      <protection/>
    </xf>
    <xf numFmtId="0" fontId="1" fillId="0" borderId="8" xfId="68" applyFont="1" applyFill="1" applyBorder="1" applyAlignment="1">
      <alignment horizontal="center"/>
      <protection/>
    </xf>
    <xf numFmtId="43" fontId="9" fillId="0" borderId="8" xfId="44" applyFont="1" applyFill="1" applyBorder="1" applyAlignment="1">
      <alignment horizontal="center"/>
    </xf>
    <xf numFmtId="0" fontId="9" fillId="0" borderId="8" xfId="44" applyNumberFormat="1" applyFont="1" applyFill="1" applyBorder="1" applyAlignment="1">
      <alignment horizontal="left"/>
    </xf>
    <xf numFmtId="4" fontId="2" fillId="0" borderId="8" xfId="44" applyNumberFormat="1" applyFont="1" applyFill="1" applyBorder="1" applyAlignment="1" applyProtection="1">
      <alignment horizontal="right"/>
      <protection locked="0"/>
    </xf>
    <xf numFmtId="4" fontId="5" fillId="0" borderId="8" xfId="44" applyNumberFormat="1" applyFont="1" applyFill="1" applyBorder="1" applyAlignment="1">
      <alignment horizontal="right"/>
    </xf>
    <xf numFmtId="0" fontId="9" fillId="0" borderId="8" xfId="59" applyFont="1" applyFill="1" applyBorder="1" applyAlignment="1">
      <alignment/>
      <protection/>
    </xf>
    <xf numFmtId="3" fontId="9" fillId="0" borderId="8" xfId="44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9" fillId="0" borderId="0" xfId="72" applyFont="1" applyFill="1" applyBorder="1" applyAlignment="1" applyProtection="1">
      <alignment/>
      <protection/>
    </xf>
    <xf numFmtId="0" fontId="38" fillId="0" borderId="0" xfId="68" applyFont="1" applyFill="1" applyBorder="1" applyAlignment="1" applyProtection="1">
      <alignment/>
      <protection/>
    </xf>
    <xf numFmtId="0" fontId="9" fillId="0" borderId="0" xfId="77" applyFont="1" applyFill="1" applyBorder="1" applyAlignment="1" applyProtection="1">
      <alignment horizontal="left"/>
      <protection/>
    </xf>
    <xf numFmtId="0" fontId="13" fillId="0" borderId="0" xfId="72" applyFont="1" applyFill="1" applyBorder="1" applyAlignment="1" applyProtection="1">
      <alignment horizontal="left"/>
      <protection/>
    </xf>
    <xf numFmtId="0" fontId="2" fillId="0" borderId="30" xfId="72" applyFont="1" applyFill="1" applyBorder="1" applyAlignment="1" applyProtection="1">
      <alignment horizontal="center"/>
      <protection/>
    </xf>
    <xf numFmtId="0" fontId="1" fillId="0" borderId="31" xfId="72" applyFont="1" applyFill="1" applyBorder="1" applyAlignment="1" applyProtection="1">
      <alignment horizontal="center"/>
      <protection/>
    </xf>
    <xf numFmtId="0" fontId="39" fillId="0" borderId="31" xfId="68" applyFont="1" applyFill="1" applyBorder="1" applyAlignment="1" applyProtection="1">
      <alignment/>
      <protection/>
    </xf>
    <xf numFmtId="169" fontId="1" fillId="0" borderId="32" xfId="48" applyNumberFormat="1" applyFont="1" applyFill="1" applyBorder="1" applyAlignment="1" applyProtection="1">
      <alignment horizontal="right"/>
      <protection/>
    </xf>
    <xf numFmtId="0" fontId="1" fillId="0" borderId="33" xfId="72" applyFont="1" applyFill="1" applyBorder="1" applyAlignment="1" applyProtection="1">
      <alignment horizontal="center"/>
      <protection/>
    </xf>
    <xf numFmtId="0" fontId="39" fillId="0" borderId="33" xfId="68" applyFont="1" applyFill="1" applyBorder="1" applyAlignment="1" applyProtection="1">
      <alignment/>
      <protection/>
    </xf>
    <xf numFmtId="169" fontId="1" fillId="0" borderId="31" xfId="48" applyNumberFormat="1" applyFont="1" applyFill="1" applyBorder="1" applyAlignment="1" applyProtection="1">
      <alignment horizontal="right"/>
      <protection/>
    </xf>
    <xf numFmtId="0" fontId="1" fillId="0" borderId="34" xfId="72" applyFont="1" applyFill="1" applyBorder="1" applyAlignment="1" applyProtection="1">
      <alignment horizontal="center"/>
      <protection/>
    </xf>
    <xf numFmtId="0" fontId="39" fillId="0" borderId="34" xfId="68" applyFont="1" applyFill="1" applyBorder="1" applyAlignment="1" applyProtection="1">
      <alignment/>
      <protection/>
    </xf>
    <xf numFmtId="169" fontId="1" fillId="0" borderId="35" xfId="48" applyNumberFormat="1" applyFont="1" applyFill="1" applyBorder="1" applyAlignment="1" applyProtection="1">
      <alignment horizontal="right"/>
      <protection/>
    </xf>
    <xf numFmtId="0" fontId="54" fillId="0" borderId="30" xfId="72" applyFont="1" applyFill="1" applyBorder="1" applyAlignment="1" applyProtection="1">
      <alignment horizontal="center"/>
      <protection/>
    </xf>
    <xf numFmtId="169" fontId="1" fillId="0" borderId="36" xfId="48" applyNumberFormat="1" applyFont="1" applyFill="1" applyBorder="1" applyAlignment="1" applyProtection="1">
      <alignment horizontal="right"/>
      <protection/>
    </xf>
    <xf numFmtId="0" fontId="2" fillId="0" borderId="30" xfId="72" applyFont="1" applyFill="1" applyBorder="1" applyAlignment="1" applyProtection="1">
      <alignment horizontal="center"/>
      <protection/>
    </xf>
    <xf numFmtId="0" fontId="39" fillId="0" borderId="34" xfId="68" applyFont="1" applyFill="1" applyBorder="1" applyAlignment="1" applyProtection="1">
      <alignment horizontal="left" wrapText="1"/>
      <protection/>
    </xf>
    <xf numFmtId="0" fontId="2" fillId="0" borderId="37" xfId="72" applyFont="1" applyFill="1" applyBorder="1" applyAlignment="1" applyProtection="1">
      <alignment horizontal="center"/>
      <protection/>
    </xf>
    <xf numFmtId="0" fontId="38" fillId="0" borderId="37" xfId="68" applyFont="1" applyFill="1" applyBorder="1" applyAlignment="1" applyProtection="1">
      <alignment/>
      <protection/>
    </xf>
    <xf numFmtId="4" fontId="1" fillId="0" borderId="37" xfId="72" applyNumberFormat="1" applyFont="1" applyFill="1" applyBorder="1" applyAlignment="1" applyProtection="1">
      <alignment horizontal="right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1" fillId="0" borderId="8" xfId="68" applyFont="1" applyFill="1" applyBorder="1" applyAlignment="1" applyProtection="1">
      <alignment horizontal="center"/>
      <protection/>
    </xf>
    <xf numFmtId="0" fontId="39" fillId="0" borderId="8" xfId="67" applyFont="1" applyFill="1" applyBorder="1" applyAlignment="1">
      <alignment wrapText="1"/>
      <protection/>
    </xf>
    <xf numFmtId="4" fontId="45" fillId="0" borderId="8" xfId="68" applyNumberFormat="1" applyFont="1" applyFill="1" applyBorder="1" applyAlignment="1" applyProtection="1">
      <alignment horizontal="right"/>
      <protection/>
    </xf>
    <xf numFmtId="0" fontId="46" fillId="0" borderId="8" xfId="67" applyFont="1" applyFill="1" applyBorder="1" applyAlignment="1">
      <alignment wrapText="1"/>
      <protection/>
    </xf>
    <xf numFmtId="4" fontId="4" fillId="0" borderId="8" xfId="44" applyNumberFormat="1" applyFont="1" applyFill="1" applyBorder="1" applyAlignment="1" applyProtection="1">
      <alignment horizontal="right"/>
      <protection/>
    </xf>
    <xf numFmtId="0" fontId="6" fillId="0" borderId="23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89" fillId="0" borderId="24" xfId="0" applyFont="1" applyBorder="1" applyAlignment="1" applyProtection="1">
      <alignment horizontal="center" vertical="center"/>
      <protection/>
    </xf>
    <xf numFmtId="0" fontId="6" fillId="0" borderId="13" xfId="67" applyFont="1" applyFill="1" applyBorder="1" applyAlignment="1" applyProtection="1">
      <alignment horizontal="center"/>
      <protection/>
    </xf>
    <xf numFmtId="0" fontId="3" fillId="0" borderId="38" xfId="67" applyFont="1" applyFill="1" applyBorder="1" applyAlignment="1" applyProtection="1">
      <alignment horizontal="center" wrapText="1"/>
      <protection/>
    </xf>
    <xf numFmtId="0" fontId="3" fillId="0" borderId="0" xfId="67" applyFont="1" applyFill="1" applyBorder="1" applyProtection="1">
      <alignment/>
      <protection/>
    </xf>
    <xf numFmtId="0" fontId="0" fillId="0" borderId="39" xfId="0" applyBorder="1" applyAlignment="1" applyProtection="1">
      <alignment/>
      <protection/>
    </xf>
    <xf numFmtId="0" fontId="6" fillId="0" borderId="13" xfId="67" applyFont="1" applyFill="1" applyBorder="1" applyAlignment="1" applyProtection="1">
      <alignment horizontal="center" vertical="center"/>
      <protection/>
    </xf>
    <xf numFmtId="0" fontId="14" fillId="0" borderId="0" xfId="67" applyFont="1" applyFill="1" applyBorder="1" applyAlignment="1" applyProtection="1">
      <alignment horizontal="center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0" fontId="90" fillId="0" borderId="22" xfId="0" applyFont="1" applyBorder="1" applyAlignment="1" applyProtection="1">
      <alignment horizontal="center" vertical="center"/>
      <protection/>
    </xf>
    <xf numFmtId="0" fontId="91" fillId="0" borderId="13" xfId="67" applyFont="1" applyFill="1" applyBorder="1" applyAlignment="1" applyProtection="1">
      <alignment horizontal="center"/>
      <protection/>
    </xf>
    <xf numFmtId="0" fontId="1" fillId="0" borderId="0" xfId="67" applyFont="1" applyFill="1" applyBorder="1" applyAlignment="1" applyProtection="1">
      <alignment horizontal="center"/>
      <protection/>
    </xf>
    <xf numFmtId="0" fontId="11" fillId="0" borderId="0" xfId="67" applyFont="1" applyFill="1" applyBorder="1" applyProtection="1">
      <alignment/>
      <protection/>
    </xf>
    <xf numFmtId="0" fontId="1" fillId="0" borderId="22" xfId="67" applyFont="1" applyFill="1" applyBorder="1" applyAlignment="1" applyProtection="1">
      <alignment horizontal="center"/>
      <protection/>
    </xf>
    <xf numFmtId="0" fontId="91" fillId="0" borderId="13" xfId="67" applyFont="1" applyFill="1" applyBorder="1" applyAlignment="1" applyProtection="1">
      <alignment horizontal="center" vertical="center"/>
      <protection/>
    </xf>
    <xf numFmtId="0" fontId="3" fillId="0" borderId="0" xfId="76" applyFont="1" applyFill="1" applyBorder="1" applyAlignment="1" applyProtection="1">
      <alignment horizontal="center" vertical="center" wrapText="1"/>
      <protection/>
    </xf>
    <xf numFmtId="0" fontId="89" fillId="0" borderId="0" xfId="76" applyFont="1" applyFill="1" applyBorder="1" applyAlignment="1" applyProtection="1">
      <alignment vertical="center"/>
      <protection/>
    </xf>
    <xf numFmtId="0" fontId="9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left"/>
      <protection/>
    </xf>
    <xf numFmtId="4" fontId="9" fillId="0" borderId="8" xfId="77" applyNumberFormat="1" applyFont="1" applyFill="1" applyBorder="1" applyAlignment="1" applyProtection="1">
      <alignment horizontal="right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8" xfId="59" applyFont="1" applyFill="1" applyBorder="1" applyAlignment="1">
      <alignment horizontal="left"/>
      <protection/>
    </xf>
    <xf numFmtId="4" fontId="2" fillId="0" borderId="8" xfId="77" applyNumberFormat="1" applyFont="1" applyFill="1" applyBorder="1" applyAlignment="1" applyProtection="1">
      <alignment horizontal="right"/>
      <protection/>
    </xf>
    <xf numFmtId="0" fontId="1" fillId="0" borderId="8" xfId="67" applyFont="1" applyFill="1" applyBorder="1" applyAlignment="1">
      <alignment horizontal="left"/>
      <protection/>
    </xf>
    <xf numFmtId="0" fontId="1" fillId="0" borderId="8" xfId="61" applyFont="1" applyFill="1" applyBorder="1" applyAlignment="1">
      <alignment/>
      <protection/>
    </xf>
    <xf numFmtId="4" fontId="2" fillId="0" borderId="8" xfId="77" applyNumberFormat="1" applyFont="1" applyFill="1" applyBorder="1" applyAlignment="1">
      <alignment horizontal="right"/>
      <protection/>
    </xf>
    <xf numFmtId="4" fontId="2" fillId="0" borderId="8" xfId="0" applyNumberFormat="1" applyFont="1" applyFill="1" applyBorder="1" applyAlignment="1" applyProtection="1">
      <alignment horizontal="right"/>
      <protection/>
    </xf>
    <xf numFmtId="4" fontId="2" fillId="0" borderId="8" xfId="77" applyNumberFormat="1" applyFont="1" applyFill="1" applyBorder="1" applyAlignment="1" applyProtection="1">
      <alignment horizontal="right"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0" fontId="2" fillId="0" borderId="8" xfId="59" applyFont="1" applyFill="1" applyBorder="1" applyAlignment="1" applyProtection="1">
      <alignment horizontal="left"/>
      <protection/>
    </xf>
    <xf numFmtId="0" fontId="1" fillId="0" borderId="8" xfId="59" applyFont="1" applyFill="1" applyBorder="1" applyAlignment="1" applyProtection="1">
      <alignment horizontal="left"/>
      <protection/>
    </xf>
    <xf numFmtId="4" fontId="1" fillId="0" borderId="8" xfId="0" applyNumberFormat="1" applyFont="1" applyFill="1" applyBorder="1" applyAlignment="1" applyProtection="1">
      <alignment horizontal="right"/>
      <protection locked="0"/>
    </xf>
    <xf numFmtId="4" fontId="1" fillId="0" borderId="8" xfId="0" applyNumberFormat="1" applyFont="1" applyFill="1" applyBorder="1" applyAlignment="1" applyProtection="1">
      <alignment horizontal="right"/>
      <protection/>
    </xf>
    <xf numFmtId="0" fontId="9" fillId="0" borderId="8" xfId="59" applyFont="1" applyFill="1" applyBorder="1" applyAlignment="1">
      <alignment/>
      <protection/>
    </xf>
    <xf numFmtId="4" fontId="9" fillId="0" borderId="8" xfId="77" applyNumberFormat="1" applyFont="1" applyFill="1" applyBorder="1" applyAlignment="1" applyProtection="1">
      <alignment horizontal="right"/>
      <protection locked="0"/>
    </xf>
    <xf numFmtId="4" fontId="9" fillId="0" borderId="8" xfId="0" applyNumberFormat="1" applyFont="1" applyFill="1" applyBorder="1" applyAlignment="1" applyProtection="1">
      <alignment horizontal="right"/>
      <protection locked="0"/>
    </xf>
    <xf numFmtId="4" fontId="9" fillId="0" borderId="8" xfId="0" applyNumberFormat="1" applyFont="1" applyFill="1" applyBorder="1" applyAlignment="1" applyProtection="1">
      <alignment horizontal="right"/>
      <protection/>
    </xf>
    <xf numFmtId="0" fontId="9" fillId="0" borderId="8" xfId="74" applyFont="1" applyFill="1" applyBorder="1" applyAlignment="1">
      <alignment/>
      <protection/>
    </xf>
    <xf numFmtId="0" fontId="9" fillId="0" borderId="8" xfId="74" applyFont="1" applyFill="1" applyBorder="1" applyAlignment="1">
      <alignment horizontal="left"/>
      <protection/>
    </xf>
    <xf numFmtId="4" fontId="9" fillId="0" borderId="8" xfId="77" applyNumberFormat="1" applyFont="1" applyFill="1" applyBorder="1" applyAlignment="1">
      <alignment horizontal="right"/>
      <protection/>
    </xf>
    <xf numFmtId="4" fontId="9" fillId="0" borderId="8" xfId="74" applyNumberFormat="1" applyFont="1" applyFill="1" applyBorder="1" applyAlignment="1">
      <alignment horizontal="right"/>
      <protection/>
    </xf>
    <xf numFmtId="4" fontId="9" fillId="0" borderId="8" xfId="77" applyNumberFormat="1" applyFont="1" applyFill="1" applyBorder="1" applyAlignment="1" applyProtection="1">
      <alignment horizontal="right"/>
      <protection/>
    </xf>
    <xf numFmtId="0" fontId="1" fillId="0" borderId="8" xfId="74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0" fontId="9" fillId="0" borderId="8" xfId="77" applyFont="1" applyFill="1" applyBorder="1" applyAlignment="1">
      <alignment horizontal="center"/>
      <protection/>
    </xf>
    <xf numFmtId="0" fontId="9" fillId="0" borderId="8" xfId="77" applyFont="1" applyFill="1" applyBorder="1" applyAlignment="1">
      <alignment/>
      <protection/>
    </xf>
    <xf numFmtId="0" fontId="9" fillId="0" borderId="8" xfId="81" applyFont="1" applyFill="1" applyBorder="1">
      <alignment/>
      <protection/>
    </xf>
    <xf numFmtId="3" fontId="1" fillId="0" borderId="8" xfId="81" applyNumberFormat="1" applyFont="1" applyFill="1" applyBorder="1" applyAlignment="1">
      <alignment/>
      <protection/>
    </xf>
    <xf numFmtId="4" fontId="1" fillId="0" borderId="8" xfId="77" applyNumberFormat="1" applyFont="1" applyFill="1" applyBorder="1" applyAlignment="1">
      <alignment horizontal="right"/>
      <protection/>
    </xf>
    <xf numFmtId="3" fontId="9" fillId="0" borderId="8" xfId="74" applyNumberFormat="1" applyFont="1" applyFill="1" applyBorder="1" applyAlignment="1">
      <alignment/>
      <protection/>
    </xf>
    <xf numFmtId="3" fontId="2" fillId="0" borderId="8" xfId="74" applyNumberFormat="1" applyFont="1" applyFill="1" applyBorder="1" applyAlignment="1">
      <alignment/>
      <protection/>
    </xf>
    <xf numFmtId="3" fontId="1" fillId="0" borderId="8" xfId="74" applyNumberFormat="1" applyFont="1" applyFill="1" applyBorder="1" applyAlignment="1">
      <alignment/>
      <protection/>
    </xf>
    <xf numFmtId="4" fontId="1" fillId="0" borderId="8" xfId="77" applyNumberFormat="1" applyFont="1" applyFill="1" applyBorder="1" applyAlignment="1">
      <alignment horizontal="right"/>
      <protection/>
    </xf>
    <xf numFmtId="3" fontId="2" fillId="0" borderId="8" xfId="0" applyNumberFormat="1" applyFont="1" applyFill="1" applyBorder="1" applyAlignment="1">
      <alignment/>
    </xf>
    <xf numFmtId="3" fontId="2" fillId="0" borderId="8" xfId="81" applyNumberFormat="1" applyFont="1" applyFill="1" applyBorder="1" applyAlignment="1">
      <alignment/>
      <protection/>
    </xf>
    <xf numFmtId="4" fontId="2" fillId="0" borderId="8" xfId="77" applyNumberFormat="1" applyFont="1" applyFill="1" applyBorder="1" applyAlignment="1">
      <alignment horizontal="right"/>
      <protection/>
    </xf>
    <xf numFmtId="3" fontId="1" fillId="0" borderId="8" xfId="81" applyNumberFormat="1" applyFont="1" applyFill="1" applyBorder="1" applyAlignment="1">
      <alignment/>
      <protection/>
    </xf>
    <xf numFmtId="3" fontId="2" fillId="0" borderId="8" xfId="81" applyNumberFormat="1" applyFont="1" applyFill="1" applyBorder="1" applyAlignment="1">
      <alignment/>
      <protection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/>
    </xf>
    <xf numFmtId="3" fontId="1" fillId="0" borderId="8" xfId="59" applyNumberFormat="1" applyFont="1" applyFill="1" applyBorder="1" applyAlignment="1">
      <alignment/>
      <protection/>
    </xf>
    <xf numFmtId="3" fontId="9" fillId="0" borderId="8" xfId="0" applyNumberFormat="1" applyFont="1" applyFill="1" applyBorder="1" applyAlignment="1">
      <alignment/>
    </xf>
    <xf numFmtId="4" fontId="9" fillId="0" borderId="8" xfId="77" applyNumberFormat="1" applyFont="1" applyFill="1" applyBorder="1" applyAlignment="1" applyProtection="1">
      <alignment horizontal="right"/>
      <protection locked="0"/>
    </xf>
    <xf numFmtId="4" fontId="9" fillId="0" borderId="8" xfId="77" applyNumberFormat="1" applyFont="1" applyFill="1" applyBorder="1" applyAlignment="1">
      <alignment horizontal="right"/>
      <protection/>
    </xf>
    <xf numFmtId="3" fontId="1" fillId="0" borderId="8" xfId="0" applyNumberFormat="1" applyFont="1" applyFill="1" applyBorder="1" applyAlignment="1">
      <alignment/>
    </xf>
    <xf numFmtId="3" fontId="36" fillId="0" borderId="8" xfId="59" applyNumberFormat="1" applyFont="1" applyFill="1" applyBorder="1" applyAlignment="1">
      <alignment/>
      <protection/>
    </xf>
    <xf numFmtId="4" fontId="9" fillId="0" borderId="8" xfId="77" applyNumberFormat="1" applyFont="1" applyFill="1" applyBorder="1" applyAlignment="1">
      <alignment/>
      <protection/>
    </xf>
    <xf numFmtId="4" fontId="9" fillId="0" borderId="8" xfId="0" applyNumberFormat="1" applyFont="1" applyFill="1" applyBorder="1" applyAlignment="1" applyProtection="1">
      <alignment/>
      <protection/>
    </xf>
    <xf numFmtId="4" fontId="9" fillId="0" borderId="8" xfId="0" applyNumberFormat="1" applyFont="1" applyFill="1" applyBorder="1" applyAlignment="1" applyProtection="1">
      <alignment/>
      <protection locked="0"/>
    </xf>
    <xf numFmtId="4" fontId="9" fillId="0" borderId="8" xfId="49" applyNumberFormat="1" applyFont="1" applyFill="1" applyBorder="1" applyAlignment="1">
      <alignment horizontal="right"/>
    </xf>
    <xf numFmtId="2" fontId="9" fillId="0" borderId="8" xfId="49" applyNumberFormat="1" applyFont="1" applyFill="1" applyBorder="1" applyAlignment="1">
      <alignment horizontal="center"/>
    </xf>
    <xf numFmtId="4" fontId="9" fillId="0" borderId="8" xfId="49" applyNumberFormat="1" applyFont="1" applyFill="1" applyBorder="1" applyAlignment="1">
      <alignment horizontal="right"/>
    </xf>
    <xf numFmtId="43" fontId="1" fillId="0" borderId="8" xfId="44" applyFont="1" applyFill="1" applyBorder="1" applyAlignment="1">
      <alignment/>
    </xf>
    <xf numFmtId="2" fontId="1" fillId="0" borderId="8" xfId="44" applyNumberFormat="1" applyFont="1" applyFill="1" applyBorder="1" applyAlignment="1">
      <alignment/>
    </xf>
    <xf numFmtId="0" fontId="36" fillId="0" borderId="8" xfId="68" applyFont="1" applyFill="1" applyBorder="1" applyAlignment="1">
      <alignment horizontal="center"/>
      <protection/>
    </xf>
    <xf numFmtId="0" fontId="9" fillId="0" borderId="8" xfId="74" applyFont="1" applyFill="1" applyBorder="1" applyAlignment="1">
      <alignment wrapText="1"/>
      <protection/>
    </xf>
    <xf numFmtId="43" fontId="1" fillId="0" borderId="18" xfId="44" applyFont="1" applyFill="1" applyBorder="1" applyAlignment="1">
      <alignment/>
    </xf>
    <xf numFmtId="2" fontId="1" fillId="0" borderId="18" xfId="44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77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" fontId="9" fillId="0" borderId="8" xfId="77" applyNumberFormat="1" applyFont="1" applyFill="1" applyBorder="1" applyAlignment="1">
      <alignment/>
      <protection/>
    </xf>
    <xf numFmtId="4" fontId="1" fillId="0" borderId="8" xfId="0" applyNumberFormat="1" applyFont="1" applyFill="1" applyBorder="1" applyAlignment="1" applyProtection="1">
      <alignment/>
      <protection locked="0"/>
    </xf>
    <xf numFmtId="4" fontId="1" fillId="0" borderId="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43" fontId="1" fillId="0" borderId="19" xfId="44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4" fontId="5" fillId="0" borderId="8" xfId="77" applyNumberFormat="1" applyFont="1" applyFill="1" applyBorder="1" applyAlignment="1" applyProtection="1">
      <alignment horizontal="right"/>
      <protection/>
    </xf>
    <xf numFmtId="0" fontId="13" fillId="0" borderId="8" xfId="74" applyFont="1" applyFill="1" applyBorder="1" applyAlignment="1">
      <alignment/>
      <protection/>
    </xf>
    <xf numFmtId="4" fontId="13" fillId="0" borderId="8" xfId="68" applyNumberFormat="1" applyFont="1" applyFill="1" applyBorder="1" applyAlignment="1" applyProtection="1">
      <alignment horizontal="right"/>
      <protection locked="0"/>
    </xf>
    <xf numFmtId="4" fontId="84" fillId="0" borderId="8" xfId="68" applyNumberFormat="1" applyFont="1" applyFill="1" applyBorder="1" applyAlignment="1" applyProtection="1">
      <alignment horizontal="right"/>
      <protection/>
    </xf>
    <xf numFmtId="4" fontId="1" fillId="0" borderId="8" xfId="68" applyNumberFormat="1" applyFont="1" applyFill="1" applyBorder="1" applyAlignment="1" applyProtection="1">
      <alignment horizontal="right"/>
      <protection locked="0"/>
    </xf>
    <xf numFmtId="4" fontId="4" fillId="0" borderId="8" xfId="68" applyNumberFormat="1" applyFont="1" applyFill="1" applyBorder="1" applyAlignment="1" applyProtection="1">
      <alignment horizontal="right"/>
      <protection/>
    </xf>
    <xf numFmtId="0" fontId="2" fillId="0" borderId="8" xfId="74" applyFont="1" applyFill="1" applyBorder="1" applyAlignment="1">
      <alignment/>
      <protection/>
    </xf>
    <xf numFmtId="4" fontId="2" fillId="0" borderId="8" xfId="77" applyNumberFormat="1" applyFont="1" applyFill="1" applyBorder="1" applyAlignment="1" applyProtection="1">
      <alignment horizontal="right"/>
      <protection locked="0"/>
    </xf>
    <xf numFmtId="0" fontId="13" fillId="0" borderId="8" xfId="68" applyFont="1" applyFill="1" applyBorder="1">
      <alignment/>
      <protection/>
    </xf>
    <xf numFmtId="0" fontId="9" fillId="0" borderId="8" xfId="68" applyFont="1" applyFill="1" applyBorder="1" applyAlignment="1">
      <alignment horizontal="center" vertical="center"/>
      <protection/>
    </xf>
    <xf numFmtId="0" fontId="9" fillId="0" borderId="8" xfId="77" applyFont="1" applyFill="1" applyBorder="1" applyAlignment="1">
      <alignment wrapText="1"/>
      <protection/>
    </xf>
    <xf numFmtId="4" fontId="5" fillId="0" borderId="8" xfId="44" applyNumberFormat="1" applyFont="1" applyFill="1" applyBorder="1" applyAlignment="1" applyProtection="1">
      <alignment horizontal="right"/>
      <protection/>
    </xf>
    <xf numFmtId="4" fontId="2" fillId="0" borderId="8" xfId="77" applyNumberFormat="1" applyFont="1" applyFill="1" applyBorder="1" applyAlignment="1">
      <alignment/>
      <protection/>
    </xf>
    <xf numFmtId="4" fontId="5" fillId="0" borderId="8" xfId="77" applyNumberFormat="1" applyFont="1" applyFill="1" applyBorder="1" applyAlignment="1">
      <alignment/>
      <protection/>
    </xf>
    <xf numFmtId="0" fontId="49" fillId="0" borderId="8" xfId="68" applyFont="1" applyFill="1" applyBorder="1">
      <alignment/>
      <protection/>
    </xf>
    <xf numFmtId="4" fontId="13" fillId="0" borderId="8" xfId="0" applyNumberFormat="1" applyFont="1" applyFill="1" applyBorder="1" applyAlignment="1" applyProtection="1">
      <alignment/>
      <protection locked="0"/>
    </xf>
    <xf numFmtId="4" fontId="84" fillId="0" borderId="8" xfId="0" applyNumberFormat="1" applyFont="1" applyFill="1" applyBorder="1" applyAlignment="1">
      <alignment/>
    </xf>
    <xf numFmtId="4" fontId="1" fillId="0" borderId="8" xfId="0" applyNumberFormat="1" applyFont="1" applyFill="1" applyBorder="1" applyAlignment="1" applyProtection="1">
      <alignment/>
      <protection locked="0"/>
    </xf>
    <xf numFmtId="4" fontId="4" fillId="0" borderId="8" xfId="0" applyNumberFormat="1" applyFont="1" applyFill="1" applyBorder="1" applyAlignment="1">
      <alignment/>
    </xf>
    <xf numFmtId="0" fontId="1" fillId="0" borderId="8" xfId="68" applyFont="1" applyFill="1" applyBorder="1">
      <alignment/>
      <protection/>
    </xf>
    <xf numFmtId="4" fontId="9" fillId="0" borderId="23" xfId="77" applyNumberFormat="1" applyFont="1" applyFill="1" applyBorder="1" applyAlignment="1">
      <alignment/>
      <protection/>
    </xf>
    <xf numFmtId="4" fontId="9" fillId="0" borderId="18" xfId="77" applyNumberFormat="1" applyFont="1" applyFill="1" applyBorder="1" applyAlignment="1">
      <alignment/>
      <protection/>
    </xf>
    <xf numFmtId="4" fontId="9" fillId="0" borderId="24" xfId="77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4" fontId="5" fillId="0" borderId="8" xfId="77" applyNumberFormat="1" applyFont="1" applyFill="1" applyBorder="1" applyAlignment="1">
      <alignment horizontal="right"/>
      <protection/>
    </xf>
    <xf numFmtId="43" fontId="1" fillId="0" borderId="13" xfId="44" applyFont="1" applyFill="1" applyBorder="1" applyAlignment="1">
      <alignment/>
    </xf>
    <xf numFmtId="4" fontId="1" fillId="0" borderId="0" xfId="77" applyNumberFormat="1" applyFont="1" applyFill="1" applyBorder="1">
      <alignment/>
      <protection/>
    </xf>
    <xf numFmtId="4" fontId="1" fillId="0" borderId="22" xfId="77" applyNumberFormat="1" applyFont="1" applyFill="1" applyBorder="1">
      <alignment/>
      <protection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4" fontId="5" fillId="0" borderId="8" xfId="0" applyNumberFormat="1" applyFont="1" applyFill="1" applyBorder="1" applyAlignment="1">
      <alignment horizontal="right"/>
    </xf>
    <xf numFmtId="0" fontId="56" fillId="0" borderId="0" xfId="61" applyFont="1" applyFill="1" applyBorder="1" applyAlignment="1">
      <alignment horizontal="left" vertical="center"/>
      <protection/>
    </xf>
    <xf numFmtId="0" fontId="56" fillId="0" borderId="0" xfId="0" applyFont="1" applyFill="1" applyBorder="1" applyAlignment="1">
      <alignment horizontal="left"/>
    </xf>
    <xf numFmtId="0" fontId="50" fillId="0" borderId="0" xfId="0" applyFont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 quotePrefix="1">
      <alignment horizontal="left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right"/>
      <protection/>
    </xf>
    <xf numFmtId="0" fontId="41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3" fillId="0" borderId="8" xfId="0" applyFont="1" applyBorder="1" applyAlignment="1" applyProtection="1">
      <alignment horizontal="center"/>
      <protection/>
    </xf>
    <xf numFmtId="0" fontId="93" fillId="0" borderId="0" xfId="0" applyFont="1" applyAlignment="1" applyProtection="1">
      <alignment horizontal="center"/>
      <protection/>
    </xf>
    <xf numFmtId="0" fontId="57" fillId="0" borderId="8" xfId="0" applyFont="1" applyBorder="1" applyAlignment="1" applyProtection="1">
      <alignment horizontal="left" wrapText="1"/>
      <protection/>
    </xf>
    <xf numFmtId="4" fontId="57" fillId="0" borderId="8" xfId="0" applyNumberFormat="1" applyFont="1" applyBorder="1" applyAlignment="1" applyProtection="1">
      <alignment horizontal="right"/>
      <protection/>
    </xf>
    <xf numFmtId="4" fontId="57" fillId="0" borderId="8" xfId="0" applyNumberFormat="1" applyFont="1" applyBorder="1" applyAlignment="1" applyProtection="1">
      <alignment horizontal="right"/>
      <protection locked="0"/>
    </xf>
    <xf numFmtId="0" fontId="41" fillId="0" borderId="8" xfId="0" applyFont="1" applyBorder="1" applyAlignment="1" applyProtection="1">
      <alignment/>
      <protection/>
    </xf>
    <xf numFmtId="4" fontId="41" fillId="0" borderId="8" xfId="0" applyNumberFormat="1" applyFont="1" applyBorder="1" applyAlignment="1" applyProtection="1">
      <alignment horizontal="right"/>
      <protection locked="0"/>
    </xf>
    <xf numFmtId="0" fontId="41" fillId="0" borderId="8" xfId="0" applyFont="1" applyBorder="1" applyAlignment="1" applyProtection="1">
      <alignment horizontal="center"/>
      <protection/>
    </xf>
    <xf numFmtId="0" fontId="41" fillId="0" borderId="8" xfId="0" applyFont="1" applyBorder="1" applyAlignment="1" applyProtection="1">
      <alignment horizontal="left"/>
      <protection/>
    </xf>
    <xf numFmtId="3" fontId="41" fillId="0" borderId="8" xfId="0" applyNumberFormat="1" applyFont="1" applyBorder="1" applyAlignment="1" applyProtection="1">
      <alignment horizontal="right"/>
      <protection locked="0"/>
    </xf>
    <xf numFmtId="0" fontId="41" fillId="0" borderId="8" xfId="0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right"/>
      <protection/>
    </xf>
    <xf numFmtId="4" fontId="57" fillId="0" borderId="0" xfId="0" applyNumberFormat="1" applyFont="1" applyBorder="1" applyAlignment="1" applyProtection="1">
      <alignment horizontal="right"/>
      <protection/>
    </xf>
    <xf numFmtId="3" fontId="41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/>
    </xf>
    <xf numFmtId="0" fontId="57" fillId="0" borderId="8" xfId="0" applyFont="1" applyBorder="1" applyAlignment="1" applyProtection="1">
      <alignment wrapText="1"/>
      <protection/>
    </xf>
    <xf numFmtId="4" fontId="57" fillId="0" borderId="8" xfId="0" applyNumberFormat="1" applyFont="1" applyBorder="1" applyAlignment="1" applyProtection="1">
      <alignment horizontal="right" wrapText="1"/>
      <protection/>
    </xf>
    <xf numFmtId="4" fontId="57" fillId="0" borderId="8" xfId="0" applyNumberFormat="1" applyFont="1" applyBorder="1" applyAlignment="1" applyProtection="1">
      <alignment horizontal="right" wrapText="1"/>
      <protection locked="0"/>
    </xf>
    <xf numFmtId="0" fontId="92" fillId="0" borderId="0" xfId="0" applyFont="1" applyAlignment="1" applyProtection="1">
      <alignment wrapText="1"/>
      <protection/>
    </xf>
    <xf numFmtId="0" fontId="57" fillId="0" borderId="21" xfId="0" applyFont="1" applyBorder="1" applyAlignment="1" applyProtection="1">
      <alignment/>
      <protection/>
    </xf>
    <xf numFmtId="0" fontId="41" fillId="0" borderId="16" xfId="0" applyFont="1" applyBorder="1" applyAlignment="1" applyProtection="1">
      <alignment/>
      <protection/>
    </xf>
    <xf numFmtId="0" fontId="41" fillId="0" borderId="15" xfId="0" applyFont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 horizontal="center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4" fontId="41" fillId="0" borderId="21" xfId="0" applyNumberFormat="1" applyFont="1" applyBorder="1" applyAlignment="1" applyProtection="1">
      <alignment horizontal="right" vertical="center"/>
      <protection/>
    </xf>
    <xf numFmtId="4" fontId="41" fillId="0" borderId="8" xfId="0" applyNumberFormat="1" applyFont="1" applyBorder="1" applyAlignment="1" applyProtection="1">
      <alignment horizontal="right" vertical="center"/>
      <protection/>
    </xf>
    <xf numFmtId="3" fontId="41" fillId="0" borderId="0" xfId="0" applyNumberFormat="1" applyFont="1" applyBorder="1" applyAlignment="1" applyProtection="1">
      <alignment vertical="center"/>
      <protection/>
    </xf>
    <xf numFmtId="3" fontId="57" fillId="0" borderId="0" xfId="0" applyNumberFormat="1" applyFont="1" applyBorder="1" applyAlignment="1" applyProtection="1">
      <alignment vertical="center"/>
      <protection/>
    </xf>
    <xf numFmtId="4" fontId="57" fillId="0" borderId="21" xfId="0" applyNumberFormat="1" applyFont="1" applyBorder="1" applyAlignment="1" applyProtection="1">
      <alignment horizontal="right" vertical="center"/>
      <protection/>
    </xf>
    <xf numFmtId="4" fontId="57" fillId="0" borderId="8" xfId="0" applyNumberFormat="1" applyFont="1" applyBorder="1" applyAlignment="1" applyProtection="1">
      <alignment horizontal="right" vertical="center"/>
      <protection/>
    </xf>
    <xf numFmtId="0" fontId="41" fillId="0" borderId="18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50" fillId="0" borderId="0" xfId="0" applyFont="1" applyAlignment="1" applyProtection="1">
      <alignment/>
      <protection/>
    </xf>
    <xf numFmtId="0" fontId="41" fillId="0" borderId="23" xfId="0" applyFont="1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/>
    </xf>
    <xf numFmtId="0" fontId="0" fillId="0" borderId="24" xfId="0" applyBorder="1" applyAlignment="1">
      <alignment vertical="center"/>
    </xf>
    <xf numFmtId="0" fontId="50" fillId="0" borderId="13" xfId="0" applyFont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0" fillId="0" borderId="0" xfId="61" applyFont="1" applyFill="1" applyBorder="1" applyAlignment="1">
      <alignment horizontal="center" vertical="center" wrapText="1"/>
      <protection/>
    </xf>
    <xf numFmtId="0" fontId="41" fillId="0" borderId="13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8" xfId="81" applyFont="1" applyFill="1" applyBorder="1">
      <alignment/>
      <protection/>
    </xf>
    <xf numFmtId="0" fontId="1" fillId="0" borderId="8" xfId="81" applyFont="1" applyFill="1" applyBorder="1">
      <alignment/>
      <protection/>
    </xf>
    <xf numFmtId="4" fontId="9" fillId="0" borderId="8" xfId="80" applyNumberFormat="1" applyFont="1" applyFill="1" applyBorder="1" applyAlignment="1" applyProtection="1">
      <alignment horizontal="right"/>
      <protection locked="0"/>
    </xf>
    <xf numFmtId="0" fontId="9" fillId="0" borderId="8" xfId="80" applyFont="1" applyFill="1" applyBorder="1">
      <alignment/>
      <protection/>
    </xf>
    <xf numFmtId="0" fontId="1" fillId="0" borderId="8" xfId="77" applyFont="1" applyFill="1" applyBorder="1" applyAlignment="1">
      <alignment horizontal="center"/>
      <protection/>
    </xf>
    <xf numFmtId="0" fontId="1" fillId="0" borderId="8" xfId="74" applyFont="1" applyFill="1" applyBorder="1" applyAlignment="1">
      <alignment horizontal="left"/>
      <protection/>
    </xf>
    <xf numFmtId="4" fontId="2" fillId="0" borderId="8" xfId="48" applyNumberFormat="1" applyFont="1" applyFill="1" applyBorder="1" applyAlignment="1">
      <alignment horizontal="right"/>
    </xf>
    <xf numFmtId="4" fontId="2" fillId="0" borderId="8" xfId="80" applyNumberFormat="1" applyFont="1" applyFill="1" applyBorder="1" applyAlignment="1" applyProtection="1">
      <alignment horizontal="right"/>
      <protection/>
    </xf>
    <xf numFmtId="0" fontId="1" fillId="0" borderId="8" xfId="59" applyFont="1" applyFill="1" applyBorder="1" applyAlignment="1">
      <alignment vertical="center"/>
      <protection/>
    </xf>
    <xf numFmtId="0" fontId="1" fillId="0" borderId="8" xfId="81" applyFont="1" applyFill="1" applyBorder="1" applyAlignment="1">
      <alignment/>
      <protection/>
    </xf>
    <xf numFmtId="0" fontId="9" fillId="0" borderId="13" xfId="0" applyFont="1" applyFill="1" applyBorder="1" applyAlignment="1">
      <alignment horizontal="center"/>
    </xf>
    <xf numFmtId="0" fontId="1" fillId="0" borderId="8" xfId="81" applyFont="1" applyFill="1" applyBorder="1" applyAlignment="1">
      <alignment horizontal="left"/>
      <protection/>
    </xf>
    <xf numFmtId="0" fontId="2" fillId="0" borderId="8" xfId="81" applyFont="1" applyFill="1" applyBorder="1">
      <alignment/>
      <protection/>
    </xf>
    <xf numFmtId="4" fontId="2" fillId="0" borderId="8" xfId="80" applyNumberFormat="1" applyFont="1" applyFill="1" applyBorder="1" applyAlignment="1">
      <alignment horizontal="right"/>
      <protection/>
    </xf>
    <xf numFmtId="0" fontId="2" fillId="0" borderId="8" xfId="81" applyFont="1" applyFill="1" applyBorder="1" applyAlignment="1">
      <alignment vertical="center"/>
      <protection/>
    </xf>
    <xf numFmtId="4" fontId="2" fillId="0" borderId="8" xfId="80" applyNumberFormat="1" applyFont="1" applyFill="1" applyBorder="1" applyAlignment="1">
      <alignment horizontal="right" vertical="center"/>
      <protection/>
    </xf>
    <xf numFmtId="4" fontId="2" fillId="0" borderId="8" xfId="8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center" vertical="top"/>
      <protection/>
    </xf>
    <xf numFmtId="0" fontId="2" fillId="0" borderId="8" xfId="59" applyFont="1" applyFill="1" applyBorder="1" applyAlignment="1" applyProtection="1">
      <alignment vertical="top" wrapText="1"/>
      <protection/>
    </xf>
    <xf numFmtId="4" fontId="2" fillId="0" borderId="8" xfId="44" applyNumberFormat="1" applyFont="1" applyFill="1" applyBorder="1" applyAlignment="1" applyProtection="1">
      <alignment horizontal="right" vertical="top"/>
      <protection/>
    </xf>
    <xf numFmtId="4" fontId="2" fillId="0" borderId="8" xfId="44" applyNumberFormat="1" applyFont="1" applyFill="1" applyBorder="1" applyAlignment="1" applyProtection="1">
      <alignment horizontal="right" vertical="top"/>
      <protection/>
    </xf>
    <xf numFmtId="4" fontId="1" fillId="0" borderId="8" xfId="80" applyNumberFormat="1" applyFont="1" applyFill="1" applyBorder="1" applyAlignment="1" applyProtection="1">
      <alignment horizontal="right" vertical="center"/>
      <protection locked="0"/>
    </xf>
    <xf numFmtId="4" fontId="1" fillId="0" borderId="8" xfId="44" applyNumberFormat="1" applyFont="1" applyFill="1" applyBorder="1" applyAlignment="1" applyProtection="1">
      <alignment horizontal="right" vertical="center"/>
      <protection locked="0"/>
    </xf>
    <xf numFmtId="4" fontId="1" fillId="0" borderId="8" xfId="44" applyNumberFormat="1" applyFont="1" applyFill="1" applyBorder="1" applyAlignment="1" applyProtection="1">
      <alignment horizontal="right" vertical="center"/>
      <protection/>
    </xf>
    <xf numFmtId="0" fontId="2" fillId="0" borderId="8" xfId="81" applyFont="1" applyFill="1" applyBorder="1" applyAlignment="1">
      <alignment vertical="center"/>
      <protection/>
    </xf>
    <xf numFmtId="0" fontId="2" fillId="0" borderId="8" xfId="59" applyFont="1" applyFill="1" applyBorder="1" applyAlignment="1" applyProtection="1">
      <alignment vertical="center"/>
      <protection/>
    </xf>
    <xf numFmtId="4" fontId="2" fillId="0" borderId="8" xfId="44" applyNumberFormat="1" applyFont="1" applyFill="1" applyBorder="1" applyAlignment="1" applyProtection="1">
      <alignment horizontal="right" vertical="center"/>
      <protection/>
    </xf>
    <xf numFmtId="4" fontId="2" fillId="0" borderId="8" xfId="44" applyNumberFormat="1" applyFont="1" applyFill="1" applyBorder="1" applyAlignment="1" applyProtection="1">
      <alignment horizontal="right" vertical="center"/>
      <protection/>
    </xf>
    <xf numFmtId="0" fontId="2" fillId="0" borderId="8" xfId="80" applyFont="1" applyFill="1" applyBorder="1" applyAlignment="1">
      <alignment horizontal="center"/>
      <protection/>
    </xf>
    <xf numFmtId="0" fontId="2" fillId="0" borderId="8" xfId="0" applyFont="1" applyFill="1" applyBorder="1" applyAlignment="1">
      <alignment/>
    </xf>
    <xf numFmtId="0" fontId="1" fillId="0" borderId="8" xfId="81" applyFont="1" applyFill="1" applyBorder="1" applyAlignment="1">
      <alignment/>
      <protection/>
    </xf>
    <xf numFmtId="0" fontId="9" fillId="0" borderId="8" xfId="0" applyFont="1" applyFill="1" applyBorder="1" applyAlignment="1">
      <alignment/>
    </xf>
    <xf numFmtId="4" fontId="9" fillId="0" borderId="8" xfId="80" applyNumberFormat="1" applyFont="1" applyFill="1" applyBorder="1" applyAlignment="1" applyProtection="1">
      <alignment horizontal="right"/>
      <protection locked="0"/>
    </xf>
    <xf numFmtId="0" fontId="36" fillId="0" borderId="8" xfId="59" applyFont="1" applyFill="1" applyBorder="1">
      <alignment/>
      <protection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68" fontId="9" fillId="0" borderId="22" xfId="0" applyNumberFormat="1" applyFont="1" applyFill="1" applyBorder="1" applyAlignment="1">
      <alignment/>
    </xf>
    <xf numFmtId="4" fontId="9" fillId="0" borderId="8" xfId="47" applyNumberFormat="1" applyFont="1" applyFill="1" applyBorder="1" applyAlignment="1">
      <alignment/>
    </xf>
    <xf numFmtId="4" fontId="9" fillId="0" borderId="8" xfId="47" applyNumberFormat="1" applyFont="1" applyFill="1" applyBorder="1" applyAlignment="1">
      <alignment horizontal="right"/>
    </xf>
    <xf numFmtId="4" fontId="1" fillId="0" borderId="8" xfId="44" applyNumberFormat="1" applyFont="1" applyFill="1" applyBorder="1" applyAlignment="1" applyProtection="1">
      <alignment/>
      <protection locked="0"/>
    </xf>
    <xf numFmtId="4" fontId="9" fillId="0" borderId="8" xfId="47" applyNumberFormat="1" applyFont="1" applyFill="1" applyBorder="1" applyAlignment="1">
      <alignment horizontal="right"/>
    </xf>
    <xf numFmtId="4" fontId="9" fillId="0" borderId="8" xfId="80" applyNumberFormat="1" applyFont="1" applyFill="1" applyBorder="1">
      <alignment/>
      <protection/>
    </xf>
    <xf numFmtId="4" fontId="1" fillId="0" borderId="8" xfId="0" applyNumberFormat="1" applyFont="1" applyFill="1" applyBorder="1" applyAlignment="1" applyProtection="1">
      <alignment/>
      <protection locked="0"/>
    </xf>
    <xf numFmtId="4" fontId="1" fillId="0" borderId="8" xfId="0" applyNumberFormat="1" applyFont="1" applyFill="1" applyBorder="1" applyAlignment="1">
      <alignment/>
    </xf>
    <xf numFmtId="0" fontId="13" fillId="0" borderId="8" xfId="74" applyFont="1" applyFill="1" applyBorder="1">
      <alignment/>
      <protection/>
    </xf>
    <xf numFmtId="0" fontId="1" fillId="0" borderId="8" xfId="74" applyFont="1" applyFill="1" applyBorder="1">
      <alignment/>
      <protection/>
    </xf>
    <xf numFmtId="0" fontId="2" fillId="0" borderId="8" xfId="74" applyFont="1" applyFill="1" applyBorder="1">
      <alignment/>
      <protection/>
    </xf>
    <xf numFmtId="4" fontId="5" fillId="0" borderId="8" xfId="77" applyNumberFormat="1" applyFont="1" applyFill="1" applyBorder="1" applyAlignment="1">
      <alignment horizontal="right"/>
      <protection/>
    </xf>
    <xf numFmtId="4" fontId="13" fillId="0" borderId="8" xfId="77" applyNumberFormat="1" applyFont="1" applyFill="1" applyBorder="1" applyAlignment="1" applyProtection="1">
      <alignment horizontal="right"/>
      <protection locked="0"/>
    </xf>
    <xf numFmtId="4" fontId="84" fillId="0" borderId="8" xfId="77" applyNumberFormat="1" applyFont="1" applyFill="1" applyBorder="1" applyAlignment="1">
      <alignment horizontal="right"/>
      <protection/>
    </xf>
    <xf numFmtId="4" fontId="4" fillId="0" borderId="8" xfId="77" applyNumberFormat="1" applyFont="1" applyFill="1" applyBorder="1" applyAlignment="1">
      <alignment horizontal="right"/>
      <protection/>
    </xf>
    <xf numFmtId="43" fontId="1" fillId="0" borderId="0" xfId="44" applyFont="1" applyFill="1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1" fillId="0" borderId="0" xfId="67" applyFont="1" applyFill="1" applyBorder="1" applyProtection="1">
      <alignment/>
      <protection/>
    </xf>
    <xf numFmtId="0" fontId="1" fillId="0" borderId="13" xfId="67" applyFont="1" applyFill="1" applyBorder="1" applyAlignment="1" applyProtection="1">
      <alignment horizontal="center"/>
      <protection/>
    </xf>
    <xf numFmtId="0" fontId="9" fillId="0" borderId="13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Protection="1">
      <alignment/>
      <protection/>
    </xf>
    <xf numFmtId="0" fontId="0" fillId="0" borderId="0" xfId="0" applyBorder="1" applyAlignment="1" applyProtection="1">
      <alignment/>
      <protection/>
    </xf>
    <xf numFmtId="4" fontId="88" fillId="0" borderId="8" xfId="0" applyNumberFormat="1" applyFont="1" applyFill="1" applyBorder="1" applyAlignment="1">
      <alignment horizontal="right"/>
    </xf>
    <xf numFmtId="0" fontId="39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8" xfId="77" applyFont="1" applyFill="1" applyBorder="1" applyAlignment="1" applyProtection="1">
      <alignment horizontal="center"/>
      <protection/>
    </xf>
    <xf numFmtId="0" fontId="1" fillId="0" borderId="8" xfId="74" applyFont="1" applyFill="1" applyBorder="1" applyAlignment="1">
      <alignment horizontal="center"/>
      <protection/>
    </xf>
    <xf numFmtId="0" fontId="1" fillId="0" borderId="8" xfId="80" applyNumberFormat="1" applyFont="1" applyFill="1" applyBorder="1" applyAlignment="1">
      <alignment horizontal="center"/>
      <protection/>
    </xf>
    <xf numFmtId="0" fontId="1" fillId="0" borderId="8" xfId="0" applyFont="1" applyFill="1" applyBorder="1" applyAlignment="1">
      <alignment horizontal="center"/>
    </xf>
    <xf numFmtId="43" fontId="1" fillId="0" borderId="8" xfId="44" applyFont="1" applyFill="1" applyBorder="1" applyAlignment="1">
      <alignment horizontal="center"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6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3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top"/>
      <protection/>
    </xf>
    <xf numFmtId="0" fontId="38" fillId="0" borderId="17" xfId="78" applyFont="1" applyBorder="1" applyAlignment="1">
      <alignment horizontal="center" vertical="center" wrapText="1"/>
      <protection/>
    </xf>
    <xf numFmtId="0" fontId="38" fillId="0" borderId="12" xfId="78" applyFont="1" applyBorder="1" applyAlignment="1">
      <alignment horizontal="center" vertical="center" wrapText="1"/>
      <protection/>
    </xf>
    <xf numFmtId="0" fontId="45" fillId="0" borderId="17" xfId="78" applyFont="1" applyBorder="1" applyAlignment="1">
      <alignment horizontal="center" vertical="center" wrapText="1"/>
      <protection/>
    </xf>
    <xf numFmtId="0" fontId="45" fillId="0" borderId="12" xfId="78" applyFont="1" applyBorder="1" applyAlignment="1">
      <alignment horizontal="center" vertical="center" wrapText="1"/>
      <protection/>
    </xf>
    <xf numFmtId="0" fontId="38" fillId="0" borderId="17" xfId="78" applyFont="1" applyBorder="1" applyAlignment="1">
      <alignment horizontal="center" vertical="center"/>
      <protection/>
    </xf>
    <xf numFmtId="0" fontId="38" fillId="0" borderId="12" xfId="78" applyFont="1" applyBorder="1" applyAlignment="1">
      <alignment horizontal="center" vertical="center"/>
      <protection/>
    </xf>
    <xf numFmtId="4" fontId="38" fillId="0" borderId="8" xfId="78" applyNumberFormat="1" applyFont="1" applyFill="1" applyBorder="1" applyAlignment="1">
      <alignment horizontal="center" vertical="center"/>
      <protection/>
    </xf>
    <xf numFmtId="4" fontId="36" fillId="21" borderId="17" xfId="78" applyNumberFormat="1" applyFont="1" applyFill="1" applyBorder="1" applyAlignment="1">
      <alignment horizontal="center" vertical="center"/>
      <protection/>
    </xf>
    <xf numFmtId="4" fontId="36" fillId="21" borderId="12" xfId="78" applyNumberFormat="1" applyFont="1" applyFill="1" applyBorder="1" applyAlignment="1">
      <alignment horizontal="center" vertical="center"/>
      <protection/>
    </xf>
    <xf numFmtId="4" fontId="38" fillId="21" borderId="17" xfId="78" applyNumberFormat="1" applyFont="1" applyFill="1" applyBorder="1" applyAlignment="1">
      <alignment horizontal="right" vertical="center"/>
      <protection/>
    </xf>
    <xf numFmtId="4" fontId="38" fillId="21" borderId="12" xfId="78" applyNumberFormat="1" applyFont="1" applyFill="1" applyBorder="1" applyAlignment="1">
      <alignment horizontal="right" vertical="center"/>
      <protection/>
    </xf>
    <xf numFmtId="0" fontId="38" fillId="0" borderId="17" xfId="78" applyFont="1" applyBorder="1" applyAlignment="1">
      <alignment horizontal="center" vertical="center" textRotation="90" wrapText="1"/>
      <protection/>
    </xf>
    <xf numFmtId="0" fontId="38" fillId="0" borderId="11" xfId="78" applyFont="1" applyBorder="1" applyAlignment="1">
      <alignment horizontal="center" vertical="center" textRotation="90" wrapText="1"/>
      <protection/>
    </xf>
    <xf numFmtId="0" fontId="38" fillId="0" borderId="12" xfId="78" applyFont="1" applyBorder="1" applyAlignment="1">
      <alignment horizontal="center" vertical="center" textRotation="90" wrapText="1"/>
      <protection/>
    </xf>
    <xf numFmtId="0" fontId="36" fillId="0" borderId="17" xfId="78" applyFont="1" applyBorder="1" applyAlignment="1">
      <alignment horizontal="center" vertical="center" textRotation="90" wrapText="1"/>
      <protection/>
    </xf>
    <xf numFmtId="0" fontId="36" fillId="0" borderId="12" xfId="78" applyFont="1" applyBorder="1" applyAlignment="1">
      <alignment horizontal="center" vertical="center" textRotation="90" wrapText="1"/>
      <protection/>
    </xf>
    <xf numFmtId="4" fontId="38" fillId="21" borderId="11" xfId="78" applyNumberFormat="1" applyFont="1" applyFill="1" applyBorder="1" applyAlignment="1">
      <alignment horizontal="right" vertical="center"/>
      <protection/>
    </xf>
    <xf numFmtId="0" fontId="36" fillId="0" borderId="23" xfId="78" applyFont="1" applyBorder="1" applyAlignment="1">
      <alignment horizontal="center" vertical="center" textRotation="90" wrapText="1"/>
      <protection/>
    </xf>
    <xf numFmtId="0" fontId="36" fillId="0" borderId="24" xfId="78" applyFont="1" applyBorder="1" applyAlignment="1">
      <alignment horizontal="center" vertical="center" textRotation="90" wrapText="1"/>
      <protection/>
    </xf>
    <xf numFmtId="0" fontId="36" fillId="0" borderId="14" xfId="78" applyFont="1" applyBorder="1" applyAlignment="1">
      <alignment horizontal="center" vertical="center" textRotation="90" wrapText="1"/>
      <protection/>
    </xf>
    <xf numFmtId="0" fontId="36" fillId="0" borderId="20" xfId="78" applyFont="1" applyBorder="1" applyAlignment="1">
      <alignment horizontal="center" vertical="center" textRotation="90" wrapText="1"/>
      <protection/>
    </xf>
    <xf numFmtId="0" fontId="43" fillId="0" borderId="21" xfId="78" applyFont="1" applyBorder="1" applyAlignment="1">
      <alignment horizontal="center" vertical="center" wrapText="1"/>
      <protection/>
    </xf>
    <xf numFmtId="0" fontId="43" fillId="0" borderId="15" xfId="78" applyFont="1" applyBorder="1" applyAlignment="1">
      <alignment horizontal="center" vertical="center" wrapText="1"/>
      <protection/>
    </xf>
    <xf numFmtId="0" fontId="46" fillId="0" borderId="16" xfId="78" applyFont="1" applyBorder="1" applyAlignment="1">
      <alignment horizontal="left" vertical="center" wrapText="1"/>
      <protection/>
    </xf>
    <xf numFmtId="4" fontId="39" fillId="21" borderId="21" xfId="78" applyNumberFormat="1" applyFont="1" applyFill="1" applyBorder="1" applyAlignment="1">
      <alignment horizontal="right" vertical="center" wrapText="1"/>
      <protection/>
    </xf>
    <xf numFmtId="4" fontId="39" fillId="21" borderId="15" xfId="78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3" fillId="0" borderId="0" xfId="78" applyFont="1" applyAlignment="1">
      <alignment horizontal="center"/>
      <protection/>
    </xf>
    <xf numFmtId="0" fontId="41" fillId="0" borderId="16" xfId="78" applyFont="1" applyBorder="1" applyAlignment="1">
      <alignment horizontal="left" vertical="center" wrapText="1"/>
      <protection/>
    </xf>
    <xf numFmtId="4" fontId="39" fillId="0" borderId="21" xfId="78" applyNumberFormat="1" applyFont="1" applyFill="1" applyBorder="1" applyAlignment="1" applyProtection="1">
      <alignment horizontal="right" vertical="center" wrapText="1"/>
      <protection locked="0"/>
    </xf>
    <xf numFmtId="4" fontId="39" fillId="0" borderId="15" xfId="78" applyNumberFormat="1" applyFont="1" applyFill="1" applyBorder="1" applyAlignment="1" applyProtection="1">
      <alignment horizontal="right" vertical="center" wrapText="1"/>
      <protection locked="0"/>
    </xf>
    <xf numFmtId="0" fontId="36" fillId="0" borderId="21" xfId="78" applyFont="1" applyBorder="1" applyAlignment="1">
      <alignment horizontal="left" vertical="center" wrapText="1"/>
      <protection/>
    </xf>
    <xf numFmtId="0" fontId="36" fillId="0" borderId="16" xfId="78" applyFont="1" applyBorder="1" applyAlignment="1">
      <alignment horizontal="left" vertical="center" wrapText="1"/>
      <protection/>
    </xf>
    <xf numFmtId="0" fontId="36" fillId="0" borderId="15" xfId="78" applyFont="1" applyBorder="1" applyAlignment="1">
      <alignment horizontal="left" vertical="center" wrapText="1"/>
      <protection/>
    </xf>
    <xf numFmtId="0" fontId="36" fillId="0" borderId="15" xfId="78" applyFont="1" applyBorder="1" applyAlignment="1">
      <alignment horizontal="center" vertical="center" textRotation="90" wrapText="1"/>
      <protection/>
    </xf>
    <xf numFmtId="0" fontId="36" fillId="0" borderId="8" xfId="78" applyFont="1" applyBorder="1" applyAlignment="1">
      <alignment horizontal="center" vertical="center" textRotation="90" wrapText="1"/>
      <protection/>
    </xf>
    <xf numFmtId="4" fontId="39" fillId="0" borderId="8" xfId="78" applyNumberFormat="1" applyFont="1" applyBorder="1" applyAlignment="1" applyProtection="1">
      <alignment horizontal="right" vertical="center"/>
      <protection locked="0"/>
    </xf>
    <xf numFmtId="0" fontId="36" fillId="0" borderId="17" xfId="78" applyFont="1" applyBorder="1" applyAlignment="1">
      <alignment horizontal="center" vertical="center" wrapText="1"/>
      <protection/>
    </xf>
    <xf numFmtId="0" fontId="36" fillId="0" borderId="11" xfId="78" applyFont="1" applyBorder="1" applyAlignment="1">
      <alignment horizontal="center" vertical="center" wrapText="1"/>
      <protection/>
    </xf>
    <xf numFmtId="0" fontId="36" fillId="0" borderId="12" xfId="78" applyFont="1" applyBorder="1" applyAlignment="1">
      <alignment horizontal="center" vertical="center" wrapText="1"/>
      <protection/>
    </xf>
    <xf numFmtId="4" fontId="38" fillId="21" borderId="21" xfId="78" applyNumberFormat="1" applyFont="1" applyFill="1" applyBorder="1" applyAlignment="1">
      <alignment horizontal="right" vertical="center"/>
      <protection/>
    </xf>
    <xf numFmtId="4" fontId="38" fillId="21" borderId="15" xfId="78" applyNumberFormat="1" applyFont="1" applyFill="1" applyBorder="1" applyAlignment="1">
      <alignment horizontal="right" vertical="center"/>
      <protection/>
    </xf>
    <xf numFmtId="4" fontId="38" fillId="21" borderId="21" xfId="78" applyNumberFormat="1" applyFont="1" applyFill="1" applyBorder="1" applyAlignment="1">
      <alignment horizontal="right" vertical="center" wrapText="1"/>
      <protection/>
    </xf>
    <xf numFmtId="4" fontId="38" fillId="21" borderId="16" xfId="78" applyNumberFormat="1" applyFont="1" applyFill="1" applyBorder="1" applyAlignment="1">
      <alignment horizontal="right" vertical="center" wrapText="1"/>
      <protection/>
    </xf>
    <xf numFmtId="0" fontId="36" fillId="0" borderId="11" xfId="78" applyFont="1" applyBorder="1" applyAlignment="1">
      <alignment horizontal="center" vertical="center" textRotation="90" wrapText="1"/>
      <protection/>
    </xf>
    <xf numFmtId="0" fontId="43" fillId="0" borderId="16" xfId="78" applyFont="1" applyBorder="1" applyAlignment="1">
      <alignment horizontal="center" vertical="center" wrapText="1"/>
      <protection/>
    </xf>
    <xf numFmtId="0" fontId="36" fillId="0" borderId="18" xfId="78" applyFont="1" applyBorder="1" applyAlignment="1">
      <alignment horizontal="center" vertical="center" textRotation="90" wrapText="1"/>
      <protection/>
    </xf>
    <xf numFmtId="0" fontId="36" fillId="0" borderId="19" xfId="78" applyFont="1" applyBorder="1" applyAlignment="1">
      <alignment horizontal="center" vertical="center" textRotation="90" wrapText="1"/>
      <protection/>
    </xf>
    <xf numFmtId="0" fontId="38" fillId="0" borderId="8" xfId="78" applyFont="1" applyBorder="1" applyAlignment="1">
      <alignment horizontal="left" vertical="center"/>
      <protection/>
    </xf>
    <xf numFmtId="4" fontId="38" fillId="21" borderId="8" xfId="78" applyNumberFormat="1" applyFont="1" applyFill="1" applyBorder="1" applyAlignment="1">
      <alignment horizontal="right" vertical="center" wrapText="1"/>
      <protection/>
    </xf>
    <xf numFmtId="0" fontId="45" fillId="0" borderId="8" xfId="78" applyFont="1" applyBorder="1" applyAlignment="1">
      <alignment horizontal="center" wrapText="1"/>
      <protection/>
    </xf>
    <xf numFmtId="4" fontId="38" fillId="21" borderId="8" xfId="78" applyNumberFormat="1" applyFont="1" applyFill="1" applyBorder="1" applyAlignment="1">
      <alignment horizontal="right" vertical="center"/>
      <protection/>
    </xf>
    <xf numFmtId="0" fontId="45" fillId="0" borderId="21" xfId="78" applyFont="1" applyBorder="1" applyAlignment="1">
      <alignment horizontal="center" vertical="center" wrapText="1"/>
      <protection/>
    </xf>
    <xf numFmtId="0" fontId="45" fillId="0" borderId="16" xfId="78" applyFont="1" applyBorder="1" applyAlignment="1">
      <alignment horizontal="center" vertical="center" wrapText="1"/>
      <protection/>
    </xf>
    <xf numFmtId="0" fontId="45" fillId="0" borderId="15" xfId="78" applyFont="1" applyBorder="1" applyAlignment="1">
      <alignment horizontal="center" vertical="center" wrapText="1"/>
      <protection/>
    </xf>
    <xf numFmtId="4" fontId="38" fillId="0" borderId="8" xfId="78" applyNumberFormat="1" applyFont="1" applyBorder="1" applyAlignment="1" applyProtection="1">
      <alignment horizontal="right" vertical="center"/>
      <protection locked="0"/>
    </xf>
    <xf numFmtId="4" fontId="36" fillId="21" borderId="21" xfId="78" applyNumberFormat="1" applyFont="1" applyFill="1" applyBorder="1" applyAlignment="1">
      <alignment horizontal="right" vertical="center"/>
      <protection/>
    </xf>
    <xf numFmtId="4" fontId="36" fillId="21" borderId="15" xfId="78" applyNumberFormat="1" applyFont="1" applyFill="1" applyBorder="1" applyAlignment="1">
      <alignment horizontal="right" vertical="center"/>
      <protection/>
    </xf>
    <xf numFmtId="4" fontId="41" fillId="0" borderId="18" xfId="78" applyNumberFormat="1" applyFont="1" applyBorder="1" applyAlignment="1">
      <alignment horizontal="center"/>
      <protection/>
    </xf>
    <xf numFmtId="0" fontId="41" fillId="0" borderId="18" xfId="78" applyFont="1" applyBorder="1" applyAlignment="1">
      <alignment horizontal="center"/>
      <protection/>
    </xf>
    <xf numFmtId="0" fontId="38" fillId="0" borderId="23" xfId="78" applyFont="1" applyBorder="1" applyAlignment="1">
      <alignment horizontal="center" vertical="center" textRotation="90" wrapText="1"/>
      <protection/>
    </xf>
    <xf numFmtId="0" fontId="38" fillId="0" borderId="18" xfId="78" applyFont="1" applyBorder="1" applyAlignment="1">
      <alignment horizontal="center" vertical="center" textRotation="90" wrapText="1"/>
      <protection/>
    </xf>
    <xf numFmtId="0" fontId="38" fillId="0" borderId="13" xfId="78" applyFont="1" applyBorder="1" applyAlignment="1">
      <alignment horizontal="center" vertical="center" textRotation="90" wrapText="1"/>
      <protection/>
    </xf>
    <xf numFmtId="0" fontId="38" fillId="0" borderId="0" xfId="78" applyFont="1" applyBorder="1" applyAlignment="1">
      <alignment horizontal="center" vertical="center" textRotation="90" wrapText="1"/>
      <protection/>
    </xf>
    <xf numFmtId="0" fontId="38" fillId="0" borderId="14" xfId="78" applyFont="1" applyBorder="1" applyAlignment="1">
      <alignment horizontal="center" vertical="center" textRotation="90" wrapText="1"/>
      <protection/>
    </xf>
    <xf numFmtId="0" fontId="38" fillId="0" borderId="19" xfId="78" applyFont="1" applyBorder="1" applyAlignment="1">
      <alignment horizontal="center" vertical="center" textRotation="90" wrapText="1"/>
      <protection/>
    </xf>
    <xf numFmtId="0" fontId="38" fillId="0" borderId="8" xfId="78" applyFont="1" applyBorder="1" applyAlignment="1">
      <alignment horizontal="center" vertical="center" textRotation="90" wrapText="1"/>
      <protection/>
    </xf>
    <xf numFmtId="4" fontId="38" fillId="0" borderId="21" xfId="78" applyNumberFormat="1" applyFont="1" applyBorder="1" applyAlignment="1" applyProtection="1">
      <alignment horizontal="right" vertical="center"/>
      <protection locked="0"/>
    </xf>
    <xf numFmtId="4" fontId="38" fillId="0" borderId="15" xfId="78" applyNumberFormat="1" applyFont="1" applyBorder="1" applyAlignment="1" applyProtection="1">
      <alignment horizontal="right" vertical="center"/>
      <protection locked="0"/>
    </xf>
    <xf numFmtId="0" fontId="38" fillId="0" borderId="21" xfId="78" applyFont="1" applyBorder="1" applyAlignment="1">
      <alignment horizontal="center" vertical="center" wrapText="1"/>
      <protection/>
    </xf>
    <xf numFmtId="0" fontId="38" fillId="0" borderId="16" xfId="78" applyFont="1" applyBorder="1" applyAlignment="1">
      <alignment horizontal="center" vertical="center" wrapText="1"/>
      <protection/>
    </xf>
    <xf numFmtId="0" fontId="38" fillId="0" borderId="15" xfId="78" applyFont="1" applyBorder="1" applyAlignment="1">
      <alignment horizontal="center" vertical="center" wrapText="1"/>
      <protection/>
    </xf>
    <xf numFmtId="0" fontId="38" fillId="0" borderId="21" xfId="78" applyFont="1" applyBorder="1" applyAlignment="1">
      <alignment horizontal="center" vertical="center"/>
      <protection/>
    </xf>
    <xf numFmtId="0" fontId="38" fillId="0" borderId="15" xfId="78" applyFont="1" applyBorder="1" applyAlignment="1">
      <alignment horizontal="center" vertical="center"/>
      <protection/>
    </xf>
    <xf numFmtId="0" fontId="43" fillId="0" borderId="8" xfId="78" applyFont="1" applyBorder="1" applyAlignment="1">
      <alignment horizontal="center"/>
      <protection/>
    </xf>
    <xf numFmtId="0" fontId="45" fillId="0" borderId="8" xfId="78" applyFont="1" applyBorder="1" applyAlignment="1">
      <alignment horizontal="center" vertical="center" wrapText="1"/>
      <protection/>
    </xf>
    <xf numFmtId="0" fontId="38" fillId="0" borderId="8" xfId="78" applyFont="1" applyBorder="1" applyAlignment="1">
      <alignment horizontal="center" vertical="center"/>
      <protection/>
    </xf>
    <xf numFmtId="4" fontId="36" fillId="21" borderId="16" xfId="78" applyNumberFormat="1" applyFont="1" applyFill="1" applyBorder="1" applyAlignment="1">
      <alignment horizontal="right" vertical="center"/>
      <protection/>
    </xf>
    <xf numFmtId="0" fontId="36" fillId="0" borderId="21" xfId="78" applyFont="1" applyBorder="1" applyAlignment="1">
      <alignment horizontal="center" vertical="center"/>
      <protection/>
    </xf>
    <xf numFmtId="0" fontId="36" fillId="0" borderId="16" xfId="78" applyFont="1" applyBorder="1" applyAlignment="1">
      <alignment horizontal="center" vertical="center"/>
      <protection/>
    </xf>
    <xf numFmtId="0" fontId="36" fillId="0" borderId="15" xfId="78" applyFont="1" applyBorder="1" applyAlignment="1">
      <alignment horizontal="center" vertical="center"/>
      <protection/>
    </xf>
    <xf numFmtId="2" fontId="38" fillId="0" borderId="8" xfId="78" applyNumberFormat="1" applyFont="1" applyBorder="1" applyAlignment="1">
      <alignment horizontal="center" vertical="center"/>
      <protection/>
    </xf>
    <xf numFmtId="0" fontId="38" fillId="0" borderId="8" xfId="78" applyFont="1" applyBorder="1" applyAlignment="1">
      <alignment horizontal="center" vertical="center" wrapText="1"/>
      <protection/>
    </xf>
    <xf numFmtId="4" fontId="38" fillId="0" borderId="24" xfId="78" applyNumberFormat="1" applyFont="1" applyBorder="1" applyAlignment="1" applyProtection="1">
      <alignment horizontal="center" vertical="center"/>
      <protection locked="0"/>
    </xf>
    <xf numFmtId="4" fontId="38" fillId="0" borderId="22" xfId="78" applyNumberFormat="1" applyFont="1" applyBorder="1" applyAlignment="1" applyProtection="1">
      <alignment horizontal="center" vertical="center"/>
      <protection locked="0"/>
    </xf>
    <xf numFmtId="4" fontId="38" fillId="0" borderId="20" xfId="78" applyNumberFormat="1" applyFont="1" applyBorder="1" applyAlignment="1" applyProtection="1">
      <alignment horizontal="center" vertical="center"/>
      <protection locked="0"/>
    </xf>
    <xf numFmtId="0" fontId="11" fillId="0" borderId="0" xfId="78" applyFont="1" applyBorder="1" applyAlignment="1" applyProtection="1">
      <alignment horizontal="center"/>
      <protection locked="0"/>
    </xf>
    <xf numFmtId="0" fontId="38" fillId="0" borderId="21" xfId="78" applyFont="1" applyBorder="1" applyAlignment="1">
      <alignment horizontal="left" vertical="center"/>
      <protection/>
    </xf>
    <xf numFmtId="0" fontId="38" fillId="0" borderId="16" xfId="78" applyFont="1" applyBorder="1" applyAlignment="1">
      <alignment horizontal="left" vertical="center"/>
      <protection/>
    </xf>
    <xf numFmtId="0" fontId="38" fillId="0" borderId="15" xfId="78" applyFont="1" applyBorder="1" applyAlignment="1">
      <alignment horizontal="left" vertical="center"/>
      <protection/>
    </xf>
    <xf numFmtId="0" fontId="45" fillId="0" borderId="23" xfId="78" applyFont="1" applyBorder="1" applyAlignment="1">
      <alignment vertical="center" wrapText="1"/>
      <protection/>
    </xf>
    <xf numFmtId="0" fontId="45" fillId="0" borderId="18" xfId="78" applyFont="1" applyBorder="1" applyAlignment="1">
      <alignment vertical="center" wrapText="1"/>
      <protection/>
    </xf>
    <xf numFmtId="0" fontId="45" fillId="0" borderId="24" xfId="78" applyFont="1" applyBorder="1" applyAlignment="1">
      <alignment vertical="center" wrapText="1"/>
      <protection/>
    </xf>
    <xf numFmtId="0" fontId="45" fillId="0" borderId="14" xfId="78" applyFont="1" applyBorder="1" applyAlignment="1">
      <alignment vertical="center" wrapText="1"/>
      <protection/>
    </xf>
    <xf numFmtId="0" fontId="45" fillId="0" borderId="19" xfId="78" applyFont="1" applyBorder="1" applyAlignment="1">
      <alignment vertical="center" wrapText="1"/>
      <protection/>
    </xf>
    <xf numFmtId="0" fontId="45" fillId="0" borderId="20" xfId="78" applyFont="1" applyBorder="1" applyAlignment="1">
      <alignment vertical="center" wrapText="1"/>
      <protection/>
    </xf>
    <xf numFmtId="0" fontId="45" fillId="0" borderId="13" xfId="78" applyFont="1" applyBorder="1" applyAlignment="1">
      <alignment vertical="center" wrapText="1"/>
      <protection/>
    </xf>
    <xf numFmtId="0" fontId="45" fillId="0" borderId="0" xfId="78" applyFont="1" applyBorder="1" applyAlignment="1">
      <alignment vertical="center" wrapText="1"/>
      <protection/>
    </xf>
    <xf numFmtId="0" fontId="45" fillId="0" borderId="22" xfId="78" applyFont="1" applyBorder="1" applyAlignment="1">
      <alignment vertical="center" wrapText="1"/>
      <protection/>
    </xf>
    <xf numFmtId="4" fontId="38" fillId="21" borderId="21" xfId="78" applyNumberFormat="1" applyFont="1" applyFill="1" applyBorder="1" applyAlignment="1">
      <alignment horizontal="center" vertical="center"/>
      <protection/>
    </xf>
    <xf numFmtId="4" fontId="38" fillId="21" borderId="15" xfId="78" applyNumberFormat="1" applyFont="1" applyFill="1" applyBorder="1" applyAlignment="1">
      <alignment horizontal="center" vertical="center"/>
      <protection/>
    </xf>
    <xf numFmtId="0" fontId="11" fillId="0" borderId="0" xfId="78" applyFont="1" applyAlignment="1" applyProtection="1">
      <alignment horizontal="center" vertical="top"/>
      <protection locked="0"/>
    </xf>
    <xf numFmtId="0" fontId="11" fillId="0" borderId="0" xfId="78" applyFont="1" applyBorder="1" applyAlignment="1" applyProtection="1">
      <alignment horizontal="center" vertical="top" wrapText="1"/>
      <protection locked="0"/>
    </xf>
    <xf numFmtId="0" fontId="11" fillId="0" borderId="0" xfId="78" applyFont="1" applyAlignment="1" applyProtection="1">
      <alignment horizontal="center" vertical="top" wrapText="1"/>
      <protection locked="0"/>
    </xf>
    <xf numFmtId="0" fontId="38" fillId="0" borderId="0" xfId="78" applyFont="1" applyBorder="1" applyAlignment="1">
      <alignment horizontal="center" vertical="center" wrapText="1"/>
      <protection/>
    </xf>
    <xf numFmtId="4" fontId="38" fillId="0" borderId="17" xfId="78" applyNumberFormat="1" applyFont="1" applyFill="1" applyBorder="1" applyAlignment="1" applyProtection="1">
      <alignment horizontal="right" vertical="center"/>
      <protection locked="0"/>
    </xf>
    <xf numFmtId="4" fontId="38" fillId="0" borderId="11" xfId="78" applyNumberFormat="1" applyFont="1" applyFill="1" applyBorder="1" applyAlignment="1" applyProtection="1">
      <alignment horizontal="right" vertical="center"/>
      <protection locked="0"/>
    </xf>
    <xf numFmtId="4" fontId="38" fillId="0" borderId="12" xfId="78" applyNumberFormat="1" applyFont="1" applyFill="1" applyBorder="1" applyAlignment="1" applyProtection="1">
      <alignment horizontal="right" vertical="center"/>
      <protection locked="0"/>
    </xf>
    <xf numFmtId="0" fontId="38" fillId="0" borderId="11" xfId="78" applyFont="1" applyBorder="1" applyAlignment="1">
      <alignment horizontal="center" vertical="center"/>
      <protection/>
    </xf>
    <xf numFmtId="0" fontId="36" fillId="0" borderId="23" xfId="78" applyFont="1" applyBorder="1" applyAlignment="1">
      <alignment horizontal="center" vertical="center"/>
      <protection/>
    </xf>
    <xf numFmtId="0" fontId="36" fillId="0" borderId="18" xfId="78" applyFont="1" applyBorder="1" applyAlignment="1">
      <alignment horizontal="center" vertical="center"/>
      <protection/>
    </xf>
    <xf numFmtId="0" fontId="36" fillId="0" borderId="24" xfId="78" applyFont="1" applyBorder="1" applyAlignment="1">
      <alignment horizontal="center" vertical="center"/>
      <protection/>
    </xf>
    <xf numFmtId="0" fontId="36" fillId="0" borderId="14" xfId="78" applyFont="1" applyBorder="1" applyAlignment="1">
      <alignment horizontal="center" vertical="center"/>
      <protection/>
    </xf>
    <xf numFmtId="0" fontId="36" fillId="0" borderId="19" xfId="78" applyFont="1" applyBorder="1" applyAlignment="1">
      <alignment horizontal="center" vertical="center"/>
      <protection/>
    </xf>
    <xf numFmtId="0" fontId="36" fillId="0" borderId="20" xfId="78" applyFont="1" applyBorder="1" applyAlignment="1">
      <alignment horizontal="center" vertical="center"/>
      <protection/>
    </xf>
    <xf numFmtId="0" fontId="38" fillId="0" borderId="23" xfId="78" applyFont="1" applyBorder="1" applyAlignment="1">
      <alignment horizontal="center" vertical="center"/>
      <protection/>
    </xf>
    <xf numFmtId="0" fontId="38" fillId="0" borderId="18" xfId="78" applyFont="1" applyBorder="1" applyAlignment="1">
      <alignment horizontal="center" vertical="center"/>
      <protection/>
    </xf>
    <xf numFmtId="0" fontId="38" fillId="0" borderId="24" xfId="78" applyFont="1" applyBorder="1" applyAlignment="1">
      <alignment horizontal="center" vertical="center"/>
      <protection/>
    </xf>
    <xf numFmtId="0" fontId="38" fillId="0" borderId="14" xfId="78" applyFont="1" applyBorder="1" applyAlignment="1">
      <alignment horizontal="center" vertical="center"/>
      <protection/>
    </xf>
    <xf numFmtId="0" fontId="38" fillId="0" borderId="19" xfId="78" applyFont="1" applyBorder="1" applyAlignment="1">
      <alignment horizontal="center" vertical="center"/>
      <protection/>
    </xf>
    <xf numFmtId="0" fontId="38" fillId="0" borderId="20" xfId="78" applyFont="1" applyBorder="1" applyAlignment="1">
      <alignment horizontal="center" vertical="center"/>
      <protection/>
    </xf>
    <xf numFmtId="0" fontId="43" fillId="0" borderId="21" xfId="78" applyFont="1" applyBorder="1" applyAlignment="1">
      <alignment horizontal="center"/>
      <protection/>
    </xf>
    <xf numFmtId="0" fontId="43" fillId="0" borderId="16" xfId="78" applyFont="1" applyBorder="1" applyAlignment="1">
      <alignment horizontal="center"/>
      <protection/>
    </xf>
    <xf numFmtId="0" fontId="43" fillId="0" borderId="15" xfId="78" applyFont="1" applyBorder="1" applyAlignment="1">
      <alignment horizontal="center"/>
      <protection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59" fillId="0" borderId="0" xfId="72" applyFont="1" applyFill="1" applyAlignment="1">
      <alignment horizontal="center" vertical="center" wrapText="1"/>
      <protection/>
    </xf>
    <xf numFmtId="0" fontId="37" fillId="0" borderId="0" xfId="72" applyFont="1" applyFill="1" applyAlignment="1">
      <alignment horizontal="center" vertical="center" wrapText="1"/>
      <protection/>
    </xf>
    <xf numFmtId="0" fontId="6" fillId="0" borderId="0" xfId="72" applyFont="1" applyFill="1" applyAlignment="1" applyProtection="1">
      <alignment horizontal="left"/>
      <protection/>
    </xf>
    <xf numFmtId="0" fontId="37" fillId="0" borderId="0" xfId="72" applyFill="1" applyAlignment="1" applyProtection="1">
      <alignment horizontal="left"/>
      <protection/>
    </xf>
    <xf numFmtId="0" fontId="4" fillId="0" borderId="0" xfId="72" applyFont="1" applyAlignment="1" applyProtection="1">
      <alignment horizontal="left" wrapText="1"/>
      <protection/>
    </xf>
    <xf numFmtId="49" fontId="42" fillId="0" borderId="0" xfId="72" applyNumberFormat="1" applyFont="1" applyAlignment="1" applyProtection="1">
      <alignment horizontal="left"/>
      <protection locked="0"/>
    </xf>
    <xf numFmtId="0" fontId="11" fillId="0" borderId="0" xfId="72" applyFont="1" applyAlignment="1" applyProtection="1">
      <alignment horizontal="left"/>
      <protection/>
    </xf>
    <xf numFmtId="0" fontId="77" fillId="0" borderId="0" xfId="72" applyFont="1" applyAlignment="1" applyProtection="1">
      <alignment horizontal="left"/>
      <protection/>
    </xf>
    <xf numFmtId="0" fontId="6" fillId="0" borderId="0" xfId="72" applyFont="1" applyAlignment="1" applyProtection="1">
      <alignment horizontal="center" vertical="center"/>
      <protection/>
    </xf>
    <xf numFmtId="0" fontId="7" fillId="0" borderId="0" xfId="72" applyFont="1" applyAlignment="1" applyProtection="1">
      <alignment horizontal="center" vertical="center"/>
      <protection/>
    </xf>
    <xf numFmtId="0" fontId="59" fillId="0" borderId="0" xfId="62" applyFont="1" applyFill="1" applyBorder="1" applyAlignment="1">
      <alignment horizontal="center" vertical="center" wrapText="1"/>
      <protection/>
    </xf>
    <xf numFmtId="0" fontId="77" fillId="0" borderId="0" xfId="62" applyFont="1" applyFill="1" applyBorder="1" applyAlignment="1">
      <alignment horizontal="center" vertical="center"/>
      <protection/>
    </xf>
    <xf numFmtId="0" fontId="6" fillId="0" borderId="0" xfId="62" applyFont="1" applyAlignment="1" applyProtection="1">
      <alignment horizontal="left"/>
      <protection/>
    </xf>
    <xf numFmtId="0" fontId="37" fillId="0" borderId="0" xfId="62" applyAlignment="1" applyProtection="1">
      <alignment horizontal="left"/>
      <protection/>
    </xf>
    <xf numFmtId="0" fontId="4" fillId="0" borderId="0" xfId="62" applyFont="1" applyAlignment="1" applyProtection="1">
      <alignment horizontal="left" wrapText="1"/>
      <protection/>
    </xf>
    <xf numFmtId="0" fontId="6" fillId="0" borderId="0" xfId="62" applyFont="1" applyAlignment="1" applyProtection="1">
      <alignment horizontal="center" vertical="center"/>
      <protection/>
    </xf>
    <xf numFmtId="0" fontId="7" fillId="0" borderId="0" xfId="62" applyFont="1" applyAlignment="1" applyProtection="1">
      <alignment horizontal="center" vertical="center"/>
      <protection/>
    </xf>
    <xf numFmtId="0" fontId="59" fillId="0" borderId="0" xfId="79" applyFont="1" applyFill="1" applyAlignment="1">
      <alignment horizontal="center" vertical="center" wrapText="1"/>
      <protection/>
    </xf>
    <xf numFmtId="0" fontId="77" fillId="0" borderId="0" xfId="79" applyFont="1" applyFill="1" applyAlignment="1">
      <alignment horizontal="center" vertical="center" wrapText="1"/>
      <protection/>
    </xf>
    <xf numFmtId="0" fontId="6" fillId="0" borderId="0" xfId="79" applyFont="1" applyAlignment="1" applyProtection="1">
      <alignment horizontal="left"/>
      <protection/>
    </xf>
    <xf numFmtId="0" fontId="100" fillId="0" borderId="0" xfId="79" applyAlignment="1" applyProtection="1">
      <alignment horizontal="left"/>
      <protection/>
    </xf>
    <xf numFmtId="0" fontId="4" fillId="0" borderId="0" xfId="79" applyFont="1" applyAlignment="1" applyProtection="1">
      <alignment horizontal="left" wrapText="1"/>
      <protection/>
    </xf>
    <xf numFmtId="0" fontId="6" fillId="0" borderId="0" xfId="79" applyFont="1" applyAlignment="1" applyProtection="1">
      <alignment horizontal="center" vertical="center"/>
      <protection/>
    </xf>
    <xf numFmtId="0" fontId="7" fillId="0" borderId="0" xfId="79" applyFont="1" applyAlignment="1" applyProtection="1">
      <alignment horizontal="center" vertical="center"/>
      <protection/>
    </xf>
    <xf numFmtId="0" fontId="77" fillId="0" borderId="0" xfId="79" applyFont="1" applyFill="1" applyAlignment="1">
      <alignment horizontal="center" vertical="center"/>
      <protection/>
    </xf>
    <xf numFmtId="0" fontId="1" fillId="0" borderId="0" xfId="62" applyFont="1" applyAlignment="1" applyProtection="1">
      <alignment horizontal="center"/>
      <protection/>
    </xf>
    <xf numFmtId="0" fontId="37" fillId="0" borderId="0" xfId="62" applyAlignment="1" applyProtection="1">
      <alignment horizontal="center"/>
      <protection/>
    </xf>
    <xf numFmtId="0" fontId="59" fillId="0" borderId="0" xfId="62" applyFont="1" applyFill="1" applyAlignment="1">
      <alignment horizontal="center" vertical="center" wrapText="1"/>
      <protection/>
    </xf>
    <xf numFmtId="0" fontId="37" fillId="0" borderId="0" xfId="62" applyFont="1" applyFill="1" applyAlignment="1">
      <alignment horizontal="center" vertical="center"/>
      <protection/>
    </xf>
    <xf numFmtId="0" fontId="54" fillId="0" borderId="8" xfId="63" applyFont="1" applyBorder="1" applyAlignment="1">
      <alignment horizontal="center" vertical="center" wrapText="1"/>
      <protection/>
    </xf>
    <xf numFmtId="0" fontId="54" fillId="0" borderId="8" xfId="6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79" fillId="29" borderId="21" xfId="63" applyFont="1" applyFill="1" applyBorder="1" applyAlignment="1">
      <alignment wrapText="1"/>
      <protection/>
    </xf>
    <xf numFmtId="0" fontId="0" fillId="0" borderId="16" xfId="0" applyBorder="1" applyAlignment="1">
      <alignment wrapText="1"/>
    </xf>
    <xf numFmtId="0" fontId="54" fillId="0" borderId="8" xfId="63" applyFont="1" applyFill="1" applyBorder="1" applyAlignment="1">
      <alignment horizontal="center" vertical="center" wrapText="1"/>
      <protection/>
    </xf>
    <xf numFmtId="0" fontId="52" fillId="0" borderId="0" xfId="69" applyFont="1" applyAlignment="1" applyProtection="1">
      <alignment horizontal="left" wrapText="1"/>
      <protection locked="0"/>
    </xf>
    <xf numFmtId="0" fontId="52" fillId="0" borderId="0" xfId="69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52" fillId="0" borderId="0" xfId="7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3" fontId="68" fillId="0" borderId="13" xfId="63" applyNumberFormat="1" applyFont="1" applyFill="1" applyBorder="1" applyAlignment="1">
      <alignment horizontal="left" wrapText="1"/>
      <protection/>
    </xf>
    <xf numFmtId="3" fontId="68" fillId="0" borderId="0" xfId="63" applyNumberFormat="1" applyFont="1" applyFill="1" applyBorder="1" applyAlignment="1">
      <alignment horizontal="left" wrapText="1"/>
      <protection/>
    </xf>
    <xf numFmtId="0" fontId="68" fillId="0" borderId="13" xfId="63" applyFont="1" applyBorder="1" applyAlignment="1">
      <alignment horizontal="left" wrapText="1"/>
      <protection/>
    </xf>
    <xf numFmtId="0" fontId="68" fillId="0" borderId="0" xfId="63" applyFont="1" applyAlignment="1">
      <alignment horizontal="left" wrapText="1"/>
      <protection/>
    </xf>
    <xf numFmtId="0" fontId="3" fillId="0" borderId="0" xfId="79" applyFont="1" applyAlignment="1" applyProtection="1">
      <alignment horizontal="center" vertical="center"/>
      <protection/>
    </xf>
    <xf numFmtId="0" fontId="81" fillId="0" borderId="0" xfId="69" applyFont="1" applyFill="1" applyBorder="1" applyAlignment="1">
      <alignment horizontal="left" vertical="center" wrapText="1"/>
      <protection/>
    </xf>
    <xf numFmtId="0" fontId="81" fillId="0" borderId="0" xfId="69" applyFont="1" applyFill="1" applyBorder="1" applyAlignment="1">
      <alignment horizontal="left" vertical="center"/>
      <protection/>
    </xf>
    <xf numFmtId="0" fontId="52" fillId="0" borderId="0" xfId="7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0" fontId="101" fillId="24" borderId="18" xfId="0" applyFont="1" applyFill="1" applyBorder="1" applyAlignment="1">
      <alignment horizontal="center" vertical="center"/>
    </xf>
    <xf numFmtId="0" fontId="101" fillId="24" borderId="24" xfId="0" applyFont="1" applyFill="1" applyBorder="1" applyAlignment="1">
      <alignment horizontal="center" vertical="center"/>
    </xf>
    <xf numFmtId="0" fontId="101" fillId="24" borderId="0" xfId="0" applyFont="1" applyFill="1" applyBorder="1" applyAlignment="1">
      <alignment horizontal="center" vertical="center"/>
    </xf>
    <xf numFmtId="0" fontId="101" fillId="24" borderId="22" xfId="0" applyFont="1" applyFill="1" applyBorder="1" applyAlignment="1">
      <alignment horizontal="center" vertical="center"/>
    </xf>
    <xf numFmtId="0" fontId="101" fillId="24" borderId="19" xfId="0" applyFont="1" applyFill="1" applyBorder="1" applyAlignment="1">
      <alignment horizontal="center" vertical="center"/>
    </xf>
    <xf numFmtId="0" fontId="101" fillId="24" borderId="20" xfId="0" applyFont="1" applyFill="1" applyBorder="1" applyAlignment="1">
      <alignment horizontal="center" vertical="center"/>
    </xf>
    <xf numFmtId="0" fontId="101" fillId="0" borderId="8" xfId="0" applyFont="1" applyFill="1" applyBorder="1" applyAlignment="1">
      <alignment horizontal="center" vertical="center"/>
    </xf>
    <xf numFmtId="0" fontId="101" fillId="0" borderId="8" xfId="0" applyFont="1" applyBorder="1" applyAlignment="1">
      <alignment horizontal="left"/>
    </xf>
    <xf numFmtId="0" fontId="101" fillId="24" borderId="21" xfId="0" applyFont="1" applyFill="1" applyBorder="1" applyAlignment="1">
      <alignment horizontal="left" vertical="top"/>
    </xf>
    <xf numFmtId="0" fontId="101" fillId="24" borderId="16" xfId="0" applyFont="1" applyFill="1" applyBorder="1" applyAlignment="1">
      <alignment horizontal="left" vertical="top"/>
    </xf>
    <xf numFmtId="0" fontId="101" fillId="24" borderId="15" xfId="0" applyFont="1" applyFill="1" applyBorder="1" applyAlignment="1">
      <alignment horizontal="left" vertical="top"/>
    </xf>
    <xf numFmtId="0" fontId="101" fillId="24" borderId="18" xfId="0" applyFont="1" applyFill="1" applyBorder="1" applyAlignment="1">
      <alignment horizontal="left" vertical="top"/>
    </xf>
    <xf numFmtId="0" fontId="101" fillId="24" borderId="24" xfId="0" applyFont="1" applyFill="1" applyBorder="1" applyAlignment="1">
      <alignment horizontal="left" vertical="top"/>
    </xf>
    <xf numFmtId="0" fontId="101" fillId="24" borderId="0" xfId="0" applyFont="1" applyFill="1" applyBorder="1" applyAlignment="1">
      <alignment horizontal="left" vertical="top"/>
    </xf>
    <xf numFmtId="0" fontId="101" fillId="24" borderId="22" xfId="0" applyFont="1" applyFill="1" applyBorder="1" applyAlignment="1">
      <alignment horizontal="left" vertical="top"/>
    </xf>
    <xf numFmtId="0" fontId="101" fillId="24" borderId="19" xfId="0" applyFont="1" applyFill="1" applyBorder="1" applyAlignment="1">
      <alignment horizontal="left" vertical="top"/>
    </xf>
    <xf numFmtId="0" fontId="101" fillId="24" borderId="20" xfId="0" applyFont="1" applyFill="1" applyBorder="1" applyAlignment="1">
      <alignment horizontal="left" vertical="top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01" fillId="0" borderId="17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18" xfId="0" applyFont="1" applyFill="1" applyBorder="1" applyAlignment="1">
      <alignment horizontal="center" vertical="center"/>
    </xf>
    <xf numFmtId="0" fontId="101" fillId="0" borderId="24" xfId="0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1" fillId="0" borderId="0" xfId="78" applyFont="1" applyAlignment="1" applyProtection="1">
      <alignment/>
      <protection locked="0"/>
    </xf>
    <xf numFmtId="0" fontId="99" fillId="0" borderId="0" xfId="78" applyAlignment="1" applyProtection="1">
      <alignment/>
      <protection locked="0"/>
    </xf>
    <xf numFmtId="3" fontId="10" fillId="0" borderId="17" xfId="82" applyNumberFormat="1" applyFont="1" applyFill="1" applyBorder="1" applyAlignment="1">
      <alignment horizontal="center" vertical="center" wrapText="1"/>
      <protection/>
    </xf>
    <xf numFmtId="3" fontId="10" fillId="0" borderId="11" xfId="82" applyNumberFormat="1" applyFont="1" applyFill="1" applyBorder="1" applyAlignment="1">
      <alignment horizontal="center" vertical="center" wrapText="1"/>
      <protection/>
    </xf>
    <xf numFmtId="3" fontId="10" fillId="0" borderId="12" xfId="82" applyNumberFormat="1" applyFont="1" applyFill="1" applyBorder="1" applyAlignment="1">
      <alignment horizontal="center" vertical="center" wrapText="1"/>
      <protection/>
    </xf>
    <xf numFmtId="4" fontId="10" fillId="25" borderId="17" xfId="82" applyNumberFormat="1" applyFont="1" applyFill="1" applyBorder="1" applyAlignment="1">
      <alignment horizontal="right" vertical="center" wrapText="1"/>
      <protection/>
    </xf>
    <xf numFmtId="4" fontId="10" fillId="25" borderId="11" xfId="82" applyNumberFormat="1" applyFont="1" applyFill="1" applyBorder="1" applyAlignment="1">
      <alignment horizontal="right" vertical="center" wrapText="1"/>
      <protection/>
    </xf>
    <xf numFmtId="4" fontId="10" fillId="25" borderId="12" xfId="82" applyNumberFormat="1" applyFont="1" applyFill="1" applyBorder="1" applyAlignment="1">
      <alignment horizontal="right" vertical="center" wrapText="1"/>
      <protection/>
    </xf>
    <xf numFmtId="49" fontId="10" fillId="0" borderId="17" xfId="82" applyNumberFormat="1" applyFont="1" applyFill="1" applyBorder="1" applyAlignment="1">
      <alignment horizontal="center" vertical="center"/>
      <protection/>
    </xf>
    <xf numFmtId="49" fontId="10" fillId="0" borderId="11" xfId="82" applyNumberFormat="1" applyFont="1" applyFill="1" applyBorder="1" applyAlignment="1">
      <alignment horizontal="center" vertical="center"/>
      <protection/>
    </xf>
    <xf numFmtId="49" fontId="10" fillId="0" borderId="12" xfId="82" applyNumberFormat="1" applyFont="1" applyFill="1" applyBorder="1" applyAlignment="1">
      <alignment horizontal="center" vertical="center"/>
      <protection/>
    </xf>
    <xf numFmtId="0" fontId="10" fillId="0" borderId="17" xfId="82" applyFont="1" applyFill="1" applyBorder="1" applyAlignment="1">
      <alignment horizontal="center" vertical="center" wrapText="1"/>
      <protection/>
    </xf>
    <xf numFmtId="0" fontId="10" fillId="0" borderId="11" xfId="82" applyFont="1" applyFill="1" applyBorder="1" applyAlignment="1">
      <alignment horizontal="center" vertical="center" wrapText="1"/>
      <protection/>
    </xf>
    <xf numFmtId="0" fontId="10" fillId="0" borderId="12" xfId="82" applyFont="1" applyFill="1" applyBorder="1" applyAlignment="1">
      <alignment horizontal="center" vertical="center" wrapText="1"/>
      <protection/>
    </xf>
    <xf numFmtId="3" fontId="10" fillId="0" borderId="17" xfId="82" applyNumberFormat="1" applyFont="1" applyFill="1" applyBorder="1" applyAlignment="1">
      <alignment horizontal="center" vertical="center"/>
      <protection/>
    </xf>
    <xf numFmtId="3" fontId="10" fillId="0" borderId="11" xfId="82" applyNumberFormat="1" applyFont="1" applyFill="1" applyBorder="1" applyAlignment="1">
      <alignment horizontal="center" vertical="center"/>
      <protection/>
    </xf>
    <xf numFmtId="3" fontId="10" fillId="0" borderId="12" xfId="82" applyNumberFormat="1" applyFont="1" applyFill="1" applyBorder="1" applyAlignment="1">
      <alignment horizontal="center" vertical="center"/>
      <protection/>
    </xf>
    <xf numFmtId="0" fontId="9" fillId="0" borderId="23" xfId="82" applyFont="1" applyFill="1" applyBorder="1" applyAlignment="1">
      <alignment horizontal="center" vertical="center" wrapText="1"/>
      <protection/>
    </xf>
    <xf numFmtId="0" fontId="9" fillId="0" borderId="18" xfId="82" applyFont="1" applyFill="1" applyBorder="1" applyAlignment="1">
      <alignment horizontal="center" vertical="center" wrapText="1"/>
      <protection/>
    </xf>
    <xf numFmtId="0" fontId="9" fillId="0" borderId="24" xfId="82" applyFont="1" applyFill="1" applyBorder="1" applyAlignment="1">
      <alignment horizontal="center" vertical="center" wrapText="1"/>
      <protection/>
    </xf>
    <xf numFmtId="0" fontId="6" fillId="0" borderId="0" xfId="78" applyFont="1" applyAlignment="1" applyProtection="1">
      <alignment horizontal="center" vertical="center"/>
      <protection/>
    </xf>
    <xf numFmtId="0" fontId="33" fillId="0" borderId="0" xfId="78" applyFont="1" applyAlignment="1" applyProtection="1">
      <alignment horizontal="center" vertical="center"/>
      <protection/>
    </xf>
    <xf numFmtId="0" fontId="9" fillId="0" borderId="17" xfId="82" applyFont="1" applyFill="1" applyBorder="1" applyAlignment="1">
      <alignment horizontal="center" vertical="center"/>
      <protection/>
    </xf>
    <xf numFmtId="0" fontId="9" fillId="0" borderId="12" xfId="82" applyFont="1" applyFill="1" applyBorder="1" applyAlignment="1">
      <alignment horizontal="center" vertical="center"/>
      <protection/>
    </xf>
    <xf numFmtId="0" fontId="9" fillId="0" borderId="17" xfId="82" applyFont="1" applyFill="1" applyBorder="1" applyAlignment="1">
      <alignment horizontal="center" vertical="center" wrapText="1"/>
      <protection/>
    </xf>
    <xf numFmtId="0" fontId="9" fillId="0" borderId="12" xfId="82" applyFont="1" applyFill="1" applyBorder="1" applyAlignment="1">
      <alignment horizontal="center" vertical="center" wrapText="1"/>
      <protection/>
    </xf>
    <xf numFmtId="0" fontId="6" fillId="0" borderId="0" xfId="78" applyFont="1" applyAlignment="1" applyProtection="1">
      <alignment horizontal="left"/>
      <protection/>
    </xf>
    <xf numFmtId="0" fontId="99" fillId="0" borderId="0" xfId="78" applyAlignment="1" applyProtection="1">
      <alignment horizontal="left"/>
      <protection/>
    </xf>
    <xf numFmtId="0" fontId="4" fillId="0" borderId="0" xfId="78" applyFont="1" applyAlignment="1" applyProtection="1">
      <alignment horizontal="left" wrapText="1"/>
      <protection/>
    </xf>
    <xf numFmtId="0" fontId="1" fillId="0" borderId="0" xfId="78" applyFont="1" applyAlignment="1" applyProtection="1">
      <alignment horizontal="left" wrapText="1"/>
      <protection/>
    </xf>
    <xf numFmtId="49" fontId="33" fillId="0" borderId="0" xfId="78" applyNumberFormat="1" applyFont="1" applyAlignment="1" applyProtection="1">
      <alignment horizontal="left"/>
      <protection locked="0"/>
    </xf>
    <xf numFmtId="0" fontId="1" fillId="0" borderId="0" xfId="78" applyFont="1" applyAlignment="1" applyProtection="1">
      <alignment horizontal="left"/>
      <protection/>
    </xf>
    <xf numFmtId="4" fontId="10" fillId="0" borderId="17" xfId="82" applyNumberFormat="1" applyFont="1" applyFill="1" applyBorder="1" applyAlignment="1">
      <alignment horizontal="right" vertical="center"/>
      <protection/>
    </xf>
    <xf numFmtId="4" fontId="10" fillId="0" borderId="11" xfId="82" applyNumberFormat="1" applyFont="1" applyFill="1" applyBorder="1" applyAlignment="1">
      <alignment horizontal="right" vertical="center"/>
      <protection/>
    </xf>
    <xf numFmtId="4" fontId="10" fillId="0" borderId="12" xfId="82" applyNumberFormat="1" applyFont="1" applyFill="1" applyBorder="1" applyAlignment="1">
      <alignment horizontal="right" vertical="center"/>
      <protection/>
    </xf>
    <xf numFmtId="4" fontId="10" fillId="25" borderId="17" xfId="82" applyNumberFormat="1" applyFont="1" applyFill="1" applyBorder="1" applyAlignment="1">
      <alignment horizontal="right" vertical="center"/>
      <protection/>
    </xf>
    <xf numFmtId="4" fontId="10" fillId="25" borderId="11" xfId="82" applyNumberFormat="1" applyFont="1" applyFill="1" applyBorder="1" applyAlignment="1">
      <alignment horizontal="right" vertical="center"/>
      <protection/>
    </xf>
    <xf numFmtId="4" fontId="10" fillId="25" borderId="12" xfId="82" applyNumberFormat="1" applyFont="1" applyFill="1" applyBorder="1" applyAlignment="1">
      <alignment horizontal="right" vertical="center"/>
      <protection/>
    </xf>
    <xf numFmtId="4" fontId="10" fillId="0" borderId="17" xfId="82" applyNumberFormat="1" applyFont="1" applyFill="1" applyBorder="1" applyAlignment="1">
      <alignment horizontal="center" vertical="center"/>
      <protection/>
    </xf>
    <xf numFmtId="4" fontId="10" fillId="0" borderId="11" xfId="82" applyNumberFormat="1" applyFont="1" applyFill="1" applyBorder="1" applyAlignment="1">
      <alignment horizontal="center" vertical="center"/>
      <protection/>
    </xf>
    <xf numFmtId="4" fontId="10" fillId="0" borderId="12" xfId="82" applyNumberFormat="1" applyFont="1" applyFill="1" applyBorder="1" applyAlignment="1">
      <alignment horizontal="center" vertical="center"/>
      <protection/>
    </xf>
    <xf numFmtId="0" fontId="86" fillId="0" borderId="21" xfId="82" applyFont="1" applyFill="1" applyBorder="1" applyAlignment="1">
      <alignment horizontal="left"/>
      <protection/>
    </xf>
    <xf numFmtId="0" fontId="86" fillId="0" borderId="16" xfId="82" applyFont="1" applyFill="1" applyBorder="1" applyAlignment="1">
      <alignment horizontal="left"/>
      <protection/>
    </xf>
    <xf numFmtId="0" fontId="86" fillId="0" borderId="15" xfId="82" applyFont="1" applyFill="1" applyBorder="1" applyAlignment="1">
      <alignment horizontal="left"/>
      <protection/>
    </xf>
    <xf numFmtId="0" fontId="86" fillId="27" borderId="21" xfId="82" applyFont="1" applyFill="1" applyBorder="1" applyAlignment="1">
      <alignment horizontal="left"/>
      <protection/>
    </xf>
    <xf numFmtId="0" fontId="86" fillId="27" borderId="16" xfId="82" applyFont="1" applyFill="1" applyBorder="1" applyAlignment="1">
      <alignment horizontal="left"/>
      <protection/>
    </xf>
    <xf numFmtId="0" fontId="86" fillId="27" borderId="15" xfId="82" applyFont="1" applyFill="1" applyBorder="1" applyAlignment="1">
      <alignment horizontal="left"/>
      <protection/>
    </xf>
    <xf numFmtId="0" fontId="9" fillId="0" borderId="21" xfId="82" applyFont="1" applyFill="1" applyBorder="1" applyAlignment="1">
      <alignment horizontal="center" vertical="center" wrapText="1"/>
      <protection/>
    </xf>
    <xf numFmtId="0" fontId="9" fillId="0" borderId="16" xfId="82" applyFont="1" applyFill="1" applyBorder="1" applyAlignment="1">
      <alignment horizontal="center" vertical="center" wrapText="1"/>
      <protection/>
    </xf>
    <xf numFmtId="0" fontId="9" fillId="0" borderId="15" xfId="82" applyFont="1" applyFill="1" applyBorder="1" applyAlignment="1">
      <alignment horizontal="center" vertical="center" wrapText="1"/>
      <protection/>
    </xf>
    <xf numFmtId="0" fontId="6" fillId="0" borderId="0" xfId="82" applyFont="1" applyFill="1" applyAlignment="1">
      <alignment horizontal="center" vertical="center" wrapText="1"/>
      <protection/>
    </xf>
    <xf numFmtId="49" fontId="33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11" fillId="0" borderId="41" xfId="67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4" fillId="0" borderId="0" xfId="67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2" fillId="0" borderId="14" xfId="0" applyFont="1" applyBorder="1" applyAlignment="1" applyProtection="1">
      <alignment horizontal="justify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8" xfId="68" applyFont="1" applyFill="1" applyBorder="1" applyAlignment="1" applyProtection="1">
      <alignment horizontal="left"/>
      <protection/>
    </xf>
    <xf numFmtId="0" fontId="3" fillId="0" borderId="19" xfId="67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3" fillId="0" borderId="18" xfId="67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3" fillId="0" borderId="44" xfId="67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56" fillId="0" borderId="0" xfId="68" applyFont="1" applyFill="1" applyBorder="1" applyAlignment="1" applyProtection="1">
      <alignment horizontal="left" vertical="center"/>
      <protection/>
    </xf>
    <xf numFmtId="0" fontId="2" fillId="0" borderId="45" xfId="72" applyFont="1" applyFill="1" applyBorder="1" applyAlignment="1" applyProtection="1">
      <alignment horizontal="left"/>
      <protection/>
    </xf>
    <xf numFmtId="0" fontId="2" fillId="0" borderId="46" xfId="72" applyFont="1" applyFill="1" applyBorder="1" applyAlignment="1" applyProtection="1">
      <alignment horizontal="left"/>
      <protection/>
    </xf>
    <xf numFmtId="0" fontId="2" fillId="0" borderId="47" xfId="72" applyFont="1" applyFill="1" applyBorder="1" applyAlignment="1" applyProtection="1">
      <alignment horizontal="left"/>
      <protection/>
    </xf>
    <xf numFmtId="0" fontId="38" fillId="0" borderId="45" xfId="68" applyFont="1" applyFill="1" applyBorder="1" applyAlignment="1" applyProtection="1">
      <alignment horizontal="left"/>
      <protection/>
    </xf>
    <xf numFmtId="0" fontId="38" fillId="0" borderId="46" xfId="68" applyFont="1" applyFill="1" applyBorder="1" applyAlignment="1" applyProtection="1">
      <alignment horizontal="left"/>
      <protection/>
    </xf>
    <xf numFmtId="0" fontId="38" fillId="0" borderId="47" xfId="68" applyFont="1" applyFill="1" applyBorder="1" applyAlignment="1" applyProtection="1">
      <alignment horizontal="left"/>
      <protection/>
    </xf>
    <xf numFmtId="0" fontId="9" fillId="0" borderId="0" xfId="77" applyFont="1" applyFill="1" applyBorder="1" applyAlignment="1">
      <alignment horizontal="left"/>
      <protection/>
    </xf>
    <xf numFmtId="0" fontId="1" fillId="0" borderId="0" xfId="77" applyFont="1" applyFill="1" applyBorder="1" applyAlignment="1">
      <alignment horizontal="left"/>
      <protection/>
    </xf>
    <xf numFmtId="0" fontId="5" fillId="0" borderId="8" xfId="0" applyFont="1" applyFill="1" applyBorder="1" applyAlignment="1">
      <alignment horizontal="center" vertical="center"/>
    </xf>
    <xf numFmtId="43" fontId="2" fillId="0" borderId="8" xfId="44" applyFont="1" applyFill="1" applyBorder="1" applyAlignment="1">
      <alignment horizontal="center" vertical="center" wrapText="1"/>
    </xf>
    <xf numFmtId="0" fontId="2" fillId="0" borderId="8" xfId="68" applyFont="1" applyFill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0" fontId="106" fillId="0" borderId="21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8" fillId="0" borderId="21" xfId="0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106" fillId="0" borderId="21" xfId="0" applyFont="1" applyFill="1" applyBorder="1" applyAlignment="1">
      <alignment horizontal="left" vertical="center"/>
    </xf>
    <xf numFmtId="0" fontId="56" fillId="0" borderId="18" xfId="68" applyFont="1" applyFill="1" applyBorder="1" applyAlignment="1" applyProtection="1">
      <alignment horizontal="left" vertical="center"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8" fillId="0" borderId="1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1" fillId="0" borderId="2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1" fillId="0" borderId="0" xfId="70" applyFont="1" applyFill="1" applyAlignment="1" applyProtection="1">
      <alignment horizontal="left" wrapText="1"/>
      <protection/>
    </xf>
    <xf numFmtId="0" fontId="1" fillId="0" borderId="0" xfId="70" applyFont="1" applyFill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0" fontId="3" fillId="0" borderId="0" xfId="68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3" fillId="0" borderId="18" xfId="0" applyFont="1" applyFill="1" applyBorder="1" applyAlignment="1">
      <alignment horizontal="center"/>
    </xf>
    <xf numFmtId="0" fontId="2" fillId="0" borderId="0" xfId="77" applyFont="1" applyFill="1" applyBorder="1" applyAlignment="1">
      <alignment horizontal="left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3" fillId="0" borderId="18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8" xfId="68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50" fillId="0" borderId="41" xfId="0" applyFont="1" applyBorder="1" applyAlignment="1" applyProtection="1">
      <alignment/>
      <protection/>
    </xf>
    <xf numFmtId="0" fontId="92" fillId="0" borderId="41" xfId="0" applyFont="1" applyBorder="1" applyAlignment="1" applyProtection="1">
      <alignment/>
      <protection/>
    </xf>
    <xf numFmtId="0" fontId="70" fillId="0" borderId="48" xfId="6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59" fillId="0" borderId="44" xfId="6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41" fillId="0" borderId="0" xfId="0" applyFont="1" applyAlignment="1" applyProtection="1">
      <alignment horizontal="center"/>
      <protection locked="0"/>
    </xf>
    <xf numFmtId="0" fontId="59" fillId="0" borderId="49" xfId="6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vertical="center"/>
    </xf>
    <xf numFmtId="0" fontId="41" fillId="0" borderId="8" xfId="0" applyFont="1" applyBorder="1" applyAlignment="1" applyProtection="1">
      <alignment horizontal="left" vertical="center"/>
      <protection/>
    </xf>
    <xf numFmtId="0" fontId="57" fillId="0" borderId="8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8" xfId="0" applyFont="1" applyBorder="1" applyAlignment="1" applyProtection="1">
      <alignment horizontal="left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41" fillId="0" borderId="21" xfId="0" applyFont="1" applyBorder="1" applyAlignment="1" applyProtection="1">
      <alignment horizontal="left" vertical="center"/>
      <protection/>
    </xf>
    <xf numFmtId="0" fontId="41" fillId="0" borderId="16" xfId="0" applyFont="1" applyBorder="1" applyAlignment="1" applyProtection="1">
      <alignment horizontal="left" vertical="center"/>
      <protection/>
    </xf>
    <xf numFmtId="0" fontId="41" fillId="0" borderId="15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1" fillId="0" borderId="8" xfId="0" applyFont="1" applyBorder="1" applyAlignment="1" applyProtection="1">
      <alignment horizontal="left"/>
      <protection locked="0"/>
    </xf>
    <xf numFmtId="0" fontId="56" fillId="0" borderId="0" xfId="0" applyFont="1" applyFill="1" applyBorder="1" applyAlignment="1">
      <alignment horizontal="left"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8" xfId="80" applyFont="1" applyFill="1" applyBorder="1" applyAlignment="1">
      <alignment horizontal="left"/>
      <protection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4" fontId="10" fillId="0" borderId="8" xfId="0" applyNumberFormat="1" applyFont="1" applyFill="1" applyBorder="1" applyAlignment="1" applyProtection="1">
      <alignment/>
      <protection locked="0"/>
    </xf>
  </cellXfs>
  <cellStyles count="8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4" xfId="49"/>
    <cellStyle name="Dziesiętny 7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10" xfId="60"/>
    <cellStyle name="Normalny 2 10 2" xfId="61"/>
    <cellStyle name="Normalny 2 2" xfId="62"/>
    <cellStyle name="Normalny 2 3" xfId="63"/>
    <cellStyle name="Normalny 2 6" xfId="64"/>
    <cellStyle name="Normalny 2 9" xfId="65"/>
    <cellStyle name="Normalny 2_druki - ZOZ wyk.2012" xfId="66"/>
    <cellStyle name="Normalny 2_druki - ZOZ wyk.2012 2" xfId="67"/>
    <cellStyle name="Normalny 2_Osoby prawne - tabele do uchwały projekt budżetu 2014" xfId="68"/>
    <cellStyle name="Normalny 2_Tabele do zał. Nr 1 w spr. wyt. do projektu budżetu na 2014" xfId="69"/>
    <cellStyle name="Normalny 2_Tabele do zał. Nr 1 w spr. wyt. do projektu budżetu na 2015" xfId="70"/>
    <cellStyle name="Normalny 2_Zał.do zmian WPF I" xfId="71"/>
    <cellStyle name="Normalny 3" xfId="72"/>
    <cellStyle name="Normalny 3 2" xfId="73"/>
    <cellStyle name="Normalny 4" xfId="74"/>
    <cellStyle name="Normalny 4 2" xfId="75"/>
    <cellStyle name="Normalny 4 9" xfId="76"/>
    <cellStyle name="Normalny 4_Osoby prawne - tabele do uchwały projekt budżetu 2014" xfId="77"/>
    <cellStyle name="Normalny 5" xfId="78"/>
    <cellStyle name="Normalny 6" xfId="79"/>
    <cellStyle name="Normalny_Druki planów na 2009 r. - wojewódzkie osoby prawne" xfId="80"/>
    <cellStyle name="Normalny_Druki planów na 2009 r. - wojewódzkie osoby prawne 2" xfId="81"/>
    <cellStyle name="Normalny_wykaz poręczeń, gwarancji i ugody 2005r." xfId="82"/>
    <cellStyle name="Obliczenia" xfId="83"/>
    <cellStyle name="Followed Hyperlink" xfId="84"/>
    <cellStyle name="Percent" xfId="85"/>
    <cellStyle name="Procentowy 2 2" xfId="86"/>
    <cellStyle name="Styl 1" xfId="87"/>
    <cellStyle name="Styl 11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Złe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do-za&#322;.-nr-1-do-uchwa&#322;y-Zarz&#261;du-w-spr.-wytycznych-do-projektu-bud&#380;etu-na-2020-r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y%20robocze\tab.%2014,15,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1EE5~1.KIC\AppData\Local\Temp\test\Emilia\PLANY%202019\druk%20projekt%20pl.fin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1EE5~1.KIC\AppData\Local\Temp\Dokumenty%20robocze\tab.%2014,15,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1EE5~1.KIC\AppData\Local\Temp\Tabele-do-za&#322;.-nr-1-do-uchwa&#322;y-Zarz&#261;du-w-spr.-wytycznych-do-projektu-bud&#380;etu-na-2020-r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.5"/>
      <sheetName val="T.6"/>
      <sheetName val="załącznik do pl.fin. T.6"/>
      <sheetName val="T.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0"/>
  <sheetViews>
    <sheetView view="pageBreakPreview" zoomScaleSheetLayoutView="100" zoomScalePageLayoutView="0" workbookViewId="0" topLeftCell="A19">
      <selection activeCell="F23" sqref="F23"/>
    </sheetView>
  </sheetViews>
  <sheetFormatPr defaultColWidth="9.00390625" defaultRowHeight="12.75"/>
  <cols>
    <col min="1" max="1" width="5.375" style="3" customWidth="1"/>
    <col min="2" max="2" width="42.375" style="1" customWidth="1"/>
    <col min="3" max="3" width="6.375" style="1" customWidth="1"/>
    <col min="4" max="4" width="15.25390625" style="1" customWidth="1"/>
    <col min="5" max="5" width="17.375" style="1" customWidth="1"/>
    <col min="6" max="7" width="16.00390625" style="1" customWidth="1"/>
    <col min="8" max="8" width="6.375" style="1" customWidth="1"/>
    <col min="9" max="11" width="9.125" style="1" customWidth="1"/>
    <col min="12" max="12" width="9.125" style="1" hidden="1" customWidth="1"/>
    <col min="13" max="13" width="81.875" style="1" hidden="1" customWidth="1"/>
    <col min="14" max="16384" width="9.125" style="1" customWidth="1"/>
  </cols>
  <sheetData>
    <row r="1" spans="1:8" ht="42" customHeight="1">
      <c r="A1" s="1303" t="s">
        <v>3</v>
      </c>
      <c r="B1" s="1304"/>
      <c r="C1" s="211"/>
      <c r="D1" s="212"/>
      <c r="E1" s="212"/>
      <c r="F1" s="1300" t="s">
        <v>545</v>
      </c>
      <c r="G1" s="1301"/>
      <c r="H1" s="1301"/>
    </row>
    <row r="2" spans="1:8" ht="28.5" customHeight="1">
      <c r="A2" s="1309" t="s">
        <v>4</v>
      </c>
      <c r="B2" s="1309"/>
      <c r="C2" s="1309"/>
      <c r="D2" s="1309"/>
      <c r="E2" s="1309"/>
      <c r="F2" s="1309"/>
      <c r="G2" s="1309"/>
      <c r="H2" s="1309"/>
    </row>
    <row r="3" spans="1:8" ht="13.5" customHeight="1">
      <c r="A3" s="1307" t="s">
        <v>267</v>
      </c>
      <c r="B3" s="1308"/>
      <c r="C3" s="1308"/>
      <c r="D3" s="1308"/>
      <c r="E3" s="1308"/>
      <c r="F3" s="1308"/>
      <c r="G3" s="1308"/>
      <c r="H3" s="1308"/>
    </row>
    <row r="4" spans="1:8" ht="18.75" customHeight="1">
      <c r="A4" s="1310" t="s">
        <v>111</v>
      </c>
      <c r="B4" s="1311"/>
      <c r="C4" s="1311"/>
      <c r="D4" s="1311"/>
      <c r="E4" s="1311"/>
      <c r="F4" s="1311"/>
      <c r="G4" s="1311"/>
      <c r="H4" s="1311"/>
    </row>
    <row r="5" spans="1:8" ht="18.75" customHeight="1">
      <c r="A5" s="1310" t="s">
        <v>544</v>
      </c>
      <c r="B5" s="1311"/>
      <c r="C5" s="1311"/>
      <c r="D5" s="1311"/>
      <c r="E5" s="1311"/>
      <c r="F5" s="1311"/>
      <c r="G5" s="1311"/>
      <c r="H5" s="1311"/>
    </row>
    <row r="6" spans="1:8" s="52" customFormat="1" ht="18.75" customHeight="1">
      <c r="A6" s="1315" t="s">
        <v>117</v>
      </c>
      <c r="B6" s="1315"/>
      <c r="C6" s="1315"/>
      <c r="D6" s="1315"/>
      <c r="E6" s="1315"/>
      <c r="F6" s="1315"/>
      <c r="G6" s="1315"/>
      <c r="H6" s="1315"/>
    </row>
    <row r="7" spans="1:3" ht="15.75" customHeight="1">
      <c r="A7" s="1305" t="s">
        <v>42</v>
      </c>
      <c r="B7" s="1306"/>
      <c r="C7" s="5"/>
    </row>
    <row r="8" spans="1:3" ht="15.75" customHeight="1">
      <c r="A8" s="1305" t="s">
        <v>43</v>
      </c>
      <c r="B8" s="1306"/>
      <c r="C8" s="5"/>
    </row>
    <row r="9" spans="1:8" ht="18" customHeight="1">
      <c r="A9" s="1302" t="s">
        <v>116</v>
      </c>
      <c r="B9" s="1302"/>
      <c r="C9" s="1302"/>
      <c r="D9" s="1302"/>
      <c r="E9" s="1302"/>
      <c r="F9" s="1302"/>
      <c r="G9" s="1302"/>
      <c r="H9" s="1302"/>
    </row>
    <row r="10" spans="1:13" ht="14.25" customHeight="1">
      <c r="A10" s="1307" t="s">
        <v>49</v>
      </c>
      <c r="B10" s="1308"/>
      <c r="C10" s="1308"/>
      <c r="D10" s="1308"/>
      <c r="E10" s="1308"/>
      <c r="F10" s="1308"/>
      <c r="G10" s="1308"/>
      <c r="H10" s="1308"/>
      <c r="L10" s="174"/>
      <c r="M10" s="9"/>
    </row>
    <row r="11" spans="1:8" s="9" customFormat="1" ht="12">
      <c r="A11" s="1312" t="s">
        <v>5</v>
      </c>
      <c r="B11" s="1312" t="s">
        <v>1</v>
      </c>
      <c r="C11" s="1312" t="s">
        <v>0</v>
      </c>
      <c r="D11" s="1312" t="s">
        <v>546</v>
      </c>
      <c r="E11" s="1312" t="s">
        <v>547</v>
      </c>
      <c r="F11" s="1312" t="s">
        <v>548</v>
      </c>
      <c r="G11" s="1312" t="s">
        <v>549</v>
      </c>
      <c r="H11" s="1312" t="s">
        <v>286</v>
      </c>
    </row>
    <row r="12" spans="1:8" s="9" customFormat="1" ht="12">
      <c r="A12" s="1318"/>
      <c r="B12" s="1313"/>
      <c r="C12" s="1313"/>
      <c r="D12" s="1313"/>
      <c r="E12" s="1313"/>
      <c r="F12" s="1313"/>
      <c r="G12" s="1313"/>
      <c r="H12" s="1313"/>
    </row>
    <row r="13" spans="1:8" s="9" customFormat="1" ht="21.75" customHeight="1">
      <c r="A13" s="1319"/>
      <c r="B13" s="1314"/>
      <c r="C13" s="1314"/>
      <c r="D13" s="1314"/>
      <c r="E13" s="1314"/>
      <c r="F13" s="1314"/>
      <c r="G13" s="1314"/>
      <c r="H13" s="1314"/>
    </row>
    <row r="14" spans="1:13" ht="15.75">
      <c r="A14" s="698">
        <v>1</v>
      </c>
      <c r="B14" s="698">
        <v>2</v>
      </c>
      <c r="C14" s="698">
        <v>3</v>
      </c>
      <c r="D14" s="698">
        <v>4</v>
      </c>
      <c r="E14" s="698">
        <v>5</v>
      </c>
      <c r="F14" s="698">
        <v>6</v>
      </c>
      <c r="G14" s="698">
        <v>7</v>
      </c>
      <c r="H14" s="698">
        <v>8</v>
      </c>
      <c r="L14" s="174" t="s">
        <v>361</v>
      </c>
      <c r="M14" s="9" t="s">
        <v>360</v>
      </c>
    </row>
    <row r="15" spans="1:13" s="9" customFormat="1" ht="18.75" customHeight="1">
      <c r="A15" s="699" t="s">
        <v>6</v>
      </c>
      <c r="B15" s="696" t="s">
        <v>7</v>
      </c>
      <c r="C15" s="696"/>
      <c r="D15" s="697">
        <f>SUM(D16:D21)</f>
        <v>0</v>
      </c>
      <c r="E15" s="697">
        <f>SUM(E16:E21)</f>
        <v>0</v>
      </c>
      <c r="F15" s="697">
        <f>SUM(F16:F21)</f>
        <v>0</v>
      </c>
      <c r="G15" s="697">
        <f>SUM(G16:G21)</f>
        <v>0</v>
      </c>
      <c r="H15" s="700" t="e">
        <f>G15/F15*100</f>
        <v>#DIV/0!</v>
      </c>
      <c r="J15" s="104"/>
      <c r="L15" s="174" t="s">
        <v>350</v>
      </c>
      <c r="M15" s="9" t="s">
        <v>351</v>
      </c>
    </row>
    <row r="16" spans="1:13" s="9" customFormat="1" ht="15.75">
      <c r="A16" s="701" t="s">
        <v>36</v>
      </c>
      <c r="B16" s="168"/>
      <c r="C16" s="185"/>
      <c r="D16" s="181"/>
      <c r="E16" s="178"/>
      <c r="F16" s="181"/>
      <c r="G16" s="177"/>
      <c r="H16" s="702" t="e">
        <f aca="true" t="shared" si="0" ref="H16:H24">G16/F16*100</f>
        <v>#DIV/0!</v>
      </c>
      <c r="J16" s="104"/>
      <c r="L16" s="174" t="s">
        <v>362</v>
      </c>
      <c r="M16" s="9" t="s">
        <v>363</v>
      </c>
    </row>
    <row r="17" spans="1:13" s="9" customFormat="1" ht="15.75">
      <c r="A17" s="701" t="s">
        <v>37</v>
      </c>
      <c r="B17" s="168"/>
      <c r="C17" s="185"/>
      <c r="D17" s="181"/>
      <c r="E17" s="178"/>
      <c r="F17" s="181"/>
      <c r="G17" s="177"/>
      <c r="H17" s="702" t="e">
        <f t="shared" si="0"/>
        <v>#DIV/0!</v>
      </c>
      <c r="J17" s="104"/>
      <c r="L17" s="174" t="s">
        <v>268</v>
      </c>
      <c r="M17" s="9" t="s">
        <v>274</v>
      </c>
    </row>
    <row r="18" spans="1:13" s="9" customFormat="1" ht="15.75">
      <c r="A18" s="701" t="s">
        <v>279</v>
      </c>
      <c r="B18" s="168"/>
      <c r="C18" s="185"/>
      <c r="D18" s="181"/>
      <c r="E18" s="178"/>
      <c r="F18" s="181"/>
      <c r="G18" s="177"/>
      <c r="H18" s="702" t="e">
        <f t="shared" si="0"/>
        <v>#DIV/0!</v>
      </c>
      <c r="J18" s="104"/>
      <c r="L18" s="174" t="s">
        <v>269</v>
      </c>
      <c r="M18" s="1" t="s">
        <v>364</v>
      </c>
    </row>
    <row r="19" spans="1:13" s="9" customFormat="1" ht="15.75">
      <c r="A19" s="701" t="s">
        <v>280</v>
      </c>
      <c r="B19" s="168"/>
      <c r="C19" s="185"/>
      <c r="D19" s="181"/>
      <c r="E19" s="178"/>
      <c r="F19" s="181"/>
      <c r="G19" s="177"/>
      <c r="H19" s="702" t="e">
        <f t="shared" si="0"/>
        <v>#DIV/0!</v>
      </c>
      <c r="J19" s="104"/>
      <c r="L19" s="175" t="s">
        <v>270</v>
      </c>
      <c r="M19" s="9" t="s">
        <v>275</v>
      </c>
    </row>
    <row r="20" spans="1:13" s="9" customFormat="1" ht="15.75">
      <c r="A20" s="701" t="s">
        <v>281</v>
      </c>
      <c r="B20" s="168"/>
      <c r="C20" s="185"/>
      <c r="D20" s="181"/>
      <c r="E20" s="178"/>
      <c r="F20" s="181"/>
      <c r="G20" s="177"/>
      <c r="H20" s="702" t="e">
        <f t="shared" si="0"/>
        <v>#DIV/0!</v>
      </c>
      <c r="J20" s="104"/>
      <c r="L20" s="176" t="s">
        <v>365</v>
      </c>
      <c r="M20" s="9" t="s">
        <v>366</v>
      </c>
    </row>
    <row r="21" spans="1:13" s="9" customFormat="1" ht="15.75">
      <c r="A21" s="701" t="s">
        <v>349</v>
      </c>
      <c r="B21" s="168"/>
      <c r="C21" s="185"/>
      <c r="D21" s="182"/>
      <c r="E21" s="183"/>
      <c r="F21" s="182"/>
      <c r="G21" s="184"/>
      <c r="H21" s="702" t="e">
        <f t="shared" si="0"/>
        <v>#DIV/0!</v>
      </c>
      <c r="J21" s="104"/>
      <c r="L21" s="176" t="s">
        <v>271</v>
      </c>
      <c r="M21" s="9" t="s">
        <v>276</v>
      </c>
    </row>
    <row r="22" spans="1:13" s="6" customFormat="1" ht="17.25" customHeight="1">
      <c r="A22" s="703" t="s">
        <v>8</v>
      </c>
      <c r="B22" s="188" t="s">
        <v>9</v>
      </c>
      <c r="C22" s="189"/>
      <c r="D22" s="190">
        <f>D23+D33+D34</f>
        <v>0</v>
      </c>
      <c r="E22" s="190">
        <f>E23+E33+E34</f>
        <v>0</v>
      </c>
      <c r="F22" s="190">
        <f>F23+F33+F34</f>
        <v>0</v>
      </c>
      <c r="G22" s="190">
        <f>G23+G33+G34</f>
        <v>0</v>
      </c>
      <c r="H22" s="704" t="e">
        <f t="shared" si="0"/>
        <v>#DIV/0!</v>
      </c>
      <c r="J22" s="105"/>
      <c r="L22" s="175" t="s">
        <v>352</v>
      </c>
      <c r="M22" s="9" t="s">
        <v>353</v>
      </c>
    </row>
    <row r="23" spans="1:13" s="163" customFormat="1" ht="19.5" customHeight="1">
      <c r="A23" s="705" t="s">
        <v>10</v>
      </c>
      <c r="B23" s="191" t="s">
        <v>226</v>
      </c>
      <c r="C23" s="192"/>
      <c r="D23" s="193">
        <f>D24+D27+D28+D32+D31</f>
        <v>0</v>
      </c>
      <c r="E23" s="193">
        <f>E24+E27+E28+E32+E31</f>
        <v>0</v>
      </c>
      <c r="F23" s="193">
        <f>F24+F27+F28+F32+F31</f>
        <v>0</v>
      </c>
      <c r="G23" s="193">
        <f>G24+G27+G28+G32+G31</f>
        <v>0</v>
      </c>
      <c r="H23" s="706" t="e">
        <f t="shared" si="0"/>
        <v>#DIV/0!</v>
      </c>
      <c r="L23" s="175" t="s">
        <v>272</v>
      </c>
      <c r="M23" s="9" t="s">
        <v>367</v>
      </c>
    </row>
    <row r="24" spans="1:13" s="164" customFormat="1" ht="19.5" customHeight="1">
      <c r="A24" s="707" t="s">
        <v>11</v>
      </c>
      <c r="B24" s="195" t="s">
        <v>370</v>
      </c>
      <c r="C24" s="196">
        <v>4010</v>
      </c>
      <c r="D24" s="193">
        <f>D25+D26</f>
        <v>0</v>
      </c>
      <c r="E24" s="193">
        <f>E25+E26</f>
        <v>0</v>
      </c>
      <c r="F24" s="193">
        <f>F25+F26</f>
        <v>0</v>
      </c>
      <c r="G24" s="193">
        <f>G25+G26</f>
        <v>0</v>
      </c>
      <c r="H24" s="708" t="e">
        <f t="shared" si="0"/>
        <v>#DIV/0!</v>
      </c>
      <c r="L24" s="175" t="s">
        <v>355</v>
      </c>
      <c r="M24" s="9" t="s">
        <v>354</v>
      </c>
    </row>
    <row r="25" spans="1:13" s="165" customFormat="1" ht="17.25" customHeight="1">
      <c r="A25" s="709"/>
      <c r="B25" s="214" t="s">
        <v>284</v>
      </c>
      <c r="C25" s="215"/>
      <c r="D25" s="166">
        <f>'T.1 - zał A'!C17+'T.1 - zał A'!C34</f>
        <v>0</v>
      </c>
      <c r="E25" s="166">
        <f>'T.1 - zał A'!D17+'T.1 - zał A'!D34</f>
        <v>0</v>
      </c>
      <c r="F25" s="166">
        <f>'T.1 - zał A'!E17+'T.1 - zał A'!E34</f>
        <v>0</v>
      </c>
      <c r="G25" s="166">
        <f>'T.1 - zał A'!F17+'T.1 - zał A'!F34</f>
        <v>0</v>
      </c>
      <c r="H25" s="702" t="e">
        <f aca="true" t="shared" si="1" ref="H25:H61">G25/F25*100</f>
        <v>#DIV/0!</v>
      </c>
      <c r="L25" s="175" t="s">
        <v>356</v>
      </c>
      <c r="M25" s="9" t="s">
        <v>357</v>
      </c>
    </row>
    <row r="26" spans="1:13" s="165" customFormat="1" ht="17.25" customHeight="1">
      <c r="A26" s="709"/>
      <c r="B26" s="216" t="s">
        <v>285</v>
      </c>
      <c r="C26" s="215"/>
      <c r="D26" s="166">
        <f>'T.1 - zał A'!C22+'T.1 - zał A'!C42</f>
        <v>0</v>
      </c>
      <c r="E26" s="166">
        <f>'T.1 - zał A'!D22+'T.1 - zał A'!D42</f>
        <v>0</v>
      </c>
      <c r="F26" s="166">
        <f>'T.1 - zał A'!E22+'T.1 - zał A'!E42</f>
        <v>0</v>
      </c>
      <c r="G26" s="166">
        <f>'T.1 - zał A'!F22+'T.1 - zał A'!F42</f>
        <v>0</v>
      </c>
      <c r="H26" s="702" t="e">
        <f t="shared" si="1"/>
        <v>#DIV/0!</v>
      </c>
      <c r="L26" s="175" t="s">
        <v>368</v>
      </c>
      <c r="M26" s="9" t="s">
        <v>369</v>
      </c>
    </row>
    <row r="27" spans="1:13" s="164" customFormat="1" ht="18" customHeight="1">
      <c r="A27" s="707" t="s">
        <v>12</v>
      </c>
      <c r="B27" s="217" t="s">
        <v>371</v>
      </c>
      <c r="C27" s="196">
        <v>4040</v>
      </c>
      <c r="D27" s="193">
        <f>'T.1 - zał A'!C27+'T.1 - zał A'!C46</f>
        <v>0</v>
      </c>
      <c r="E27" s="193">
        <f>'T.1 - zał A'!D27+'T.1 - zał A'!D46</f>
        <v>0</v>
      </c>
      <c r="F27" s="193">
        <f>'T.1 - zał A'!E27+'T.1 - zał A'!E46</f>
        <v>0</v>
      </c>
      <c r="G27" s="193">
        <f>'T.1 - zał A'!F27+'T.1 - zał A'!F46</f>
        <v>0</v>
      </c>
      <c r="H27" s="708" t="e">
        <f t="shared" si="1"/>
        <v>#DIV/0!</v>
      </c>
      <c r="L27" s="175" t="s">
        <v>273</v>
      </c>
      <c r="M27" s="9" t="s">
        <v>278</v>
      </c>
    </row>
    <row r="28" spans="1:8" s="164" customFormat="1" ht="15.75" customHeight="1">
      <c r="A28" s="707" t="s">
        <v>52</v>
      </c>
      <c r="B28" s="218" t="s">
        <v>14</v>
      </c>
      <c r="C28" s="196"/>
      <c r="D28" s="193">
        <f>SUM(D29:D30)</f>
        <v>0</v>
      </c>
      <c r="E28" s="193">
        <f>SUM(E29:E30)</f>
        <v>0</v>
      </c>
      <c r="F28" s="193">
        <f>SUM(F29:F30)</f>
        <v>0</v>
      </c>
      <c r="G28" s="194">
        <f>SUM(G29:G30)</f>
        <v>0</v>
      </c>
      <c r="H28" s="710" t="e">
        <f t="shared" si="1"/>
        <v>#DIV/0!</v>
      </c>
    </row>
    <row r="29" spans="1:9" s="9" customFormat="1" ht="19.5" customHeight="1">
      <c r="A29" s="711"/>
      <c r="B29" s="219" t="s">
        <v>283</v>
      </c>
      <c r="C29" s="196">
        <v>4110</v>
      </c>
      <c r="D29" s="197">
        <f>'T.1 - zał A'!C28+'T.1 - zał A'!C47</f>
        <v>0</v>
      </c>
      <c r="E29" s="197">
        <f>'T.1 - zał A'!D28+'T.1 - zał A'!D47</f>
        <v>0</v>
      </c>
      <c r="F29" s="197">
        <f>'T.1 - zał A'!E28+'T.1 - zał A'!E47</f>
        <v>0</v>
      </c>
      <c r="G29" s="198">
        <f>'T.1 - zał A'!F28+'T.1 - zał A'!F47+'T.1 - zał B'!I90</f>
        <v>0</v>
      </c>
      <c r="H29" s="712" t="e">
        <f t="shared" si="1"/>
        <v>#DIV/0!</v>
      </c>
      <c r="I29" s="162"/>
    </row>
    <row r="30" spans="1:8" s="9" customFormat="1" ht="30">
      <c r="A30" s="711"/>
      <c r="B30" s="573" t="s">
        <v>497</v>
      </c>
      <c r="C30" s="196" t="s">
        <v>583</v>
      </c>
      <c r="D30" s="197">
        <f>'T.1 - zał A'!C48+'T.1 - zał A'!C29</f>
        <v>0</v>
      </c>
      <c r="E30" s="197">
        <f>'T.1 - zał A'!D48+'T.1 - zał A'!D29</f>
        <v>0</v>
      </c>
      <c r="F30" s="197">
        <f>'T.1 - zał A'!E48+'T.1 - zał A'!E29</f>
        <v>0</v>
      </c>
      <c r="G30" s="198">
        <f>'T.1 - zał A'!F48+'T.1 - zał A'!F29+'T.1 - zał B'!M90</f>
        <v>0</v>
      </c>
      <c r="H30" s="712" t="e">
        <f t="shared" si="1"/>
        <v>#DIV/0!</v>
      </c>
    </row>
    <row r="31" spans="1:8" s="577" customFormat="1" ht="32.25" customHeight="1">
      <c r="A31" s="713" t="s">
        <v>227</v>
      </c>
      <c r="B31" s="584" t="s">
        <v>494</v>
      </c>
      <c r="C31" s="575" t="s">
        <v>582</v>
      </c>
      <c r="D31" s="576">
        <v>0</v>
      </c>
      <c r="E31" s="576">
        <v>0</v>
      </c>
      <c r="F31" s="576">
        <v>0</v>
      </c>
      <c r="G31" s="578">
        <f>'T.1 - zał A'!F31+'T.1 - zał A'!F50</f>
        <v>0</v>
      </c>
      <c r="H31" s="712" t="e">
        <f t="shared" si="1"/>
        <v>#DIV/0!</v>
      </c>
    </row>
    <row r="32" spans="1:8" s="163" customFormat="1" ht="17.25" customHeight="1">
      <c r="A32" s="705" t="s">
        <v>493</v>
      </c>
      <c r="B32" s="191" t="s">
        <v>225</v>
      </c>
      <c r="C32" s="220">
        <v>4170</v>
      </c>
      <c r="D32" s="228"/>
      <c r="E32" s="228"/>
      <c r="F32" s="228"/>
      <c r="G32" s="579"/>
      <c r="H32" s="710" t="e">
        <f>G32/F32*100</f>
        <v>#DIV/0!</v>
      </c>
    </row>
    <row r="33" spans="1:8" s="164" customFormat="1" ht="32.25" customHeight="1">
      <c r="A33" s="575" t="s">
        <v>13</v>
      </c>
      <c r="B33" s="221" t="s">
        <v>56</v>
      </c>
      <c r="C33" s="222">
        <v>4440</v>
      </c>
      <c r="D33" s="199">
        <f>'T.1 - zał A'!C49+'T.1 - zał A'!C30</f>
        <v>0</v>
      </c>
      <c r="E33" s="199">
        <f>'T.1 - zał A'!D49+'T.1 - zał A'!D30</f>
        <v>0</v>
      </c>
      <c r="F33" s="199">
        <f>'T.1 - zał A'!E49+'T.1 - zał A'!E30</f>
        <v>0</v>
      </c>
      <c r="G33" s="200">
        <f>'T.1 - zał A'!F49+'T.1 - zał A'!F30</f>
        <v>0</v>
      </c>
      <c r="H33" s="714" t="e">
        <f>G33/F33*100</f>
        <v>#DIV/0!</v>
      </c>
    </row>
    <row r="34" spans="1:8" s="165" customFormat="1" ht="15.75" customHeight="1">
      <c r="A34" s="575" t="s">
        <v>17</v>
      </c>
      <c r="B34" s="195" t="s">
        <v>18</v>
      </c>
      <c r="C34" s="223"/>
      <c r="D34" s="193">
        <f>SUM(D36:D61)</f>
        <v>0</v>
      </c>
      <c r="E34" s="193">
        <f>SUM(E36:E61)</f>
        <v>0</v>
      </c>
      <c r="F34" s="193">
        <f>SUM(F36:F61)</f>
        <v>0</v>
      </c>
      <c r="G34" s="194">
        <f>SUM(G36:G61)</f>
        <v>0</v>
      </c>
      <c r="H34" s="710" t="e">
        <f t="shared" si="1"/>
        <v>#DIV/0!</v>
      </c>
    </row>
    <row r="35" spans="1:8" s="204" customFormat="1" ht="12.75" customHeight="1">
      <c r="A35" s="575"/>
      <c r="B35" s="224" t="s">
        <v>90</v>
      </c>
      <c r="C35" s="225"/>
      <c r="D35" s="226"/>
      <c r="E35" s="226"/>
      <c r="F35" s="226"/>
      <c r="G35" s="227"/>
      <c r="H35" s="715"/>
    </row>
    <row r="36" spans="1:8" s="104" customFormat="1" ht="15.75">
      <c r="A36" s="716" t="s">
        <v>81</v>
      </c>
      <c r="B36" s="169"/>
      <c r="C36" s="167"/>
      <c r="D36" s="96"/>
      <c r="E36" s="96"/>
      <c r="F36" s="96"/>
      <c r="G36" s="95"/>
      <c r="H36" s="712" t="e">
        <f t="shared" si="1"/>
        <v>#DIV/0!</v>
      </c>
    </row>
    <row r="37" spans="1:8" s="104" customFormat="1" ht="15.75">
      <c r="A37" s="716" t="s">
        <v>83</v>
      </c>
      <c r="B37" s="169"/>
      <c r="C37" s="167"/>
      <c r="D37" s="177"/>
      <c r="E37" s="177"/>
      <c r="F37" s="177"/>
      <c r="G37" s="178"/>
      <c r="H37" s="712" t="e">
        <f t="shared" si="1"/>
        <v>#DIV/0!</v>
      </c>
    </row>
    <row r="38" spans="1:8" s="104" customFormat="1" ht="15.75">
      <c r="A38" s="716" t="s">
        <v>124</v>
      </c>
      <c r="B38" s="169"/>
      <c r="C38" s="167"/>
      <c r="D38" s="177"/>
      <c r="E38" s="177"/>
      <c r="F38" s="177"/>
      <c r="G38" s="178"/>
      <c r="H38" s="712" t="e">
        <f t="shared" si="1"/>
        <v>#DIV/0!</v>
      </c>
    </row>
    <row r="39" spans="1:8" s="104" customFormat="1" ht="15.75">
      <c r="A39" s="716" t="s">
        <v>228</v>
      </c>
      <c r="B39" s="169"/>
      <c r="C39" s="167"/>
      <c r="D39" s="177"/>
      <c r="E39" s="177"/>
      <c r="F39" s="177"/>
      <c r="G39" s="178"/>
      <c r="H39" s="712" t="e">
        <f t="shared" si="1"/>
        <v>#DIV/0!</v>
      </c>
    </row>
    <row r="40" spans="1:8" s="104" customFormat="1" ht="15.75">
      <c r="A40" s="716" t="s">
        <v>229</v>
      </c>
      <c r="B40" s="169"/>
      <c r="C40" s="167"/>
      <c r="D40" s="177"/>
      <c r="E40" s="177"/>
      <c r="F40" s="177"/>
      <c r="G40" s="178"/>
      <c r="H40" s="712" t="e">
        <f t="shared" si="1"/>
        <v>#DIV/0!</v>
      </c>
    </row>
    <row r="41" spans="1:8" s="104" customFormat="1" ht="15.75">
      <c r="A41" s="716" t="s">
        <v>230</v>
      </c>
      <c r="B41" s="169"/>
      <c r="C41" s="167"/>
      <c r="D41" s="177"/>
      <c r="E41" s="177"/>
      <c r="F41" s="177"/>
      <c r="G41" s="178"/>
      <c r="H41" s="712" t="e">
        <f t="shared" si="1"/>
        <v>#DIV/0!</v>
      </c>
    </row>
    <row r="42" spans="1:13" s="104" customFormat="1" ht="15.75" customHeight="1">
      <c r="A42" s="716" t="s">
        <v>231</v>
      </c>
      <c r="B42" s="169"/>
      <c r="C42" s="167"/>
      <c r="D42" s="177"/>
      <c r="E42" s="177"/>
      <c r="F42" s="177"/>
      <c r="G42" s="178"/>
      <c r="H42" s="712" t="e">
        <f t="shared" si="1"/>
        <v>#DIV/0!</v>
      </c>
      <c r="L42" s="170">
        <v>3020</v>
      </c>
      <c r="M42" s="171" t="s">
        <v>236</v>
      </c>
    </row>
    <row r="43" spans="1:13" s="104" customFormat="1" ht="15.75" customHeight="1">
      <c r="A43" s="716" t="s">
        <v>232</v>
      </c>
      <c r="B43" s="169"/>
      <c r="C43" s="167"/>
      <c r="D43" s="177"/>
      <c r="E43" s="177"/>
      <c r="F43" s="177"/>
      <c r="G43" s="178"/>
      <c r="H43" s="712" t="e">
        <f t="shared" si="1"/>
        <v>#DIV/0!</v>
      </c>
      <c r="L43" s="170">
        <v>3030</v>
      </c>
      <c r="M43" s="186" t="s">
        <v>263</v>
      </c>
    </row>
    <row r="44" spans="1:13" s="104" customFormat="1" ht="15.75" customHeight="1">
      <c r="A44" s="716" t="s">
        <v>233</v>
      </c>
      <c r="B44" s="169"/>
      <c r="C44" s="167"/>
      <c r="D44" s="177"/>
      <c r="E44" s="177"/>
      <c r="F44" s="177"/>
      <c r="G44" s="178"/>
      <c r="H44" s="712" t="e">
        <f t="shared" si="1"/>
        <v>#DIV/0!</v>
      </c>
      <c r="L44" s="170">
        <v>4140</v>
      </c>
      <c r="M44" s="186" t="s">
        <v>237</v>
      </c>
    </row>
    <row r="45" spans="1:13" s="104" customFormat="1" ht="15.75" customHeight="1">
      <c r="A45" s="716" t="s">
        <v>234</v>
      </c>
      <c r="B45" s="169"/>
      <c r="C45" s="167"/>
      <c r="D45" s="177"/>
      <c r="E45" s="177"/>
      <c r="F45" s="177"/>
      <c r="G45" s="178"/>
      <c r="H45" s="712" t="e">
        <f t="shared" si="1"/>
        <v>#DIV/0!</v>
      </c>
      <c r="L45" s="170">
        <v>4190</v>
      </c>
      <c r="M45" s="171" t="s">
        <v>337</v>
      </c>
    </row>
    <row r="46" spans="1:13" s="206" customFormat="1" ht="15.75" customHeight="1">
      <c r="A46" s="716" t="s">
        <v>252</v>
      </c>
      <c r="B46" s="169"/>
      <c r="C46" s="167"/>
      <c r="D46" s="177"/>
      <c r="E46" s="177"/>
      <c r="F46" s="177"/>
      <c r="G46" s="178"/>
      <c r="H46" s="712" t="e">
        <f t="shared" si="1"/>
        <v>#DIV/0!</v>
      </c>
      <c r="L46" s="170">
        <v>4210</v>
      </c>
      <c r="M46" s="171" t="s">
        <v>238</v>
      </c>
    </row>
    <row r="47" spans="1:13" s="206" customFormat="1" ht="15.75" customHeight="1">
      <c r="A47" s="716" t="s">
        <v>253</v>
      </c>
      <c r="B47" s="169"/>
      <c r="C47" s="167"/>
      <c r="D47" s="177"/>
      <c r="E47" s="177"/>
      <c r="F47" s="177"/>
      <c r="G47" s="178"/>
      <c r="H47" s="712" t="e">
        <f t="shared" si="1"/>
        <v>#DIV/0!</v>
      </c>
      <c r="L47" s="173">
        <v>4220</v>
      </c>
      <c r="M47" s="171" t="s">
        <v>243</v>
      </c>
    </row>
    <row r="48" spans="1:13" s="206" customFormat="1" ht="15.75" customHeight="1">
      <c r="A48" s="716" t="s">
        <v>254</v>
      </c>
      <c r="B48" s="169"/>
      <c r="C48" s="167"/>
      <c r="D48" s="177"/>
      <c r="E48" s="177"/>
      <c r="F48" s="177"/>
      <c r="G48" s="178"/>
      <c r="H48" s="712" t="e">
        <f t="shared" si="1"/>
        <v>#DIV/0!</v>
      </c>
      <c r="L48" s="173">
        <v>4240</v>
      </c>
      <c r="M48" s="172" t="s">
        <v>336</v>
      </c>
    </row>
    <row r="49" spans="1:13" s="206" customFormat="1" ht="15.75" customHeight="1">
      <c r="A49" s="716" t="s">
        <v>255</v>
      </c>
      <c r="B49" s="169"/>
      <c r="C49" s="167"/>
      <c r="D49" s="179"/>
      <c r="E49" s="179"/>
      <c r="F49" s="179"/>
      <c r="G49" s="180"/>
      <c r="H49" s="717" t="e">
        <f t="shared" si="1"/>
        <v>#DIV/0!</v>
      </c>
      <c r="L49" s="205">
        <v>4260</v>
      </c>
      <c r="M49" s="171" t="s">
        <v>239</v>
      </c>
    </row>
    <row r="50" spans="1:13" s="206" customFormat="1" ht="15.75" customHeight="1">
      <c r="A50" s="716" t="s">
        <v>256</v>
      </c>
      <c r="B50" s="169"/>
      <c r="C50" s="167"/>
      <c r="D50" s="177"/>
      <c r="E50" s="177"/>
      <c r="F50" s="177"/>
      <c r="G50" s="178"/>
      <c r="H50" s="712" t="e">
        <f t="shared" si="1"/>
        <v>#DIV/0!</v>
      </c>
      <c r="L50" s="205">
        <v>4270</v>
      </c>
      <c r="M50" s="171" t="s">
        <v>240</v>
      </c>
    </row>
    <row r="51" spans="1:13" s="206" customFormat="1" ht="15.75" customHeight="1">
      <c r="A51" s="716" t="s">
        <v>257</v>
      </c>
      <c r="B51" s="169"/>
      <c r="C51" s="167"/>
      <c r="D51" s="177"/>
      <c r="E51" s="177"/>
      <c r="F51" s="177"/>
      <c r="G51" s="178"/>
      <c r="H51" s="712" t="e">
        <f t="shared" si="1"/>
        <v>#DIV/0!</v>
      </c>
      <c r="L51" s="205">
        <v>4280</v>
      </c>
      <c r="M51" s="171" t="s">
        <v>241</v>
      </c>
    </row>
    <row r="52" spans="1:13" s="206" customFormat="1" ht="15.75" customHeight="1">
      <c r="A52" s="716" t="s">
        <v>258</v>
      </c>
      <c r="B52" s="169"/>
      <c r="C52" s="167"/>
      <c r="D52" s="177"/>
      <c r="E52" s="177"/>
      <c r="F52" s="177"/>
      <c r="G52" s="178"/>
      <c r="H52" s="712" t="e">
        <f t="shared" si="1"/>
        <v>#DIV/0!</v>
      </c>
      <c r="L52" s="205">
        <v>4300</v>
      </c>
      <c r="M52" s="171" t="s">
        <v>242</v>
      </c>
    </row>
    <row r="53" spans="1:13" s="206" customFormat="1" ht="15.75" customHeight="1">
      <c r="A53" s="716" t="s">
        <v>259</v>
      </c>
      <c r="B53" s="169"/>
      <c r="C53" s="167"/>
      <c r="D53" s="177"/>
      <c r="E53" s="177"/>
      <c r="F53" s="177"/>
      <c r="G53" s="178"/>
      <c r="H53" s="712" t="e">
        <f t="shared" si="1"/>
        <v>#DIV/0!</v>
      </c>
      <c r="L53" s="205">
        <v>4360</v>
      </c>
      <c r="M53" s="171" t="s">
        <v>372</v>
      </c>
    </row>
    <row r="54" spans="1:13" s="206" customFormat="1" ht="15.75" customHeight="1">
      <c r="A54" s="716" t="s">
        <v>260</v>
      </c>
      <c r="B54" s="169"/>
      <c r="C54" s="167"/>
      <c r="D54" s="177"/>
      <c r="E54" s="177"/>
      <c r="F54" s="177"/>
      <c r="G54" s="178"/>
      <c r="H54" s="712" t="e">
        <f t="shared" si="1"/>
        <v>#DIV/0!</v>
      </c>
      <c r="L54" s="205">
        <v>4380</v>
      </c>
      <c r="M54" s="171" t="s">
        <v>244</v>
      </c>
    </row>
    <row r="55" spans="1:13" s="206" customFormat="1" ht="15.75" customHeight="1">
      <c r="A55" s="716" t="s">
        <v>261</v>
      </c>
      <c r="B55" s="169"/>
      <c r="C55" s="167"/>
      <c r="D55" s="177"/>
      <c r="E55" s="177"/>
      <c r="F55" s="177"/>
      <c r="G55" s="178"/>
      <c r="H55" s="712" t="e">
        <f t="shared" si="1"/>
        <v>#DIV/0!</v>
      </c>
      <c r="L55" s="205">
        <v>4390</v>
      </c>
      <c r="M55" s="171" t="s">
        <v>264</v>
      </c>
    </row>
    <row r="56" spans="1:13" s="206" customFormat="1" ht="15.75" customHeight="1">
      <c r="A56" s="716" t="s">
        <v>262</v>
      </c>
      <c r="B56" s="169"/>
      <c r="C56" s="167"/>
      <c r="D56" s="177"/>
      <c r="E56" s="177"/>
      <c r="F56" s="177"/>
      <c r="G56" s="178"/>
      <c r="H56" s="712" t="e">
        <f t="shared" si="1"/>
        <v>#DIV/0!</v>
      </c>
      <c r="L56" s="205">
        <v>4400</v>
      </c>
      <c r="M56" s="171" t="s">
        <v>265</v>
      </c>
    </row>
    <row r="57" spans="1:13" s="206" customFormat="1" ht="15.75" customHeight="1">
      <c r="A57" s="716" t="s">
        <v>282</v>
      </c>
      <c r="B57" s="169"/>
      <c r="C57" s="167"/>
      <c r="D57" s="177"/>
      <c r="E57" s="177"/>
      <c r="F57" s="177"/>
      <c r="G57" s="178"/>
      <c r="H57" s="712" t="e">
        <f t="shared" si="1"/>
        <v>#DIV/0!</v>
      </c>
      <c r="L57" s="205">
        <v>4410</v>
      </c>
      <c r="M57" s="171" t="s">
        <v>245</v>
      </c>
    </row>
    <row r="58" spans="1:13" s="206" customFormat="1" ht="15.75" customHeight="1">
      <c r="A58" s="716" t="s">
        <v>289</v>
      </c>
      <c r="B58" s="169"/>
      <c r="C58" s="167"/>
      <c r="D58" s="177"/>
      <c r="E58" s="177"/>
      <c r="F58" s="177"/>
      <c r="G58" s="178"/>
      <c r="H58" s="712" t="e">
        <f t="shared" si="1"/>
        <v>#DIV/0!</v>
      </c>
      <c r="L58" s="205">
        <v>4420</v>
      </c>
      <c r="M58" s="171" t="s">
        <v>246</v>
      </c>
    </row>
    <row r="59" spans="1:13" s="206" customFormat="1" ht="15.75" customHeight="1">
      <c r="A59" s="718" t="s">
        <v>290</v>
      </c>
      <c r="B59" s="403"/>
      <c r="C59" s="404"/>
      <c r="D59" s="184"/>
      <c r="E59" s="184"/>
      <c r="F59" s="184"/>
      <c r="G59" s="183"/>
      <c r="H59" s="719" t="e">
        <f t="shared" si="1"/>
        <v>#DIV/0!</v>
      </c>
      <c r="L59" s="205">
        <v>4430</v>
      </c>
      <c r="M59" s="171" t="s">
        <v>247</v>
      </c>
    </row>
    <row r="60" spans="1:13" s="206" customFormat="1" ht="15.75" customHeight="1">
      <c r="A60" s="720" t="s">
        <v>291</v>
      </c>
      <c r="B60" s="580"/>
      <c r="C60" s="581"/>
      <c r="D60" s="582"/>
      <c r="E60" s="582"/>
      <c r="F60" s="582"/>
      <c r="G60" s="583"/>
      <c r="H60" s="721" t="e">
        <f t="shared" si="1"/>
        <v>#DIV/0!</v>
      </c>
      <c r="L60" s="207">
        <v>4480</v>
      </c>
      <c r="M60" s="208" t="s">
        <v>248</v>
      </c>
    </row>
    <row r="61" spans="1:13" s="206" customFormat="1" ht="15.75" customHeight="1">
      <c r="A61" s="718" t="s">
        <v>292</v>
      </c>
      <c r="B61" s="403"/>
      <c r="C61" s="404"/>
      <c r="D61" s="184"/>
      <c r="E61" s="184"/>
      <c r="F61" s="184"/>
      <c r="G61" s="183"/>
      <c r="H61" s="719" t="e">
        <f t="shared" si="1"/>
        <v>#DIV/0!</v>
      </c>
      <c r="L61" s="207">
        <v>4490</v>
      </c>
      <c r="M61" s="208" t="s">
        <v>338</v>
      </c>
    </row>
    <row r="62" spans="1:13" s="4" customFormat="1" ht="18.75" customHeight="1">
      <c r="A62" s="722" t="s">
        <v>29</v>
      </c>
      <c r="B62" s="188" t="s">
        <v>21</v>
      </c>
      <c r="C62" s="97"/>
      <c r="D62" s="97"/>
      <c r="E62" s="97"/>
      <c r="F62" s="97"/>
      <c r="G62" s="97"/>
      <c r="H62" s="723" t="s">
        <v>141</v>
      </c>
      <c r="L62" s="207">
        <v>4510</v>
      </c>
      <c r="M62" s="208" t="s">
        <v>249</v>
      </c>
    </row>
    <row r="63" spans="1:13" ht="18" customHeight="1">
      <c r="A63" s="724" t="s">
        <v>40</v>
      </c>
      <c r="B63" s="201" t="s">
        <v>22</v>
      </c>
      <c r="C63" s="106"/>
      <c r="D63" s="98"/>
      <c r="E63" s="99"/>
      <c r="F63" s="98"/>
      <c r="G63" s="100"/>
      <c r="H63" s="725" t="s">
        <v>141</v>
      </c>
      <c r="L63" s="207">
        <v>4520</v>
      </c>
      <c r="M63" s="208" t="s">
        <v>250</v>
      </c>
    </row>
    <row r="64" spans="1:13" ht="19.5" customHeight="1">
      <c r="A64" s="726" t="s">
        <v>41</v>
      </c>
      <c r="B64" s="202" t="s">
        <v>23</v>
      </c>
      <c r="C64" s="107"/>
      <c r="D64" s="101"/>
      <c r="E64" s="102"/>
      <c r="F64" s="101"/>
      <c r="G64" s="103"/>
      <c r="H64" s="727" t="s">
        <v>141</v>
      </c>
      <c r="L64" s="207">
        <v>4530</v>
      </c>
      <c r="M64" s="208" t="s">
        <v>339</v>
      </c>
    </row>
    <row r="65" spans="1:13" s="4" customFormat="1" ht="21.75" customHeight="1">
      <c r="A65" s="722" t="s">
        <v>20</v>
      </c>
      <c r="B65" s="728" t="s">
        <v>139</v>
      </c>
      <c r="C65" s="97"/>
      <c r="D65" s="97"/>
      <c r="E65" s="97"/>
      <c r="F65" s="97"/>
      <c r="G65" s="97"/>
      <c r="H65" s="729" t="e">
        <f>G65/F65*100</f>
        <v>#DIV/0!</v>
      </c>
      <c r="L65" s="207">
        <v>4580</v>
      </c>
      <c r="M65" s="208" t="s">
        <v>277</v>
      </c>
    </row>
    <row r="66" spans="1:13" ht="18" customHeight="1">
      <c r="A66" s="1321" t="s">
        <v>590</v>
      </c>
      <c r="B66" s="1321"/>
      <c r="C66" s="1321"/>
      <c r="D66" s="1321"/>
      <c r="E66" s="1321"/>
      <c r="F66" s="1321"/>
      <c r="G66" s="1321"/>
      <c r="H66" s="1321"/>
      <c r="L66" s="207">
        <v>4590</v>
      </c>
      <c r="M66" s="208" t="s">
        <v>373</v>
      </c>
    </row>
    <row r="67" spans="1:13" ht="15.75" customHeight="1">
      <c r="A67" s="203"/>
      <c r="B67" s="1320" t="s">
        <v>198</v>
      </c>
      <c r="C67" s="1320"/>
      <c r="D67" s="1320"/>
      <c r="E67" s="1320"/>
      <c r="F67" s="1320"/>
      <c r="G67" s="1320"/>
      <c r="H67" s="1320"/>
      <c r="L67" s="207">
        <v>4600</v>
      </c>
      <c r="M67" s="208" t="s">
        <v>374</v>
      </c>
    </row>
    <row r="68" spans="1:13" ht="12" customHeight="1">
      <c r="A68" s="25"/>
      <c r="B68" s="24"/>
      <c r="C68" s="24"/>
      <c r="D68" s="24"/>
      <c r="E68" s="24"/>
      <c r="F68" s="24"/>
      <c r="G68" s="24"/>
      <c r="H68" s="24"/>
      <c r="L68" s="207">
        <v>4610</v>
      </c>
      <c r="M68" s="208" t="s">
        <v>266</v>
      </c>
    </row>
    <row r="69" spans="1:13" ht="16.5" customHeight="1">
      <c r="A69" s="1316" t="s">
        <v>235</v>
      </c>
      <c r="B69" s="1317"/>
      <c r="C69" s="24"/>
      <c r="D69" s="24"/>
      <c r="E69" s="24"/>
      <c r="F69" s="24"/>
      <c r="G69" s="24"/>
      <c r="H69" s="24"/>
      <c r="L69" s="207">
        <v>4700</v>
      </c>
      <c r="M69" s="208" t="s">
        <v>251</v>
      </c>
    </row>
    <row r="70" spans="1:13" s="3" customFormat="1" ht="32.25" customHeight="1">
      <c r="A70" s="25"/>
      <c r="B70" s="25" t="s">
        <v>99</v>
      </c>
      <c r="C70" s="25"/>
      <c r="D70" s="25"/>
      <c r="E70" s="25"/>
      <c r="F70" s="25" t="s">
        <v>100</v>
      </c>
      <c r="G70" s="25"/>
      <c r="H70" s="25"/>
      <c r="L70" s="207"/>
      <c r="M70" s="208"/>
    </row>
    <row r="71" spans="1:13" s="3" customFormat="1" ht="15.75">
      <c r="A71" s="25"/>
      <c r="B71" s="25"/>
      <c r="C71" s="25"/>
      <c r="D71" s="25"/>
      <c r="E71" s="25"/>
      <c r="F71" s="25"/>
      <c r="G71" s="25"/>
      <c r="H71" s="25"/>
      <c r="L71" s="207"/>
      <c r="M71" s="208"/>
    </row>
    <row r="72" spans="1:13" s="3" customFormat="1" ht="15.75">
      <c r="A72" s="25"/>
      <c r="B72" s="25" t="s">
        <v>47</v>
      </c>
      <c r="C72" s="25"/>
      <c r="D72" s="25"/>
      <c r="E72" s="25"/>
      <c r="F72" s="25" t="s">
        <v>57</v>
      </c>
      <c r="G72" s="25"/>
      <c r="H72" s="25"/>
      <c r="L72" s="207"/>
      <c r="M72" s="208"/>
    </row>
    <row r="73" spans="1:8" s="210" customFormat="1" ht="15.75">
      <c r="A73" s="47"/>
      <c r="B73" s="47" t="s">
        <v>94</v>
      </c>
      <c r="C73" s="47"/>
      <c r="D73" s="47"/>
      <c r="E73" s="47"/>
      <c r="F73" s="47" t="s">
        <v>94</v>
      </c>
      <c r="G73" s="47"/>
      <c r="H73" s="47"/>
    </row>
    <row r="74" spans="1:8" ht="15.75">
      <c r="A74" s="25"/>
      <c r="B74" s="24" t="s">
        <v>93</v>
      </c>
      <c r="C74" s="24"/>
      <c r="D74" s="24"/>
      <c r="E74" s="24"/>
      <c r="F74" s="24"/>
      <c r="G74" s="24"/>
      <c r="H74" s="24"/>
    </row>
    <row r="75" spans="1:8" ht="15.75">
      <c r="A75" s="25"/>
      <c r="B75" s="24"/>
      <c r="C75" s="24"/>
      <c r="D75" s="24"/>
      <c r="E75" s="24"/>
      <c r="F75" s="24"/>
      <c r="G75" s="24"/>
      <c r="H75" s="24"/>
    </row>
    <row r="76" spans="1:8" s="3" customFormat="1" ht="15.75">
      <c r="A76" s="25"/>
      <c r="B76" s="25" t="s">
        <v>98</v>
      </c>
      <c r="C76" s="25"/>
      <c r="D76" s="25"/>
      <c r="E76" s="25"/>
      <c r="F76" s="25" t="s">
        <v>97</v>
      </c>
      <c r="G76" s="25"/>
      <c r="H76" s="25"/>
    </row>
    <row r="77" s="3" customFormat="1" ht="5.25" customHeight="1"/>
    <row r="78" s="3" customFormat="1" ht="11.25" customHeight="1"/>
    <row r="79" spans="2:6" s="3" customFormat="1" ht="12.75">
      <c r="B79" s="3" t="s">
        <v>86</v>
      </c>
      <c r="F79" s="3" t="s">
        <v>87</v>
      </c>
    </row>
    <row r="80" spans="2:6" s="3" customFormat="1" ht="12.75">
      <c r="B80" s="3" t="s">
        <v>94</v>
      </c>
      <c r="F80" s="3" t="s">
        <v>94</v>
      </c>
    </row>
  </sheetData>
  <sheetProtection selectLockedCells="1"/>
  <protectedRanges>
    <protectedRange sqref="D22:H34" name="Rozstęp1"/>
  </protectedRanges>
  <mergeCells count="22">
    <mergeCell ref="A69:B69"/>
    <mergeCell ref="E11:E13"/>
    <mergeCell ref="F11:F13"/>
    <mergeCell ref="A11:A13"/>
    <mergeCell ref="B67:H67"/>
    <mergeCell ref="C11:C13"/>
    <mergeCell ref="A66:H66"/>
    <mergeCell ref="A10:H10"/>
    <mergeCell ref="G11:G13"/>
    <mergeCell ref="H11:H13"/>
    <mergeCell ref="A6:H6"/>
    <mergeCell ref="B11:B13"/>
    <mergeCell ref="D11:D13"/>
    <mergeCell ref="F1:H1"/>
    <mergeCell ref="A9:H9"/>
    <mergeCell ref="A1:B1"/>
    <mergeCell ref="A7:B7"/>
    <mergeCell ref="A8:B8"/>
    <mergeCell ref="A3:H3"/>
    <mergeCell ref="A2:H2"/>
    <mergeCell ref="A4:H4"/>
    <mergeCell ref="A5:H5"/>
  </mergeCells>
  <dataValidations count="6">
    <dataValidation type="list" allowBlank="1" showInputMessage="1" showErrorMessage="1" sqref="C35">
      <formula1>paragraf</formula1>
    </dataValidation>
    <dataValidation type="list" allowBlank="1" showInputMessage="1" showErrorMessage="1" sqref="C16:C21">
      <formula1>_0580</formula1>
    </dataValidation>
    <dataValidation type="list" allowBlank="1" showInputMessage="1" showErrorMessage="1" sqref="B17:B21">
      <formula1>$M$16:$M$25</formula1>
    </dataValidation>
    <dataValidation type="list" allowBlank="1" showInputMessage="1" showErrorMessage="1" sqref="B16">
      <formula1>$M$14:$M$27</formula1>
    </dataValidation>
    <dataValidation type="list" allowBlank="1" showInputMessage="1" showErrorMessage="1" sqref="C36:C61">
      <formula1>$L$42:$L$72</formula1>
    </dataValidation>
    <dataValidation type="list" allowBlank="1" showInputMessage="1" showErrorMessage="1" sqref="B36:B61">
      <formula1>$M$42:$M$72</formula1>
    </dataValidation>
  </dataValidations>
  <printOptions horizontalCentered="1"/>
  <pageMargins left="0.5905511811023623" right="0.5905511811023623" top="0.67" bottom="0.6692913385826772" header="0" footer="0.3937007874015748"/>
  <pageSetup fitToHeight="2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875" style="546" customWidth="1"/>
    <col min="2" max="2" width="48.125" style="517" customWidth="1"/>
    <col min="3" max="6" width="19.375" style="517" customWidth="1"/>
    <col min="7" max="7" width="12.125" style="517" customWidth="1"/>
    <col min="8" max="16384" width="9.125" style="517" customWidth="1"/>
  </cols>
  <sheetData>
    <row r="1" spans="1:8" s="511" customFormat="1" ht="42" customHeight="1">
      <c r="A1" s="1512"/>
      <c r="B1" s="1513"/>
      <c r="C1" s="508"/>
      <c r="D1" s="509"/>
      <c r="E1" s="1514" t="s">
        <v>571</v>
      </c>
      <c r="F1" s="1514"/>
      <c r="G1" s="1514"/>
      <c r="H1" s="510"/>
    </row>
    <row r="2" spans="1:7" s="451" customFormat="1" ht="28.5" customHeight="1">
      <c r="A2" s="1498" t="s">
        <v>461</v>
      </c>
      <c r="B2" s="1498"/>
      <c r="C2" s="1498"/>
      <c r="D2" s="1498"/>
      <c r="E2" s="1498"/>
      <c r="F2" s="1498"/>
      <c r="G2" s="1498"/>
    </row>
    <row r="3" spans="1:7" s="451" customFormat="1" ht="13.5" customHeight="1">
      <c r="A3" s="1499" t="s">
        <v>462</v>
      </c>
      <c r="B3" s="1500"/>
      <c r="C3" s="1500"/>
      <c r="D3" s="1500"/>
      <c r="E3" s="1500"/>
      <c r="F3" s="1500"/>
      <c r="G3" s="1500"/>
    </row>
    <row r="4" spans="1:7" s="511" customFormat="1" ht="18.75" customHeight="1">
      <c r="A4" s="1515" t="s">
        <v>111</v>
      </c>
      <c r="B4" s="1516"/>
      <c r="C4" s="1516"/>
      <c r="D4" s="1516"/>
      <c r="E4" s="1516"/>
      <c r="F4" s="1516"/>
      <c r="G4" s="1516"/>
    </row>
    <row r="5" spans="1:7" s="511" customFormat="1" ht="18.75" customHeight="1">
      <c r="A5" s="1515" t="s">
        <v>544</v>
      </c>
      <c r="B5" s="1516"/>
      <c r="C5" s="1516"/>
      <c r="D5" s="1516"/>
      <c r="E5" s="1516"/>
      <c r="F5" s="1516"/>
      <c r="G5" s="1516"/>
    </row>
    <row r="7" spans="1:7" s="512" customFormat="1" ht="36" customHeight="1">
      <c r="A7" s="1510" t="s">
        <v>449</v>
      </c>
      <c r="B7" s="1517"/>
      <c r="C7" s="1517"/>
      <c r="D7" s="1517"/>
      <c r="E7" s="1517"/>
      <c r="F7" s="1517"/>
      <c r="G7" s="1517"/>
    </row>
    <row r="8" spans="1:7" ht="15.75">
      <c r="A8" s="547"/>
      <c r="B8" s="466"/>
      <c r="C8" s="466"/>
      <c r="D8" s="466"/>
      <c r="E8" s="466"/>
      <c r="F8" s="468"/>
      <c r="G8" s="468" t="s">
        <v>2</v>
      </c>
    </row>
    <row r="9" spans="1:7" ht="53.25" customHeight="1">
      <c r="A9" s="470" t="s">
        <v>5</v>
      </c>
      <c r="B9" s="471" t="s">
        <v>1</v>
      </c>
      <c r="C9" s="471" t="s">
        <v>572</v>
      </c>
      <c r="D9" s="471" t="s">
        <v>563</v>
      </c>
      <c r="E9" s="519" t="s">
        <v>548</v>
      </c>
      <c r="F9" s="473" t="s">
        <v>565</v>
      </c>
      <c r="G9" s="425" t="s">
        <v>392</v>
      </c>
    </row>
    <row r="10" spans="1:7" s="520" customFormat="1" ht="15.75">
      <c r="A10" s="429">
        <v>1</v>
      </c>
      <c r="B10" s="429">
        <v>2</v>
      </c>
      <c r="C10" s="429">
        <v>3</v>
      </c>
      <c r="D10" s="429">
        <v>4</v>
      </c>
      <c r="E10" s="429">
        <v>5</v>
      </c>
      <c r="F10" s="429">
        <v>6</v>
      </c>
      <c r="G10" s="429">
        <v>7</v>
      </c>
    </row>
    <row r="11" spans="1:7" ht="23.25" customHeight="1">
      <c r="A11" s="521" t="s">
        <v>92</v>
      </c>
      <c r="B11" s="478" t="s">
        <v>450</v>
      </c>
      <c r="C11" s="522"/>
      <c r="D11" s="522"/>
      <c r="E11" s="480"/>
      <c r="F11" s="522"/>
      <c r="G11" s="481" t="e">
        <f>F11/E11*100</f>
        <v>#DIV/0!</v>
      </c>
    </row>
    <row r="12" spans="1:7" ht="23.25" customHeight="1">
      <c r="A12" s="521" t="s">
        <v>58</v>
      </c>
      <c r="B12" s="478" t="s">
        <v>393</v>
      </c>
      <c r="C12" s="482">
        <f>C13+C16</f>
        <v>0</v>
      </c>
      <c r="D12" s="482">
        <f>D13+D16</f>
        <v>0</v>
      </c>
      <c r="E12" s="482">
        <f>E13+E16</f>
        <v>0</v>
      </c>
      <c r="F12" s="482">
        <f>F13+F16</f>
        <v>0</v>
      </c>
      <c r="G12" s="483" t="e">
        <f aca="true" t="shared" si="0" ref="G12:G28">F12/E12*100</f>
        <v>#DIV/0!</v>
      </c>
    </row>
    <row r="13" spans="1:7" ht="90.75" customHeight="1">
      <c r="A13" s="521" t="s">
        <v>394</v>
      </c>
      <c r="B13" s="484" t="s">
        <v>475</v>
      </c>
      <c r="C13" s="485">
        <f>C14+C15</f>
        <v>0</v>
      </c>
      <c r="D13" s="485">
        <f>D14+D15</f>
        <v>0</v>
      </c>
      <c r="E13" s="485">
        <f>E14+E15</f>
        <v>0</v>
      </c>
      <c r="F13" s="485">
        <f>F14+F15</f>
        <v>0</v>
      </c>
      <c r="G13" s="481" t="e">
        <f t="shared" si="0"/>
        <v>#DIV/0!</v>
      </c>
    </row>
    <row r="14" spans="1:7" ht="24.75" customHeight="1">
      <c r="A14" s="521" t="s">
        <v>396</v>
      </c>
      <c r="B14" s="525" t="s">
        <v>451</v>
      </c>
      <c r="C14" s="526"/>
      <c r="D14" s="526"/>
      <c r="E14" s="488"/>
      <c r="F14" s="526"/>
      <c r="G14" s="489" t="e">
        <f t="shared" si="0"/>
        <v>#DIV/0!</v>
      </c>
    </row>
    <row r="15" spans="1:7" ht="24.75" customHeight="1">
      <c r="A15" s="521" t="s">
        <v>398</v>
      </c>
      <c r="B15" s="525" t="s">
        <v>452</v>
      </c>
      <c r="C15" s="526"/>
      <c r="D15" s="526"/>
      <c r="E15" s="488"/>
      <c r="F15" s="526"/>
      <c r="G15" s="489" t="e">
        <f t="shared" si="0"/>
        <v>#DIV/0!</v>
      </c>
    </row>
    <row r="16" spans="1:7" ht="24.75" customHeight="1">
      <c r="A16" s="521" t="s">
        <v>405</v>
      </c>
      <c r="B16" s="484" t="s">
        <v>406</v>
      </c>
      <c r="C16" s="485">
        <f>C17+C18+C19</f>
        <v>0</v>
      </c>
      <c r="D16" s="485">
        <f>D17+D18+D19</f>
        <v>0</v>
      </c>
      <c r="E16" s="485">
        <f>E17+E18+E19</f>
        <v>0</v>
      </c>
      <c r="F16" s="485">
        <f>F17+F18+F19</f>
        <v>0</v>
      </c>
      <c r="G16" s="481" t="e">
        <f t="shared" si="0"/>
        <v>#DIV/0!</v>
      </c>
    </row>
    <row r="17" spans="1:7" ht="24.75" customHeight="1">
      <c r="A17" s="521" t="s">
        <v>407</v>
      </c>
      <c r="B17" s="484" t="s">
        <v>453</v>
      </c>
      <c r="C17" s="529"/>
      <c r="D17" s="529"/>
      <c r="E17" s="495"/>
      <c r="F17" s="529"/>
      <c r="G17" s="481" t="e">
        <f t="shared" si="0"/>
        <v>#DIV/0!</v>
      </c>
    </row>
    <row r="18" spans="1:7" ht="24.75" customHeight="1">
      <c r="A18" s="521" t="s">
        <v>409</v>
      </c>
      <c r="B18" s="484" t="s">
        <v>441</v>
      </c>
      <c r="C18" s="529"/>
      <c r="D18" s="529"/>
      <c r="E18" s="490"/>
      <c r="F18" s="529"/>
      <c r="G18" s="481" t="e">
        <f t="shared" si="0"/>
        <v>#DIV/0!</v>
      </c>
    </row>
    <row r="19" spans="1:7" ht="24.75" customHeight="1">
      <c r="A19" s="531" t="s">
        <v>411</v>
      </c>
      <c r="B19" s="484" t="s">
        <v>454</v>
      </c>
      <c r="C19" s="529"/>
      <c r="D19" s="529"/>
      <c r="E19" s="529"/>
      <c r="F19" s="529"/>
      <c r="G19" s="481" t="e">
        <f t="shared" si="0"/>
        <v>#DIV/0!</v>
      </c>
    </row>
    <row r="20" spans="1:7" ht="24.75" customHeight="1">
      <c r="A20" s="531"/>
      <c r="B20" s="478" t="s">
        <v>413</v>
      </c>
      <c r="C20" s="482">
        <f>C11+C12</f>
        <v>0</v>
      </c>
      <c r="D20" s="482">
        <f>D11+D12</f>
        <v>0</v>
      </c>
      <c r="E20" s="482">
        <f>E11+E12</f>
        <v>0</v>
      </c>
      <c r="F20" s="482">
        <f>F11+F12</f>
        <v>0</v>
      </c>
      <c r="G20" s="483" t="e">
        <f t="shared" si="0"/>
        <v>#DIV/0!</v>
      </c>
    </row>
    <row r="21" spans="1:7" ht="24.75" customHeight="1">
      <c r="A21" s="531" t="s">
        <v>59</v>
      </c>
      <c r="B21" s="478" t="s">
        <v>414</v>
      </c>
      <c r="C21" s="482">
        <f>C22+C25+C26</f>
        <v>0</v>
      </c>
      <c r="D21" s="482">
        <f>D22+D25+D26</f>
        <v>0</v>
      </c>
      <c r="E21" s="482">
        <f>E22+E25+E26</f>
        <v>0</v>
      </c>
      <c r="F21" s="482">
        <f>F22+F25+F26</f>
        <v>0</v>
      </c>
      <c r="G21" s="483" t="e">
        <f t="shared" si="0"/>
        <v>#DIV/0!</v>
      </c>
    </row>
    <row r="22" spans="1:7" ht="24.75" customHeight="1">
      <c r="A22" s="531" t="s">
        <v>415</v>
      </c>
      <c r="B22" s="484" t="s">
        <v>416</v>
      </c>
      <c r="C22" s="548">
        <f>C23+C24</f>
        <v>0</v>
      </c>
      <c r="D22" s="548">
        <f>D23+D24</f>
        <v>0</v>
      </c>
      <c r="E22" s="548">
        <f>E23+E24</f>
        <v>0</v>
      </c>
      <c r="F22" s="548">
        <f>F23+F24</f>
        <v>0</v>
      </c>
      <c r="G22" s="481" t="e">
        <f t="shared" si="0"/>
        <v>#DIV/0!</v>
      </c>
    </row>
    <row r="23" spans="1:7" ht="24.75" customHeight="1">
      <c r="A23" s="531" t="s">
        <v>417</v>
      </c>
      <c r="B23" s="484" t="s">
        <v>447</v>
      </c>
      <c r="C23" s="529"/>
      <c r="D23" s="529"/>
      <c r="E23" s="490"/>
      <c r="F23" s="529"/>
      <c r="G23" s="481" t="e">
        <f t="shared" si="0"/>
        <v>#DIV/0!</v>
      </c>
    </row>
    <row r="24" spans="1:7" ht="24.75" customHeight="1">
      <c r="A24" s="531" t="s">
        <v>419</v>
      </c>
      <c r="B24" s="535" t="s">
        <v>471</v>
      </c>
      <c r="C24" s="529"/>
      <c r="D24" s="529"/>
      <c r="E24" s="495"/>
      <c r="F24" s="529"/>
      <c r="G24" s="481" t="e">
        <f t="shared" si="0"/>
        <v>#DIV/0!</v>
      </c>
    </row>
    <row r="25" spans="1:7" ht="24.75" customHeight="1">
      <c r="A25" s="531" t="s">
        <v>421</v>
      </c>
      <c r="B25" s="492" t="s">
        <v>422</v>
      </c>
      <c r="C25" s="495"/>
      <c r="D25" s="495"/>
      <c r="E25" s="495"/>
      <c r="F25" s="495"/>
      <c r="G25" s="481" t="e">
        <f t="shared" si="0"/>
        <v>#DIV/0!</v>
      </c>
    </row>
    <row r="26" spans="1:7" ht="24.75" customHeight="1">
      <c r="A26" s="531" t="s">
        <v>423</v>
      </c>
      <c r="B26" s="492" t="s">
        <v>424</v>
      </c>
      <c r="C26" s="495"/>
      <c r="D26" s="495"/>
      <c r="E26" s="495"/>
      <c r="F26" s="495"/>
      <c r="G26" s="481" t="e">
        <f t="shared" si="0"/>
        <v>#DIV/0!</v>
      </c>
    </row>
    <row r="27" spans="1:7" ht="24.75" customHeight="1">
      <c r="A27" s="531" t="s">
        <v>60</v>
      </c>
      <c r="B27" s="496" t="s">
        <v>376</v>
      </c>
      <c r="C27" s="482">
        <f>C11+C12-C21</f>
        <v>0</v>
      </c>
      <c r="D27" s="482">
        <f>D11+D12-D21</f>
        <v>0</v>
      </c>
      <c r="E27" s="482">
        <f>E11+E12-E21</f>
        <v>0</v>
      </c>
      <c r="F27" s="482">
        <f>F11+F12-F21</f>
        <v>0</v>
      </c>
      <c r="G27" s="483" t="e">
        <f t="shared" si="0"/>
        <v>#DIV/0!</v>
      </c>
    </row>
    <row r="28" spans="1:7" ht="24.75" customHeight="1">
      <c r="A28" s="531"/>
      <c r="B28" s="478" t="s">
        <v>426</v>
      </c>
      <c r="C28" s="482">
        <f>C21+C27</f>
        <v>0</v>
      </c>
      <c r="D28" s="482">
        <f>D21+D27</f>
        <v>0</v>
      </c>
      <c r="E28" s="482">
        <f>E21+E27</f>
        <v>0</v>
      </c>
      <c r="F28" s="482">
        <f>F21+F27</f>
        <v>0</v>
      </c>
      <c r="G28" s="483" t="e">
        <f t="shared" si="0"/>
        <v>#DIV/0!</v>
      </c>
    </row>
    <row r="29" spans="1:2" s="538" customFormat="1" ht="24" customHeight="1">
      <c r="A29" s="536"/>
      <c r="B29" s="537" t="s">
        <v>306</v>
      </c>
    </row>
    <row r="30" spans="1:2" s="538" customFormat="1" ht="19.5" customHeight="1">
      <c r="A30" s="539" t="s">
        <v>120</v>
      </c>
      <c r="B30" s="540"/>
    </row>
    <row r="31" s="538" customFormat="1" ht="19.5" customHeight="1">
      <c r="A31" s="541"/>
    </row>
    <row r="32" spans="1:7" s="543" customFormat="1" ht="16.5" customHeight="1">
      <c r="A32" s="542"/>
      <c r="B32" s="542" t="s">
        <v>99</v>
      </c>
      <c r="C32" s="542"/>
      <c r="D32" s="542"/>
      <c r="E32" s="542"/>
      <c r="F32" s="542" t="s">
        <v>100</v>
      </c>
      <c r="G32" s="542"/>
    </row>
    <row r="33" spans="1:7" s="543" customFormat="1" ht="9" customHeight="1">
      <c r="A33" s="542"/>
      <c r="B33" s="542"/>
      <c r="C33" s="542"/>
      <c r="D33" s="542"/>
      <c r="E33" s="542"/>
      <c r="F33" s="542"/>
      <c r="G33" s="542"/>
    </row>
    <row r="34" spans="1:7" s="543" customFormat="1" ht="44.25" customHeight="1">
      <c r="A34" s="542"/>
      <c r="B34" s="542" t="s">
        <v>47</v>
      </c>
      <c r="C34" s="542"/>
      <c r="D34" s="542"/>
      <c r="E34" s="542"/>
      <c r="F34" s="542" t="s">
        <v>57</v>
      </c>
      <c r="G34" s="542"/>
    </row>
    <row r="35" spans="1:7" s="543" customFormat="1" ht="12.75" customHeight="1">
      <c r="A35" s="544"/>
      <c r="B35" s="544" t="s">
        <v>94</v>
      </c>
      <c r="C35" s="544"/>
      <c r="D35" s="544"/>
      <c r="E35" s="544"/>
      <c r="F35" s="544" t="s">
        <v>94</v>
      </c>
      <c r="G35" s="544"/>
    </row>
    <row r="36" spans="1:7" s="543" customFormat="1" ht="19.5" customHeight="1">
      <c r="A36" s="542"/>
      <c r="B36" s="538"/>
      <c r="C36" s="538"/>
      <c r="D36" s="538"/>
      <c r="E36" s="538"/>
      <c r="F36" s="538"/>
      <c r="G36" s="538"/>
    </row>
    <row r="37" spans="1:7" s="543" customFormat="1" ht="32.25" customHeight="1">
      <c r="A37" s="542"/>
      <c r="B37" s="545" t="s">
        <v>98</v>
      </c>
      <c r="C37" s="542"/>
      <c r="D37" s="542"/>
      <c r="E37" s="542"/>
      <c r="F37" s="545" t="s">
        <v>97</v>
      </c>
      <c r="G37" s="542"/>
    </row>
    <row r="38" s="543" customFormat="1" ht="12.75"/>
    <row r="39" spans="1:7" s="511" customFormat="1" ht="12.75">
      <c r="A39" s="543"/>
      <c r="B39" s="543"/>
      <c r="C39" s="543"/>
      <c r="D39" s="543"/>
      <c r="E39" s="543"/>
      <c r="F39" s="543"/>
      <c r="G39" s="543"/>
    </row>
    <row r="40" spans="1:7" s="511" customFormat="1" ht="12.75">
      <c r="A40" s="543"/>
      <c r="B40" s="543" t="s">
        <v>86</v>
      </c>
      <c r="C40" s="543"/>
      <c r="D40" s="543"/>
      <c r="E40" s="543"/>
      <c r="F40" s="543" t="s">
        <v>87</v>
      </c>
      <c r="G40" s="543"/>
    </row>
    <row r="41" spans="1:7" s="511" customFormat="1" ht="20.25" customHeight="1">
      <c r="A41" s="543"/>
      <c r="B41" s="543" t="s">
        <v>94</v>
      </c>
      <c r="C41" s="543"/>
      <c r="D41" s="543"/>
      <c r="E41" s="543"/>
      <c r="F41" s="543" t="s">
        <v>94</v>
      </c>
      <c r="G41" s="543"/>
    </row>
    <row r="42" spans="6:7" s="512" customFormat="1" ht="15.75">
      <c r="F42" s="513"/>
      <c r="G42" s="514"/>
    </row>
  </sheetData>
  <sheetProtection/>
  <mergeCells count="7">
    <mergeCell ref="A1:B1"/>
    <mergeCell ref="E1:G1"/>
    <mergeCell ref="A2:G2"/>
    <mergeCell ref="A4:G4"/>
    <mergeCell ref="A5:G5"/>
    <mergeCell ref="A7:G7"/>
    <mergeCell ref="A3:G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8.625" style="546" customWidth="1"/>
    <col min="2" max="2" width="50.75390625" style="517" customWidth="1"/>
    <col min="3" max="4" width="18.625" style="517" customWidth="1"/>
    <col min="5" max="5" width="19.75390625" style="517" customWidth="1"/>
    <col min="6" max="6" width="18.625" style="517" customWidth="1"/>
    <col min="7" max="7" width="11.25390625" style="517" customWidth="1"/>
    <col min="8" max="16384" width="9.125" style="517" customWidth="1"/>
  </cols>
  <sheetData>
    <row r="1" spans="1:8" s="511" customFormat="1" ht="42" customHeight="1">
      <c r="A1" s="1512"/>
      <c r="B1" s="1513"/>
      <c r="C1" s="508"/>
      <c r="D1" s="509"/>
      <c r="E1" s="1514" t="s">
        <v>573</v>
      </c>
      <c r="F1" s="1514"/>
      <c r="G1" s="1514"/>
      <c r="H1" s="510"/>
    </row>
    <row r="2" spans="1:7" s="451" customFormat="1" ht="28.5" customHeight="1">
      <c r="A2" s="1498" t="s">
        <v>461</v>
      </c>
      <c r="B2" s="1498"/>
      <c r="C2" s="1498"/>
      <c r="D2" s="1498"/>
      <c r="E2" s="1498"/>
      <c r="F2" s="1498"/>
      <c r="G2" s="1498"/>
    </row>
    <row r="3" spans="1:7" s="451" customFormat="1" ht="13.5" customHeight="1">
      <c r="A3" s="1499" t="s">
        <v>462</v>
      </c>
      <c r="B3" s="1500"/>
      <c r="C3" s="1500"/>
      <c r="D3" s="1500"/>
      <c r="E3" s="1500"/>
      <c r="F3" s="1500"/>
      <c r="G3" s="1500"/>
    </row>
    <row r="4" spans="1:7" s="511" customFormat="1" ht="18.75" customHeight="1">
      <c r="A4" s="1515" t="s">
        <v>111</v>
      </c>
      <c r="B4" s="1516"/>
      <c r="C4" s="1516"/>
      <c r="D4" s="1516"/>
      <c r="E4" s="1516"/>
      <c r="F4" s="1516"/>
      <c r="G4" s="1516"/>
    </row>
    <row r="5" spans="1:7" s="511" customFormat="1" ht="18.75" customHeight="1">
      <c r="A5" s="1515" t="s">
        <v>544</v>
      </c>
      <c r="B5" s="1516"/>
      <c r="C5" s="1516"/>
      <c r="D5" s="1516"/>
      <c r="E5" s="1516"/>
      <c r="F5" s="1516"/>
      <c r="G5" s="1516"/>
    </row>
    <row r="7" spans="1:7" s="512" customFormat="1" ht="36.75" customHeight="1">
      <c r="A7" s="1510" t="s">
        <v>455</v>
      </c>
      <c r="B7" s="1517"/>
      <c r="C7" s="1517"/>
      <c r="D7" s="1517"/>
      <c r="E7" s="1517"/>
      <c r="F7" s="1517"/>
      <c r="G7" s="1517"/>
    </row>
    <row r="8" spans="1:7" ht="15.75">
      <c r="A8" s="518"/>
      <c r="B8" s="466"/>
      <c r="C8" s="466"/>
      <c r="D8" s="466"/>
      <c r="E8" s="466"/>
      <c r="F8" s="468"/>
      <c r="G8" s="468" t="s">
        <v>2</v>
      </c>
    </row>
    <row r="9" spans="1:7" ht="53.25" customHeight="1">
      <c r="A9" s="470" t="s">
        <v>5</v>
      </c>
      <c r="B9" s="471" t="s">
        <v>1</v>
      </c>
      <c r="C9" s="471" t="s">
        <v>562</v>
      </c>
      <c r="D9" s="471" t="s">
        <v>563</v>
      </c>
      <c r="E9" s="519" t="s">
        <v>548</v>
      </c>
      <c r="F9" s="473" t="s">
        <v>565</v>
      </c>
      <c r="G9" s="425" t="s">
        <v>392</v>
      </c>
    </row>
    <row r="10" spans="1:7" s="520" customFormat="1" ht="15.75">
      <c r="A10" s="429">
        <v>1</v>
      </c>
      <c r="B10" s="429">
        <v>2</v>
      </c>
      <c r="C10" s="429">
        <v>3</v>
      </c>
      <c r="D10" s="429">
        <v>4</v>
      </c>
      <c r="E10" s="429">
        <v>5</v>
      </c>
      <c r="F10" s="429">
        <v>6</v>
      </c>
      <c r="G10" s="429">
        <v>7</v>
      </c>
    </row>
    <row r="11" spans="1:7" ht="24.75" customHeight="1">
      <c r="A11" s="521" t="s">
        <v>92</v>
      </c>
      <c r="B11" s="478" t="s">
        <v>450</v>
      </c>
      <c r="C11" s="522"/>
      <c r="D11" s="522"/>
      <c r="E11" s="480"/>
      <c r="F11" s="522"/>
      <c r="G11" s="483" t="e">
        <f>F11/E11*100</f>
        <v>#DIV/0!</v>
      </c>
    </row>
    <row r="12" spans="1:7" ht="24.75" customHeight="1">
      <c r="A12" s="521" t="s">
        <v>58</v>
      </c>
      <c r="B12" s="478" t="s">
        <v>393</v>
      </c>
      <c r="C12" s="482">
        <f>C13+C14</f>
        <v>0</v>
      </c>
      <c r="D12" s="482">
        <f>D13+D14</f>
        <v>0</v>
      </c>
      <c r="E12" s="482">
        <f>E13+E14</f>
        <v>0</v>
      </c>
      <c r="F12" s="482">
        <f>F13+F14</f>
        <v>0</v>
      </c>
      <c r="G12" s="483" t="e">
        <f aca="true" t="shared" si="0" ref="G12:G26">F12/E12*100</f>
        <v>#DIV/0!</v>
      </c>
    </row>
    <row r="13" spans="1:7" ht="54" customHeight="1">
      <c r="A13" s="521" t="s">
        <v>394</v>
      </c>
      <c r="B13" s="484" t="s">
        <v>456</v>
      </c>
      <c r="C13" s="529"/>
      <c r="D13" s="529"/>
      <c r="E13" s="490"/>
      <c r="F13" s="529"/>
      <c r="G13" s="481" t="e">
        <f t="shared" si="0"/>
        <v>#DIV/0!</v>
      </c>
    </row>
    <row r="14" spans="1:7" ht="32.25" customHeight="1">
      <c r="A14" s="521" t="s">
        <v>405</v>
      </c>
      <c r="B14" s="484" t="s">
        <v>406</v>
      </c>
      <c r="C14" s="485">
        <f>C15+C16+C17</f>
        <v>0</v>
      </c>
      <c r="D14" s="485">
        <f>D15+D16+D17</f>
        <v>0</v>
      </c>
      <c r="E14" s="485">
        <f>E15+E16+E17</f>
        <v>0</v>
      </c>
      <c r="F14" s="485">
        <f>F15+F16+F17</f>
        <v>0</v>
      </c>
      <c r="G14" s="481" t="e">
        <f t="shared" si="0"/>
        <v>#DIV/0!</v>
      </c>
    </row>
    <row r="15" spans="1:7" ht="32.25" customHeight="1">
      <c r="A15" s="521" t="s">
        <v>407</v>
      </c>
      <c r="B15" s="484" t="s">
        <v>408</v>
      </c>
      <c r="C15" s="529"/>
      <c r="D15" s="529"/>
      <c r="E15" s="495"/>
      <c r="F15" s="529"/>
      <c r="G15" s="481" t="e">
        <f t="shared" si="0"/>
        <v>#DIV/0!</v>
      </c>
    </row>
    <row r="16" spans="1:8" ht="32.25" customHeight="1">
      <c r="A16" s="521" t="s">
        <v>409</v>
      </c>
      <c r="B16" s="484" t="s">
        <v>410</v>
      </c>
      <c r="C16" s="529"/>
      <c r="D16" s="529"/>
      <c r="E16" s="495"/>
      <c r="F16" s="529"/>
      <c r="G16" s="481" t="e">
        <f t="shared" si="0"/>
        <v>#DIV/0!</v>
      </c>
      <c r="H16" s="516"/>
    </row>
    <row r="17" spans="1:8" ht="32.25" customHeight="1">
      <c r="A17" s="531" t="s">
        <v>411</v>
      </c>
      <c r="B17" s="484" t="s">
        <v>412</v>
      </c>
      <c r="C17" s="529"/>
      <c r="D17" s="529"/>
      <c r="E17" s="529"/>
      <c r="F17" s="529"/>
      <c r="G17" s="481" t="e">
        <f t="shared" si="0"/>
        <v>#DIV/0!</v>
      </c>
      <c r="H17" s="516"/>
    </row>
    <row r="18" spans="1:8" ht="32.25" customHeight="1">
      <c r="A18" s="531"/>
      <c r="B18" s="478" t="s">
        <v>413</v>
      </c>
      <c r="C18" s="482">
        <f>C11+C12</f>
        <v>0</v>
      </c>
      <c r="D18" s="482">
        <f>D11+D12</f>
        <v>0</v>
      </c>
      <c r="E18" s="482">
        <f>E11+E12</f>
        <v>0</v>
      </c>
      <c r="F18" s="482">
        <f>F11+F12</f>
        <v>0</v>
      </c>
      <c r="G18" s="483" t="e">
        <f t="shared" si="0"/>
        <v>#DIV/0!</v>
      </c>
      <c r="H18" s="532"/>
    </row>
    <row r="19" spans="1:8" ht="32.25" customHeight="1">
      <c r="A19" s="531" t="s">
        <v>59</v>
      </c>
      <c r="B19" s="478" t="s">
        <v>414</v>
      </c>
      <c r="C19" s="482">
        <f>C20+C23+C24</f>
        <v>0</v>
      </c>
      <c r="D19" s="482">
        <f>D20+D23+D24</f>
        <v>0</v>
      </c>
      <c r="E19" s="482">
        <f>E20+E23+E24</f>
        <v>0</v>
      </c>
      <c r="F19" s="482">
        <f>F20+F23+F24</f>
        <v>0</v>
      </c>
      <c r="G19" s="483" t="e">
        <f t="shared" si="0"/>
        <v>#DIV/0!</v>
      </c>
      <c r="H19" s="533"/>
    </row>
    <row r="20" spans="1:8" ht="32.25" customHeight="1">
      <c r="A20" s="531" t="s">
        <v>415</v>
      </c>
      <c r="B20" s="484" t="s">
        <v>416</v>
      </c>
      <c r="C20" s="485">
        <f>C21+C22</f>
        <v>0</v>
      </c>
      <c r="D20" s="485">
        <f>D21+D22</f>
        <v>0</v>
      </c>
      <c r="E20" s="485">
        <f>E21+E22</f>
        <v>0</v>
      </c>
      <c r="F20" s="485">
        <f>F21+F22</f>
        <v>0</v>
      </c>
      <c r="G20" s="481" t="e">
        <f t="shared" si="0"/>
        <v>#DIV/0!</v>
      </c>
      <c r="H20" s="533"/>
    </row>
    <row r="21" spans="1:8" ht="32.25" customHeight="1">
      <c r="A21" s="531" t="s">
        <v>417</v>
      </c>
      <c r="B21" s="484" t="s">
        <v>447</v>
      </c>
      <c r="C21" s="529"/>
      <c r="D21" s="529"/>
      <c r="E21" s="490"/>
      <c r="F21" s="529"/>
      <c r="G21" s="481" t="e">
        <f t="shared" si="0"/>
        <v>#DIV/0!</v>
      </c>
      <c r="H21" s="533"/>
    </row>
    <row r="22" spans="1:8" ht="32.25" customHeight="1">
      <c r="A22" s="531" t="s">
        <v>419</v>
      </c>
      <c r="B22" s="535" t="s">
        <v>469</v>
      </c>
      <c r="C22" s="529"/>
      <c r="D22" s="529"/>
      <c r="E22" s="495"/>
      <c r="F22" s="529"/>
      <c r="G22" s="481" t="e">
        <f t="shared" si="0"/>
        <v>#DIV/0!</v>
      </c>
      <c r="H22" s="533"/>
    </row>
    <row r="23" spans="1:8" ht="32.25" customHeight="1">
      <c r="A23" s="531" t="s">
        <v>421</v>
      </c>
      <c r="B23" s="492" t="s">
        <v>422</v>
      </c>
      <c r="C23" s="495"/>
      <c r="D23" s="495"/>
      <c r="E23" s="495"/>
      <c r="F23" s="495"/>
      <c r="G23" s="481" t="e">
        <f t="shared" si="0"/>
        <v>#DIV/0!</v>
      </c>
      <c r="H23" s="532"/>
    </row>
    <row r="24" spans="1:8" ht="32.25" customHeight="1">
      <c r="A24" s="531" t="s">
        <v>423</v>
      </c>
      <c r="B24" s="492" t="s">
        <v>424</v>
      </c>
      <c r="C24" s="495"/>
      <c r="D24" s="495"/>
      <c r="E24" s="495"/>
      <c r="F24" s="495"/>
      <c r="G24" s="481" t="e">
        <f t="shared" si="0"/>
        <v>#DIV/0!</v>
      </c>
      <c r="H24" s="516"/>
    </row>
    <row r="25" spans="1:8" ht="32.25" customHeight="1">
      <c r="A25" s="531" t="s">
        <v>60</v>
      </c>
      <c r="B25" s="496" t="s">
        <v>376</v>
      </c>
      <c r="C25" s="482">
        <f>C11+C12-C19</f>
        <v>0</v>
      </c>
      <c r="D25" s="482">
        <f>D11+D12-D19</f>
        <v>0</v>
      </c>
      <c r="E25" s="482">
        <f>E11+E12-E19</f>
        <v>0</v>
      </c>
      <c r="F25" s="482">
        <f>F11+F12-F19</f>
        <v>0</v>
      </c>
      <c r="G25" s="483" t="e">
        <f t="shared" si="0"/>
        <v>#DIV/0!</v>
      </c>
      <c r="H25" s="516"/>
    </row>
    <row r="26" spans="1:7" ht="31.5" customHeight="1">
      <c r="A26" s="531"/>
      <c r="B26" s="478" t="s">
        <v>426</v>
      </c>
      <c r="C26" s="549">
        <f>C19+C25</f>
        <v>0</v>
      </c>
      <c r="D26" s="549">
        <f>D19+D25</f>
        <v>0</v>
      </c>
      <c r="E26" s="549">
        <f>E19+E25</f>
        <v>0</v>
      </c>
      <c r="F26" s="549">
        <f>F19+F25</f>
        <v>0</v>
      </c>
      <c r="G26" s="483" t="e">
        <f t="shared" si="0"/>
        <v>#DIV/0!</v>
      </c>
    </row>
    <row r="27" spans="1:2" s="538" customFormat="1" ht="24" customHeight="1">
      <c r="A27" s="536"/>
      <c r="B27" s="537" t="s">
        <v>306</v>
      </c>
    </row>
    <row r="28" spans="1:2" s="538" customFormat="1" ht="19.5" customHeight="1">
      <c r="A28" s="539" t="s">
        <v>120</v>
      </c>
      <c r="B28" s="540"/>
    </row>
    <row r="29" s="538" customFormat="1" ht="19.5" customHeight="1">
      <c r="A29" s="541"/>
    </row>
    <row r="30" spans="1:7" s="543" customFormat="1" ht="16.5" customHeight="1">
      <c r="A30" s="542"/>
      <c r="B30" s="542" t="s">
        <v>99</v>
      </c>
      <c r="C30" s="542"/>
      <c r="D30" s="542"/>
      <c r="E30" s="542"/>
      <c r="F30" s="542" t="s">
        <v>100</v>
      </c>
      <c r="G30" s="542"/>
    </row>
    <row r="31" spans="1:7" s="543" customFormat="1" ht="9" customHeight="1">
      <c r="A31" s="542"/>
      <c r="B31" s="542"/>
      <c r="C31" s="542"/>
      <c r="D31" s="542"/>
      <c r="E31" s="542"/>
      <c r="F31" s="542"/>
      <c r="G31" s="542"/>
    </row>
    <row r="32" spans="1:7" s="543" customFormat="1" ht="44.25" customHeight="1">
      <c r="A32" s="542"/>
      <c r="B32" s="542" t="s">
        <v>47</v>
      </c>
      <c r="C32" s="542"/>
      <c r="D32" s="542"/>
      <c r="E32" s="542"/>
      <c r="F32" s="542" t="s">
        <v>57</v>
      </c>
      <c r="G32" s="542"/>
    </row>
    <row r="33" spans="1:7" s="543" customFormat="1" ht="12.75" customHeight="1">
      <c r="A33" s="544"/>
      <c r="B33" s="544" t="s">
        <v>94</v>
      </c>
      <c r="C33" s="544"/>
      <c r="D33" s="544"/>
      <c r="E33" s="544"/>
      <c r="F33" s="544" t="s">
        <v>94</v>
      </c>
      <c r="G33" s="544"/>
    </row>
    <row r="34" spans="1:7" s="543" customFormat="1" ht="19.5" customHeight="1">
      <c r="A34" s="542"/>
      <c r="B34" s="538"/>
      <c r="C34" s="538"/>
      <c r="D34" s="538"/>
      <c r="E34" s="538"/>
      <c r="F34" s="538"/>
      <c r="G34" s="538"/>
    </row>
    <row r="35" spans="1:7" s="543" customFormat="1" ht="32.25" customHeight="1">
      <c r="A35" s="542"/>
      <c r="B35" s="545" t="s">
        <v>98</v>
      </c>
      <c r="C35" s="542"/>
      <c r="D35" s="542"/>
      <c r="E35" s="542"/>
      <c r="F35" s="545" t="s">
        <v>97</v>
      </c>
      <c r="G35" s="542"/>
    </row>
    <row r="36" s="543" customFormat="1" ht="12.75"/>
    <row r="37" spans="1:7" s="511" customFormat="1" ht="12.75">
      <c r="A37" s="543"/>
      <c r="B37" s="543"/>
      <c r="C37" s="543"/>
      <c r="D37" s="543"/>
      <c r="E37" s="543"/>
      <c r="F37" s="543"/>
      <c r="G37" s="543"/>
    </row>
    <row r="38" spans="1:7" s="511" customFormat="1" ht="12.75">
      <c r="A38" s="543"/>
      <c r="B38" s="543" t="s">
        <v>86</v>
      </c>
      <c r="C38" s="543"/>
      <c r="D38" s="543"/>
      <c r="E38" s="543"/>
      <c r="F38" s="543" t="s">
        <v>87</v>
      </c>
      <c r="G38" s="543"/>
    </row>
    <row r="39" spans="1:7" s="511" customFormat="1" ht="20.25" customHeight="1">
      <c r="A39" s="543"/>
      <c r="B39" s="543" t="s">
        <v>94</v>
      </c>
      <c r="C39" s="543"/>
      <c r="D39" s="543"/>
      <c r="E39" s="543"/>
      <c r="F39" s="543" t="s">
        <v>94</v>
      </c>
      <c r="G39" s="543"/>
    </row>
    <row r="40" spans="6:7" s="512" customFormat="1" ht="15.75">
      <c r="F40" s="513"/>
      <c r="G40" s="514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B24" sqref="B24"/>
    </sheetView>
  </sheetViews>
  <sheetFormatPr defaultColWidth="11.625" defaultRowHeight="12.75"/>
  <cols>
    <col min="1" max="1" width="10.00390625" style="469" customWidth="1"/>
    <col min="2" max="2" width="37.375" style="469" customWidth="1"/>
    <col min="3" max="3" width="17.625" style="469" customWidth="1"/>
    <col min="4" max="4" width="19.75390625" style="469" customWidth="1"/>
    <col min="5" max="5" width="17.625" style="469" customWidth="1"/>
    <col min="6" max="6" width="17.625" style="550" customWidth="1"/>
    <col min="7" max="7" width="11.25390625" style="507" customWidth="1"/>
    <col min="8" max="16384" width="11.625" style="469" customWidth="1"/>
  </cols>
  <sheetData>
    <row r="1" spans="1:8" s="462" customFormat="1" ht="42" customHeight="1">
      <c r="A1" s="1505"/>
      <c r="B1" s="1506"/>
      <c r="C1" s="459"/>
      <c r="D1" s="460"/>
      <c r="E1" s="1507" t="s">
        <v>574</v>
      </c>
      <c r="F1" s="1507"/>
      <c r="G1" s="1507"/>
      <c r="H1" s="461"/>
    </row>
    <row r="2" spans="1:7" s="462" customFormat="1" ht="13.5" customHeight="1">
      <c r="A2" s="1518"/>
      <c r="B2" s="1519"/>
      <c r="C2" s="1519"/>
      <c r="D2" s="1519"/>
      <c r="E2" s="1519"/>
      <c r="F2" s="1519"/>
      <c r="G2" s="1519"/>
    </row>
    <row r="3" spans="1:7" s="451" customFormat="1" ht="28.5" customHeight="1">
      <c r="A3" s="1498" t="s">
        <v>461</v>
      </c>
      <c r="B3" s="1498"/>
      <c r="C3" s="1498"/>
      <c r="D3" s="1498"/>
      <c r="E3" s="1498"/>
      <c r="F3" s="1498"/>
      <c r="G3" s="1498"/>
    </row>
    <row r="4" spans="1:7" s="451" customFormat="1" ht="13.5" customHeight="1">
      <c r="A4" s="1499" t="s">
        <v>462</v>
      </c>
      <c r="B4" s="1500"/>
      <c r="C4" s="1500"/>
      <c r="D4" s="1500"/>
      <c r="E4" s="1500"/>
      <c r="F4" s="1500"/>
      <c r="G4" s="1500"/>
    </row>
    <row r="5" spans="1:7" s="462" customFormat="1" ht="18.75" customHeight="1">
      <c r="A5" s="1508" t="s">
        <v>111</v>
      </c>
      <c r="B5" s="1509"/>
      <c r="C5" s="1509"/>
      <c r="D5" s="1509"/>
      <c r="E5" s="1509"/>
      <c r="F5" s="1509"/>
      <c r="G5" s="1509"/>
    </row>
    <row r="6" spans="1:7" s="462" customFormat="1" ht="18.75" customHeight="1">
      <c r="A6" s="1508" t="s">
        <v>544</v>
      </c>
      <c r="B6" s="1509"/>
      <c r="C6" s="1509"/>
      <c r="D6" s="1509"/>
      <c r="E6" s="1509"/>
      <c r="F6" s="1509"/>
      <c r="G6" s="1509"/>
    </row>
    <row r="7" spans="6:7" s="463" customFormat="1" ht="19.5" customHeight="1">
      <c r="F7" s="464"/>
      <c r="G7" s="465"/>
    </row>
    <row r="8" spans="1:7" s="463" customFormat="1" ht="38.25" customHeight="1">
      <c r="A8" s="1520" t="s">
        <v>457</v>
      </c>
      <c r="B8" s="1521"/>
      <c r="C8" s="1521"/>
      <c r="D8" s="1521"/>
      <c r="E8" s="1521"/>
      <c r="F8" s="1521"/>
      <c r="G8" s="1521"/>
    </row>
    <row r="9" ht="15.75">
      <c r="G9" s="507" t="s">
        <v>2</v>
      </c>
    </row>
    <row r="10" spans="1:7" s="551" customFormat="1" ht="49.5">
      <c r="A10" s="424" t="s">
        <v>5</v>
      </c>
      <c r="B10" s="425" t="s">
        <v>1</v>
      </c>
      <c r="C10" s="425" t="s">
        <v>562</v>
      </c>
      <c r="D10" s="425" t="s">
        <v>563</v>
      </c>
      <c r="E10" s="472" t="s">
        <v>548</v>
      </c>
      <c r="F10" s="427" t="s">
        <v>565</v>
      </c>
      <c r="G10" s="425" t="s">
        <v>392</v>
      </c>
    </row>
    <row r="11" spans="1:7" s="552" customFormat="1" ht="15.75">
      <c r="A11" s="429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</row>
    <row r="12" spans="1:7" ht="22.5" customHeight="1">
      <c r="A12" s="477" t="s">
        <v>92</v>
      </c>
      <c r="B12" s="478" t="s">
        <v>375</v>
      </c>
      <c r="C12" s="479"/>
      <c r="D12" s="479"/>
      <c r="E12" s="480"/>
      <c r="F12" s="480"/>
      <c r="G12" s="483" t="e">
        <f>F12/E12*100</f>
        <v>#DIV/0!</v>
      </c>
    </row>
    <row r="13" spans="1:7" ht="22.5" customHeight="1">
      <c r="A13" s="477" t="s">
        <v>58</v>
      </c>
      <c r="B13" s="478" t="s">
        <v>393</v>
      </c>
      <c r="C13" s="549">
        <f>C14+C17</f>
        <v>0</v>
      </c>
      <c r="D13" s="549">
        <f>D14+D17</f>
        <v>0</v>
      </c>
      <c r="E13" s="549">
        <f>E14+E17</f>
        <v>0</v>
      </c>
      <c r="F13" s="549">
        <f>F14+F17</f>
        <v>0</v>
      </c>
      <c r="G13" s="483" t="e">
        <f aca="true" t="shared" si="0" ref="G13:G29">F13/E13*100</f>
        <v>#DIV/0!</v>
      </c>
    </row>
    <row r="14" spans="1:7" ht="34.5" customHeight="1">
      <c r="A14" s="477" t="s">
        <v>394</v>
      </c>
      <c r="B14" s="484" t="s">
        <v>458</v>
      </c>
      <c r="C14" s="493">
        <f>C15+C16</f>
        <v>0</v>
      </c>
      <c r="D14" s="493">
        <f>D15+D16</f>
        <v>0</v>
      </c>
      <c r="E14" s="493">
        <f>E15+E16</f>
        <v>0</v>
      </c>
      <c r="F14" s="493">
        <f>F15+F16</f>
        <v>0</v>
      </c>
      <c r="G14" s="481" t="e">
        <f t="shared" si="0"/>
        <v>#DIV/0!</v>
      </c>
    </row>
    <row r="15" spans="1:7" ht="24" customHeight="1">
      <c r="A15" s="477" t="s">
        <v>396</v>
      </c>
      <c r="B15" s="486" t="s">
        <v>459</v>
      </c>
      <c r="C15" s="491"/>
      <c r="D15" s="491"/>
      <c r="E15" s="490"/>
      <c r="F15" s="490"/>
      <c r="G15" s="481" t="e">
        <f t="shared" si="0"/>
        <v>#DIV/0!</v>
      </c>
    </row>
    <row r="16" spans="1:7" ht="24" customHeight="1">
      <c r="A16" s="477" t="s">
        <v>398</v>
      </c>
      <c r="B16" s="486" t="s">
        <v>460</v>
      </c>
      <c r="C16" s="491"/>
      <c r="D16" s="491"/>
      <c r="E16" s="490"/>
      <c r="F16" s="490"/>
      <c r="G16" s="481" t="e">
        <f t="shared" si="0"/>
        <v>#DIV/0!</v>
      </c>
    </row>
    <row r="17" spans="1:7" ht="24" customHeight="1">
      <c r="A17" s="477" t="s">
        <v>405</v>
      </c>
      <c r="B17" s="484" t="s">
        <v>406</v>
      </c>
      <c r="C17" s="553">
        <f>C18+C19+C20</f>
        <v>0</v>
      </c>
      <c r="D17" s="553">
        <f>D18+D19+D20</f>
        <v>0</v>
      </c>
      <c r="E17" s="553">
        <f>E18+E19+E20</f>
        <v>0</v>
      </c>
      <c r="F17" s="553">
        <f>F18+F19+F20</f>
        <v>0</v>
      </c>
      <c r="G17" s="481" t="e">
        <f t="shared" si="0"/>
        <v>#DIV/0!</v>
      </c>
    </row>
    <row r="18" spans="1:7" ht="24" customHeight="1">
      <c r="A18" s="477" t="s">
        <v>407</v>
      </c>
      <c r="B18" s="484" t="s">
        <v>408</v>
      </c>
      <c r="C18" s="491"/>
      <c r="D18" s="491"/>
      <c r="E18" s="491"/>
      <c r="F18" s="491"/>
      <c r="G18" s="481" t="e">
        <f t="shared" si="0"/>
        <v>#DIV/0!</v>
      </c>
    </row>
    <row r="19" spans="1:7" ht="24" customHeight="1">
      <c r="A19" s="477" t="s">
        <v>409</v>
      </c>
      <c r="B19" s="484" t="s">
        <v>410</v>
      </c>
      <c r="C19" s="491"/>
      <c r="D19" s="491"/>
      <c r="E19" s="495"/>
      <c r="F19" s="490"/>
      <c r="G19" s="481" t="e">
        <f t="shared" si="0"/>
        <v>#DIV/0!</v>
      </c>
    </row>
    <row r="20" spans="1:7" ht="24" customHeight="1">
      <c r="A20" s="492" t="s">
        <v>411</v>
      </c>
      <c r="B20" s="484" t="s">
        <v>412</v>
      </c>
      <c r="C20" s="491"/>
      <c r="D20" s="491"/>
      <c r="E20" s="491"/>
      <c r="F20" s="491"/>
      <c r="G20" s="481" t="e">
        <f t="shared" si="0"/>
        <v>#DIV/0!</v>
      </c>
    </row>
    <row r="21" spans="1:7" ht="24" customHeight="1">
      <c r="A21" s="492"/>
      <c r="B21" s="478" t="s">
        <v>413</v>
      </c>
      <c r="C21" s="482">
        <f>C12+C13</f>
        <v>0</v>
      </c>
      <c r="D21" s="482">
        <f>D12+D13</f>
        <v>0</v>
      </c>
      <c r="E21" s="482">
        <f>E12+E13</f>
        <v>0</v>
      </c>
      <c r="F21" s="482">
        <f>F12+F13</f>
        <v>0</v>
      </c>
      <c r="G21" s="483" t="e">
        <f t="shared" si="0"/>
        <v>#DIV/0!</v>
      </c>
    </row>
    <row r="22" spans="1:7" ht="24" customHeight="1">
      <c r="A22" s="492" t="s">
        <v>59</v>
      </c>
      <c r="B22" s="478" t="s">
        <v>414</v>
      </c>
      <c r="C22" s="553">
        <f>C23+C26+C27</f>
        <v>0</v>
      </c>
      <c r="D22" s="553">
        <f>D23+D26+D27</f>
        <v>0</v>
      </c>
      <c r="E22" s="553">
        <f>E23+E26+E27</f>
        <v>0</v>
      </c>
      <c r="F22" s="553">
        <f>F23+F26+F27</f>
        <v>0</v>
      </c>
      <c r="G22" s="483" t="e">
        <f t="shared" si="0"/>
        <v>#DIV/0!</v>
      </c>
    </row>
    <row r="23" spans="1:7" ht="24" customHeight="1">
      <c r="A23" s="492" t="s">
        <v>415</v>
      </c>
      <c r="B23" s="484" t="s">
        <v>416</v>
      </c>
      <c r="C23" s="493">
        <f>C24+C25</f>
        <v>0</v>
      </c>
      <c r="D23" s="493">
        <f>D24+D25</f>
        <v>0</v>
      </c>
      <c r="E23" s="493">
        <f>E24+E25</f>
        <v>0</v>
      </c>
      <c r="F23" s="493">
        <f>F24+F25</f>
        <v>0</v>
      </c>
      <c r="G23" s="481" t="e">
        <f t="shared" si="0"/>
        <v>#DIV/0!</v>
      </c>
    </row>
    <row r="24" spans="1:7" ht="24" customHeight="1">
      <c r="A24" s="492" t="s">
        <v>417</v>
      </c>
      <c r="B24" s="436" t="s">
        <v>591</v>
      </c>
      <c r="C24" s="530"/>
      <c r="D24" s="491"/>
      <c r="E24" s="530"/>
      <c r="F24" s="490"/>
      <c r="G24" s="481" t="e">
        <f t="shared" si="0"/>
        <v>#DIV/0!</v>
      </c>
    </row>
    <row r="25" spans="1:7" ht="35.25" customHeight="1">
      <c r="A25" s="492" t="s">
        <v>419</v>
      </c>
      <c r="B25" s="484" t="s">
        <v>469</v>
      </c>
      <c r="C25" s="490"/>
      <c r="D25" s="491"/>
      <c r="E25" s="495"/>
      <c r="F25" s="490"/>
      <c r="G25" s="481" t="e">
        <f t="shared" si="0"/>
        <v>#DIV/0!</v>
      </c>
    </row>
    <row r="26" spans="1:7" ht="24" customHeight="1">
      <c r="A26" s="492" t="s">
        <v>421</v>
      </c>
      <c r="B26" s="494" t="s">
        <v>422</v>
      </c>
      <c r="C26" s="490"/>
      <c r="D26" s="495"/>
      <c r="E26" s="495"/>
      <c r="F26" s="490"/>
      <c r="G26" s="481" t="e">
        <f t="shared" si="0"/>
        <v>#DIV/0!</v>
      </c>
    </row>
    <row r="27" spans="1:7" ht="24" customHeight="1">
      <c r="A27" s="492" t="s">
        <v>423</v>
      </c>
      <c r="B27" s="492" t="s">
        <v>424</v>
      </c>
      <c r="C27" s="490"/>
      <c r="D27" s="495"/>
      <c r="E27" s="495"/>
      <c r="F27" s="490"/>
      <c r="G27" s="481" t="e">
        <f t="shared" si="0"/>
        <v>#DIV/0!</v>
      </c>
    </row>
    <row r="28" spans="1:7" ht="24" customHeight="1">
      <c r="A28" s="492" t="s">
        <v>60</v>
      </c>
      <c r="B28" s="496" t="s">
        <v>376</v>
      </c>
      <c r="C28" s="482">
        <f>SUM(C12+C13-C22)</f>
        <v>0</v>
      </c>
      <c r="D28" s="482">
        <f>SUM(D12+D13-D22)</f>
        <v>0</v>
      </c>
      <c r="E28" s="482">
        <f>SUM(E12+E13-E22)</f>
        <v>0</v>
      </c>
      <c r="F28" s="482">
        <f>SUM(F12+F13-F22)</f>
        <v>0</v>
      </c>
      <c r="G28" s="483" t="e">
        <f t="shared" si="0"/>
        <v>#DIV/0!</v>
      </c>
    </row>
    <row r="29" spans="1:7" ht="24" customHeight="1">
      <c r="A29" s="492"/>
      <c r="B29" s="478" t="s">
        <v>426</v>
      </c>
      <c r="C29" s="482">
        <f>C22+C28</f>
        <v>0</v>
      </c>
      <c r="D29" s="482">
        <f>D22+D28</f>
        <v>0</v>
      </c>
      <c r="E29" s="482">
        <f>E22+E28</f>
        <v>0</v>
      </c>
      <c r="F29" s="482">
        <f>F22+F28</f>
        <v>0</v>
      </c>
      <c r="G29" s="483" t="e">
        <f t="shared" si="0"/>
        <v>#DIV/0!</v>
      </c>
    </row>
    <row r="30" ht="22.5" customHeight="1"/>
    <row r="31" spans="1:2" s="499" customFormat="1" ht="24" customHeight="1">
      <c r="A31" s="497"/>
      <c r="B31" s="498" t="s">
        <v>306</v>
      </c>
    </row>
    <row r="32" spans="1:2" s="499" customFormat="1" ht="19.5" customHeight="1">
      <c r="A32" s="500" t="s">
        <v>120</v>
      </c>
      <c r="B32" s="501"/>
    </row>
    <row r="33" s="499" customFormat="1" ht="19.5" customHeight="1">
      <c r="A33" s="502"/>
    </row>
    <row r="34" spans="1:7" s="504" customFormat="1" ht="16.5" customHeight="1">
      <c r="A34" s="503"/>
      <c r="B34" s="503" t="s">
        <v>99</v>
      </c>
      <c r="C34" s="503"/>
      <c r="D34" s="503"/>
      <c r="E34" s="503"/>
      <c r="F34" s="503" t="s">
        <v>100</v>
      </c>
      <c r="G34" s="503"/>
    </row>
    <row r="35" spans="1:7" s="504" customFormat="1" ht="9" customHeight="1">
      <c r="A35" s="503"/>
      <c r="B35" s="503"/>
      <c r="C35" s="503"/>
      <c r="D35" s="503"/>
      <c r="E35" s="503"/>
      <c r="F35" s="503"/>
      <c r="G35" s="503"/>
    </row>
    <row r="36" spans="1:7" s="504" customFormat="1" ht="44.25" customHeight="1">
      <c r="A36" s="503"/>
      <c r="B36" s="503" t="s">
        <v>47</v>
      </c>
      <c r="C36" s="503"/>
      <c r="D36" s="503"/>
      <c r="E36" s="503"/>
      <c r="F36" s="503" t="s">
        <v>57</v>
      </c>
      <c r="G36" s="503"/>
    </row>
    <row r="37" spans="1:7" s="504" customFormat="1" ht="12.75" customHeight="1">
      <c r="A37" s="505"/>
      <c r="B37" s="505" t="s">
        <v>94</v>
      </c>
      <c r="C37" s="505"/>
      <c r="D37" s="505"/>
      <c r="E37" s="505"/>
      <c r="F37" s="505" t="s">
        <v>94</v>
      </c>
      <c r="G37" s="505"/>
    </row>
    <row r="38" spans="1:7" s="504" customFormat="1" ht="19.5" customHeight="1">
      <c r="A38" s="503"/>
      <c r="B38" s="499"/>
      <c r="C38" s="499"/>
      <c r="D38" s="499"/>
      <c r="E38" s="499"/>
      <c r="F38" s="499"/>
      <c r="G38" s="499"/>
    </row>
    <row r="39" spans="1:7" s="504" customFormat="1" ht="32.25" customHeight="1">
      <c r="A39" s="503"/>
      <c r="B39" s="506" t="s">
        <v>98</v>
      </c>
      <c r="C39" s="503"/>
      <c r="D39" s="503"/>
      <c r="E39" s="503"/>
      <c r="F39" s="506" t="s">
        <v>97</v>
      </c>
      <c r="G39" s="503"/>
    </row>
    <row r="40" s="504" customFormat="1" ht="12.75"/>
    <row r="41" spans="1:7" s="462" customFormat="1" ht="12.75">
      <c r="A41" s="504"/>
      <c r="B41" s="504"/>
      <c r="C41" s="504"/>
      <c r="D41" s="504"/>
      <c r="E41" s="504"/>
      <c r="F41" s="504"/>
      <c r="G41" s="504"/>
    </row>
    <row r="42" spans="1:7" s="462" customFormat="1" ht="12.75">
      <c r="A42" s="504"/>
      <c r="B42" s="504" t="s">
        <v>86</v>
      </c>
      <c r="C42" s="504"/>
      <c r="D42" s="504"/>
      <c r="E42" s="504"/>
      <c r="F42" s="504" t="s">
        <v>87</v>
      </c>
      <c r="G42" s="504"/>
    </row>
    <row r="43" spans="1:7" s="462" customFormat="1" ht="20.25" customHeight="1">
      <c r="A43" s="504"/>
      <c r="B43" s="504" t="s">
        <v>94</v>
      </c>
      <c r="C43" s="504"/>
      <c r="D43" s="504"/>
      <c r="E43" s="504"/>
      <c r="F43" s="504" t="s">
        <v>94</v>
      </c>
      <c r="G43" s="504"/>
    </row>
    <row r="44" spans="6:7" s="463" customFormat="1" ht="15.75">
      <c r="F44" s="464"/>
      <c r="G44" s="465"/>
    </row>
  </sheetData>
  <sheetProtection/>
  <mergeCells count="8">
    <mergeCell ref="A1:B1"/>
    <mergeCell ref="E1:G1"/>
    <mergeCell ref="A2:G2"/>
    <mergeCell ref="A5:G5"/>
    <mergeCell ref="A6:G6"/>
    <mergeCell ref="A8:G8"/>
    <mergeCell ref="A3:G3"/>
    <mergeCell ref="A4:G4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6"/>
  <sheetViews>
    <sheetView view="pageBreakPreview" zoomScaleSheetLayoutView="100" zoomScalePageLayoutView="0" workbookViewId="0" topLeftCell="A35">
      <selection activeCell="F56" sqref="F56"/>
    </sheetView>
  </sheetViews>
  <sheetFormatPr defaultColWidth="9.00390625" defaultRowHeight="18.75" customHeight="1"/>
  <cols>
    <col min="1" max="1" width="41.875" style="642" customWidth="1"/>
    <col min="2" max="2" width="29.375" style="642" customWidth="1"/>
    <col min="3" max="3" width="17.125" style="642" customWidth="1"/>
    <col min="4" max="4" width="15.75390625" style="657" customWidth="1"/>
    <col min="5" max="17" width="15.75390625" style="642" customWidth="1"/>
    <col min="18" max="18" width="13.00390625" style="642" customWidth="1"/>
    <col min="19" max="19" width="12.125" style="642" customWidth="1"/>
    <col min="20" max="20" width="12.875" style="642" customWidth="1"/>
    <col min="21" max="26" width="9.125" style="642" customWidth="1"/>
    <col min="27" max="27" width="12.25390625" style="642" customWidth="1"/>
    <col min="28" max="16384" width="9.125" style="642" customWidth="1"/>
  </cols>
  <sheetData>
    <row r="1" spans="5:18" s="113" customFormat="1" ht="42" customHeight="1">
      <c r="E1" s="114"/>
      <c r="K1" s="399"/>
      <c r="L1" s="399"/>
      <c r="N1" s="1531" t="s">
        <v>575</v>
      </c>
      <c r="O1" s="1532"/>
      <c r="P1" s="1532"/>
      <c r="Q1" s="1532"/>
      <c r="R1" s="557"/>
    </row>
    <row r="2" spans="1:17" s="538" customFormat="1" ht="18" customHeight="1">
      <c r="A2" s="1537" t="s">
        <v>111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</row>
    <row r="3" spans="1:17" s="538" customFormat="1" ht="15.75" customHeight="1">
      <c r="A3" s="1515" t="s">
        <v>544</v>
      </c>
      <c r="B3" s="1515"/>
      <c r="C3" s="1515"/>
      <c r="D3" s="1515"/>
      <c r="E3" s="1515"/>
      <c r="F3" s="1515"/>
      <c r="G3" s="1515"/>
      <c r="H3" s="1515"/>
      <c r="I3" s="1515"/>
      <c r="J3" s="1515"/>
      <c r="K3" s="1515"/>
      <c r="L3" s="1515"/>
      <c r="M3" s="1515"/>
      <c r="N3" s="1515"/>
      <c r="O3" s="1515"/>
      <c r="P3" s="1515"/>
      <c r="Q3" s="1515"/>
    </row>
    <row r="4" spans="1:20" s="566" customFormat="1" ht="13.5" customHeight="1">
      <c r="A4" s="1538"/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  <c r="Q4" s="1539"/>
      <c r="R4" s="565"/>
      <c r="S4" s="565"/>
      <c r="T4" s="283"/>
    </row>
    <row r="5" spans="1:20" s="566" customFormat="1" ht="20.25" customHeight="1">
      <c r="A5" s="1538" t="s">
        <v>1026</v>
      </c>
      <c r="B5" s="1539"/>
      <c r="C5" s="1539"/>
      <c r="D5" s="1539"/>
      <c r="E5" s="1539"/>
      <c r="F5" s="1539"/>
      <c r="G5" s="1539"/>
      <c r="H5" s="1539"/>
      <c r="I5" s="1539"/>
      <c r="J5" s="1539"/>
      <c r="K5" s="1539"/>
      <c r="L5" s="1539"/>
      <c r="M5" s="1539"/>
      <c r="N5" s="1539"/>
      <c r="O5" s="1539"/>
      <c r="P5" s="1539"/>
      <c r="Q5" s="1539"/>
      <c r="R5" s="565"/>
      <c r="S5" s="565"/>
      <c r="T5" s="283"/>
    </row>
    <row r="6" spans="1:244" ht="11.25" customHeight="1">
      <c r="A6" s="641"/>
      <c r="B6" s="641"/>
      <c r="C6" s="641"/>
      <c r="D6" s="641"/>
      <c r="E6" s="641"/>
      <c r="F6" s="641"/>
      <c r="H6" s="641"/>
      <c r="I6" s="641"/>
      <c r="J6" s="641"/>
      <c r="K6" s="641"/>
      <c r="L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/>
      <c r="BN6" s="641"/>
      <c r="BO6" s="641"/>
      <c r="BP6" s="641"/>
      <c r="BQ6" s="641"/>
      <c r="BR6" s="641"/>
      <c r="BS6" s="641"/>
      <c r="BT6" s="641"/>
      <c r="BU6" s="641"/>
      <c r="BV6" s="641"/>
      <c r="BW6" s="641"/>
      <c r="BX6" s="641"/>
      <c r="BY6" s="641"/>
      <c r="BZ6" s="641"/>
      <c r="CA6" s="641"/>
      <c r="CB6" s="641"/>
      <c r="CC6" s="641"/>
      <c r="CD6" s="641"/>
      <c r="CE6" s="641"/>
      <c r="CF6" s="641"/>
      <c r="CG6" s="641"/>
      <c r="CH6" s="641"/>
      <c r="CI6" s="641"/>
      <c r="CJ6" s="641"/>
      <c r="CK6" s="641"/>
      <c r="CL6" s="641"/>
      <c r="CM6" s="641"/>
      <c r="CN6" s="641"/>
      <c r="CO6" s="641"/>
      <c r="CP6" s="641"/>
      <c r="CQ6" s="641"/>
      <c r="CR6" s="641"/>
      <c r="CS6" s="641"/>
      <c r="CT6" s="641"/>
      <c r="CU6" s="641"/>
      <c r="CV6" s="641"/>
      <c r="CW6" s="641"/>
      <c r="CX6" s="641"/>
      <c r="CY6" s="641"/>
      <c r="CZ6" s="641"/>
      <c r="DA6" s="641"/>
      <c r="DB6" s="641"/>
      <c r="DC6" s="641"/>
      <c r="DD6" s="641"/>
      <c r="DE6" s="641"/>
      <c r="DF6" s="641"/>
      <c r="DG6" s="641"/>
      <c r="DH6" s="641"/>
      <c r="DI6" s="641"/>
      <c r="DJ6" s="641"/>
      <c r="DK6" s="641"/>
      <c r="DL6" s="641"/>
      <c r="DM6" s="641"/>
      <c r="DN6" s="641"/>
      <c r="DO6" s="641"/>
      <c r="DP6" s="641"/>
      <c r="DQ6" s="641"/>
      <c r="DR6" s="641"/>
      <c r="DS6" s="641"/>
      <c r="DT6" s="641"/>
      <c r="DU6" s="641"/>
      <c r="DV6" s="641"/>
      <c r="DW6" s="641"/>
      <c r="DX6" s="641"/>
      <c r="DY6" s="641"/>
      <c r="DZ6" s="641"/>
      <c r="EA6" s="641"/>
      <c r="EB6" s="641"/>
      <c r="EC6" s="641"/>
      <c r="ED6" s="641"/>
      <c r="EE6" s="641"/>
      <c r="EF6" s="641"/>
      <c r="EG6" s="641"/>
      <c r="EH6" s="641"/>
      <c r="EI6" s="641"/>
      <c r="EJ6" s="641"/>
      <c r="EK6" s="641"/>
      <c r="EL6" s="641"/>
      <c r="EM6" s="641"/>
      <c r="EN6" s="641"/>
      <c r="EO6" s="641"/>
      <c r="EP6" s="641"/>
      <c r="EQ6" s="641"/>
      <c r="ER6" s="641"/>
      <c r="ES6" s="641"/>
      <c r="ET6" s="641"/>
      <c r="EU6" s="641"/>
      <c r="EV6" s="641"/>
      <c r="EW6" s="641"/>
      <c r="EX6" s="641"/>
      <c r="EY6" s="641"/>
      <c r="EZ6" s="641"/>
      <c r="FA6" s="641"/>
      <c r="FB6" s="641"/>
      <c r="FC6" s="641"/>
      <c r="FD6" s="641"/>
      <c r="FE6" s="641"/>
      <c r="FF6" s="641"/>
      <c r="FG6" s="641"/>
      <c r="FH6" s="641"/>
      <c r="FI6" s="641"/>
      <c r="FJ6" s="641"/>
      <c r="FK6" s="641"/>
      <c r="FL6" s="641"/>
      <c r="FM6" s="641"/>
      <c r="FN6" s="641"/>
      <c r="FO6" s="641"/>
      <c r="FP6" s="641"/>
      <c r="FQ6" s="641"/>
      <c r="FR6" s="641"/>
      <c r="FS6" s="641"/>
      <c r="FT6" s="641"/>
      <c r="FU6" s="641"/>
      <c r="FV6" s="641"/>
      <c r="FW6" s="641"/>
      <c r="FX6" s="641"/>
      <c r="FY6" s="641"/>
      <c r="FZ6" s="641"/>
      <c r="GA6" s="641"/>
      <c r="GB6" s="641"/>
      <c r="GC6" s="641"/>
      <c r="GD6" s="641"/>
      <c r="GE6" s="641"/>
      <c r="GF6" s="641"/>
      <c r="GG6" s="641"/>
      <c r="GH6" s="641"/>
      <c r="GI6" s="641"/>
      <c r="GJ6" s="641"/>
      <c r="GK6" s="641"/>
      <c r="GL6" s="641"/>
      <c r="GM6" s="641"/>
      <c r="GN6" s="641"/>
      <c r="GO6" s="641"/>
      <c r="GP6" s="641"/>
      <c r="GQ6" s="641"/>
      <c r="GR6" s="641"/>
      <c r="GS6" s="641"/>
      <c r="GT6" s="641"/>
      <c r="GU6" s="641"/>
      <c r="GV6" s="641"/>
      <c r="GW6" s="641"/>
      <c r="GX6" s="641"/>
      <c r="GY6" s="641"/>
      <c r="GZ6" s="641"/>
      <c r="HA6" s="641"/>
      <c r="HB6" s="641"/>
      <c r="HC6" s="641"/>
      <c r="HD6" s="641"/>
      <c r="HE6" s="641"/>
      <c r="HF6" s="641"/>
      <c r="HG6" s="641"/>
      <c r="HH6" s="641"/>
      <c r="HI6" s="641"/>
      <c r="HJ6" s="641"/>
      <c r="HK6" s="641"/>
      <c r="HL6" s="641"/>
      <c r="HM6" s="641"/>
      <c r="HN6" s="641"/>
      <c r="HO6" s="641"/>
      <c r="HP6" s="641"/>
      <c r="HQ6" s="641"/>
      <c r="HR6" s="641"/>
      <c r="HS6" s="641"/>
      <c r="HT6" s="641"/>
      <c r="HU6" s="641"/>
      <c r="HV6" s="641"/>
      <c r="HW6" s="641"/>
      <c r="HX6" s="641"/>
      <c r="HY6" s="641"/>
      <c r="HZ6" s="641"/>
      <c r="IA6" s="641"/>
      <c r="IB6" s="641"/>
      <c r="IC6" s="641"/>
      <c r="ID6" s="641"/>
      <c r="IE6" s="641"/>
      <c r="IF6" s="641"/>
      <c r="IG6" s="641"/>
      <c r="IH6" s="641"/>
      <c r="II6" s="641"/>
      <c r="IJ6" s="641"/>
    </row>
    <row r="7" spans="1:17" s="643" customFormat="1" ht="27" customHeight="1">
      <c r="A7" s="1522" t="s">
        <v>293</v>
      </c>
      <c r="B7" s="1522" t="s">
        <v>592</v>
      </c>
      <c r="C7" s="1522" t="s">
        <v>200</v>
      </c>
      <c r="D7" s="1527" t="s">
        <v>294</v>
      </c>
      <c r="E7" s="1522" t="s">
        <v>472</v>
      </c>
      <c r="F7" s="1522"/>
      <c r="G7" s="1522"/>
      <c r="H7" s="1522"/>
      <c r="I7" s="1522"/>
      <c r="J7" s="1523" t="s">
        <v>201</v>
      </c>
      <c r="K7" s="1523"/>
      <c r="L7" s="1523"/>
      <c r="M7" s="1523"/>
      <c r="N7" s="1523"/>
      <c r="O7" s="1524"/>
      <c r="P7" s="1524"/>
      <c r="Q7" s="1522" t="s">
        <v>202</v>
      </c>
    </row>
    <row r="8" spans="1:17" s="645" customFormat="1" ht="28.5" customHeight="1">
      <c r="A8" s="1522"/>
      <c r="B8" s="1522"/>
      <c r="C8" s="1522"/>
      <c r="D8" s="1527"/>
      <c r="E8" s="644" t="s">
        <v>611</v>
      </c>
      <c r="F8" s="644">
        <v>2018</v>
      </c>
      <c r="G8" s="644">
        <v>2019</v>
      </c>
      <c r="H8" s="644">
        <v>2020</v>
      </c>
      <c r="I8" s="644">
        <v>2021</v>
      </c>
      <c r="J8" s="644">
        <v>2022</v>
      </c>
      <c r="K8" s="644">
        <v>2023</v>
      </c>
      <c r="L8" s="644">
        <v>2024</v>
      </c>
      <c r="M8" s="644">
        <v>2025</v>
      </c>
      <c r="N8" s="644">
        <v>2026</v>
      </c>
      <c r="O8" s="644">
        <v>2027</v>
      </c>
      <c r="P8" s="644">
        <v>2028</v>
      </c>
      <c r="Q8" s="1522"/>
    </row>
    <row r="9" spans="1:17" s="647" customFormat="1" ht="18.75" customHeight="1">
      <c r="A9" s="646" t="s">
        <v>6</v>
      </c>
      <c r="B9" s="646" t="s">
        <v>8</v>
      </c>
      <c r="C9" s="646" t="s">
        <v>29</v>
      </c>
      <c r="D9" s="646" t="s">
        <v>20</v>
      </c>
      <c r="E9" s="646" t="s">
        <v>32</v>
      </c>
      <c r="F9" s="646" t="s">
        <v>33</v>
      </c>
      <c r="G9" s="646" t="s">
        <v>34</v>
      </c>
      <c r="H9" s="646" t="s">
        <v>35</v>
      </c>
      <c r="I9" s="646" t="s">
        <v>85</v>
      </c>
      <c r="J9" s="646" t="s">
        <v>156</v>
      </c>
      <c r="K9" s="646" t="s">
        <v>157</v>
      </c>
      <c r="L9" s="646" t="s">
        <v>158</v>
      </c>
      <c r="M9" s="646" t="s">
        <v>159</v>
      </c>
      <c r="N9" s="646" t="s">
        <v>160</v>
      </c>
      <c r="O9" s="646" t="s">
        <v>161</v>
      </c>
      <c r="P9" s="646" t="s">
        <v>162</v>
      </c>
      <c r="Q9" s="646" t="s">
        <v>163</v>
      </c>
    </row>
    <row r="10" spans="1:17" ht="13.5" customHeight="1">
      <c r="A10" s="782"/>
      <c r="B10" s="648"/>
      <c r="C10" s="649"/>
      <c r="D10" s="650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783"/>
    </row>
    <row r="11" spans="1:17" s="653" customFormat="1" ht="19.5" customHeight="1">
      <c r="A11" s="1525" t="s">
        <v>615</v>
      </c>
      <c r="B11" s="1526"/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785"/>
    </row>
    <row r="12" spans="1:17" ht="13.5" customHeight="1">
      <c r="A12" s="782"/>
      <c r="B12" s="648"/>
      <c r="C12" s="649"/>
      <c r="D12" s="650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783"/>
    </row>
    <row r="13" spans="1:17" s="657" customFormat="1" ht="61.5" customHeight="1">
      <c r="A13" s="654"/>
      <c r="B13" s="654"/>
      <c r="C13" s="655"/>
      <c r="D13" s="656">
        <f>D14+D20</f>
        <v>0</v>
      </c>
      <c r="E13" s="656">
        <f aca="true" t="shared" si="0" ref="E13:N13">E14+E20</f>
        <v>0</v>
      </c>
      <c r="F13" s="656">
        <f t="shared" si="0"/>
        <v>0</v>
      </c>
      <c r="G13" s="656">
        <f t="shared" si="0"/>
        <v>0</v>
      </c>
      <c r="H13" s="656">
        <f t="shared" si="0"/>
        <v>0</v>
      </c>
      <c r="I13" s="656">
        <f t="shared" si="0"/>
        <v>0</v>
      </c>
      <c r="J13" s="656">
        <f t="shared" si="0"/>
        <v>0</v>
      </c>
      <c r="K13" s="656">
        <f t="shared" si="0"/>
        <v>0</v>
      </c>
      <c r="L13" s="656">
        <f t="shared" si="0"/>
        <v>0</v>
      </c>
      <c r="M13" s="656">
        <f t="shared" si="0"/>
        <v>0</v>
      </c>
      <c r="N13" s="656">
        <f t="shared" si="0"/>
        <v>0</v>
      </c>
      <c r="O13" s="656">
        <f>O14+O20</f>
        <v>0</v>
      </c>
      <c r="P13" s="656">
        <f>P14+P20</f>
        <v>0</v>
      </c>
      <c r="Q13" s="656">
        <f aca="true" t="shared" si="1" ref="Q13:Q26">SUM(J13:P13)</f>
        <v>0</v>
      </c>
    </row>
    <row r="14" spans="1:17" s="653" customFormat="1" ht="19.5" customHeight="1">
      <c r="A14" s="775" t="s">
        <v>593</v>
      </c>
      <c r="B14" s="658" t="s">
        <v>141</v>
      </c>
      <c r="C14" s="659" t="s">
        <v>141</v>
      </c>
      <c r="D14" s="656">
        <f>SUM(E14:P14)</f>
        <v>0</v>
      </c>
      <c r="E14" s="656">
        <f aca="true" t="shared" si="2" ref="E14:N14">SUM(E15:E19)</f>
        <v>0</v>
      </c>
      <c r="F14" s="656">
        <f t="shared" si="2"/>
        <v>0</v>
      </c>
      <c r="G14" s="656">
        <f t="shared" si="2"/>
        <v>0</v>
      </c>
      <c r="H14" s="656">
        <f t="shared" si="2"/>
        <v>0</v>
      </c>
      <c r="I14" s="656">
        <f t="shared" si="2"/>
        <v>0</v>
      </c>
      <c r="J14" s="656">
        <f t="shared" si="2"/>
        <v>0</v>
      </c>
      <c r="K14" s="656">
        <f t="shared" si="2"/>
        <v>0</v>
      </c>
      <c r="L14" s="656">
        <f t="shared" si="2"/>
        <v>0</v>
      </c>
      <c r="M14" s="656">
        <f t="shared" si="2"/>
        <v>0</v>
      </c>
      <c r="N14" s="656">
        <f t="shared" si="2"/>
        <v>0</v>
      </c>
      <c r="O14" s="656">
        <f>SUM(O15:O19)</f>
        <v>0</v>
      </c>
      <c r="P14" s="656">
        <f>SUM(P15:P19)</f>
        <v>0</v>
      </c>
      <c r="Q14" s="656">
        <f t="shared" si="1"/>
        <v>0</v>
      </c>
    </row>
    <row r="15" spans="1:17" s="657" customFormat="1" ht="24.75" customHeight="1">
      <c r="A15" s="776" t="s">
        <v>594</v>
      </c>
      <c r="B15" s="660" t="s">
        <v>606</v>
      </c>
      <c r="C15" s="661" t="s">
        <v>141</v>
      </c>
      <c r="D15" s="656">
        <f>SUM(E15:P15)</f>
        <v>0</v>
      </c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780">
        <f t="shared" si="1"/>
        <v>0</v>
      </c>
    </row>
    <row r="16" spans="1:17" s="657" customFormat="1" ht="24.75" customHeight="1">
      <c r="A16" s="777"/>
      <c r="B16" s="660" t="s">
        <v>607</v>
      </c>
      <c r="C16" s="661" t="s">
        <v>141</v>
      </c>
      <c r="D16" s="656">
        <f aca="true" t="shared" si="3" ref="D16:D26">SUM(E16:P16)</f>
        <v>0</v>
      </c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780">
        <f t="shared" si="1"/>
        <v>0</v>
      </c>
    </row>
    <row r="17" spans="1:17" s="657" customFormat="1" ht="24.75" customHeight="1">
      <c r="A17" s="777"/>
      <c r="B17" s="660" t="s">
        <v>608</v>
      </c>
      <c r="C17" s="661" t="s">
        <v>141</v>
      </c>
      <c r="D17" s="656">
        <f t="shared" si="3"/>
        <v>0</v>
      </c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780">
        <f t="shared" si="1"/>
        <v>0</v>
      </c>
    </row>
    <row r="18" spans="1:17" s="657" customFormat="1" ht="24.75" customHeight="1">
      <c r="A18" s="777"/>
      <c r="B18" s="660" t="s">
        <v>609</v>
      </c>
      <c r="C18" s="661" t="s">
        <v>141</v>
      </c>
      <c r="D18" s="656">
        <f t="shared" si="3"/>
        <v>0</v>
      </c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780">
        <f t="shared" si="1"/>
        <v>0</v>
      </c>
    </row>
    <row r="19" spans="1:17" s="657" customFormat="1" ht="24.75" customHeight="1">
      <c r="A19" s="778"/>
      <c r="B19" s="660" t="s">
        <v>610</v>
      </c>
      <c r="C19" s="661" t="s">
        <v>141</v>
      </c>
      <c r="D19" s="656">
        <f t="shared" si="3"/>
        <v>0</v>
      </c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780">
        <f t="shared" si="1"/>
        <v>0</v>
      </c>
    </row>
    <row r="20" spans="1:17" s="653" customFormat="1" ht="19.5" customHeight="1">
      <c r="A20" s="775" t="s">
        <v>601</v>
      </c>
      <c r="B20" s="658" t="s">
        <v>141</v>
      </c>
      <c r="C20" s="659" t="s">
        <v>141</v>
      </c>
      <c r="D20" s="656">
        <f>SUM(E20:P20)</f>
        <v>0</v>
      </c>
      <c r="E20" s="656">
        <f aca="true" t="shared" si="4" ref="E20:N20">SUM(E22:E26)</f>
        <v>0</v>
      </c>
      <c r="F20" s="656">
        <f t="shared" si="4"/>
        <v>0</v>
      </c>
      <c r="G20" s="656">
        <f t="shared" si="4"/>
        <v>0</v>
      </c>
      <c r="H20" s="656">
        <f t="shared" si="4"/>
        <v>0</v>
      </c>
      <c r="I20" s="656">
        <f t="shared" si="4"/>
        <v>0</v>
      </c>
      <c r="J20" s="656">
        <f t="shared" si="4"/>
        <v>0</v>
      </c>
      <c r="K20" s="656">
        <f t="shared" si="4"/>
        <v>0</v>
      </c>
      <c r="L20" s="656">
        <f t="shared" si="4"/>
        <v>0</v>
      </c>
      <c r="M20" s="656">
        <f t="shared" si="4"/>
        <v>0</v>
      </c>
      <c r="N20" s="656">
        <f t="shared" si="4"/>
        <v>0</v>
      </c>
      <c r="O20" s="656">
        <f>SUM(O22:O26)</f>
        <v>0</v>
      </c>
      <c r="P20" s="656">
        <f>SUM(P22:P26)</f>
        <v>0</v>
      </c>
      <c r="Q20" s="656">
        <f t="shared" si="1"/>
        <v>0</v>
      </c>
    </row>
    <row r="21" spans="1:17" s="666" customFormat="1" ht="18" customHeight="1">
      <c r="A21" s="779" t="s">
        <v>473</v>
      </c>
      <c r="B21" s="663" t="s">
        <v>141</v>
      </c>
      <c r="C21" s="664" t="s">
        <v>141</v>
      </c>
      <c r="D21" s="781">
        <f>SUM(E21:P21)</f>
        <v>0</v>
      </c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780">
        <f t="shared" si="1"/>
        <v>0</v>
      </c>
    </row>
    <row r="22" spans="1:17" s="657" customFormat="1" ht="24.75" customHeight="1">
      <c r="A22" s="776" t="s">
        <v>602</v>
      </c>
      <c r="B22" s="660" t="s">
        <v>606</v>
      </c>
      <c r="C22" s="661" t="s">
        <v>141</v>
      </c>
      <c r="D22" s="656">
        <f t="shared" si="3"/>
        <v>0</v>
      </c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780">
        <f t="shared" si="1"/>
        <v>0</v>
      </c>
    </row>
    <row r="23" spans="1:17" s="657" customFormat="1" ht="24.75" customHeight="1">
      <c r="A23" s="777"/>
      <c r="B23" s="660" t="s">
        <v>607</v>
      </c>
      <c r="C23" s="661" t="s">
        <v>141</v>
      </c>
      <c r="D23" s="656">
        <f t="shared" si="3"/>
        <v>0</v>
      </c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780">
        <f t="shared" si="1"/>
        <v>0</v>
      </c>
    </row>
    <row r="24" spans="1:17" s="657" customFormat="1" ht="24.75" customHeight="1">
      <c r="A24" s="777"/>
      <c r="B24" s="660" t="s">
        <v>608</v>
      </c>
      <c r="C24" s="661" t="s">
        <v>141</v>
      </c>
      <c r="D24" s="656">
        <f t="shared" si="3"/>
        <v>0</v>
      </c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780">
        <f t="shared" si="1"/>
        <v>0</v>
      </c>
    </row>
    <row r="25" spans="1:17" s="657" customFormat="1" ht="24.75" customHeight="1">
      <c r="A25" s="777"/>
      <c r="B25" s="660" t="s">
        <v>609</v>
      </c>
      <c r="C25" s="661" t="s">
        <v>141</v>
      </c>
      <c r="D25" s="656">
        <f t="shared" si="3"/>
        <v>0</v>
      </c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780">
        <f t="shared" si="1"/>
        <v>0</v>
      </c>
    </row>
    <row r="26" spans="1:17" s="657" customFormat="1" ht="24.75" customHeight="1">
      <c r="A26" s="778"/>
      <c r="B26" s="660" t="s">
        <v>610</v>
      </c>
      <c r="C26" s="661" t="s">
        <v>141</v>
      </c>
      <c r="D26" s="656">
        <f t="shared" si="3"/>
        <v>0</v>
      </c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780">
        <f t="shared" si="1"/>
        <v>0</v>
      </c>
    </row>
    <row r="27" spans="1:17" ht="13.5" customHeight="1">
      <c r="A27" s="782"/>
      <c r="B27" s="648"/>
      <c r="C27" s="649"/>
      <c r="D27" s="650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783"/>
    </row>
    <row r="28" spans="1:17" s="653" customFormat="1" ht="19.5" customHeight="1">
      <c r="A28" s="784" t="s">
        <v>474</v>
      </c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785"/>
    </row>
    <row r="29" spans="1:17" ht="13.5" customHeight="1">
      <c r="A29" s="782"/>
      <c r="B29" s="648"/>
      <c r="C29" s="649"/>
      <c r="D29" s="650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783"/>
    </row>
    <row r="30" spans="1:17" s="657" customFormat="1" ht="61.5" customHeight="1">
      <c r="A30" s="654"/>
      <c r="B30" s="654"/>
      <c r="C30" s="655"/>
      <c r="D30" s="656">
        <f>D31+D37</f>
        <v>0</v>
      </c>
      <c r="E30" s="656">
        <f aca="true" t="shared" si="5" ref="E30:P30">E31+E37</f>
        <v>0</v>
      </c>
      <c r="F30" s="656">
        <f t="shared" si="5"/>
        <v>0</v>
      </c>
      <c r="G30" s="656">
        <f t="shared" si="5"/>
        <v>0</v>
      </c>
      <c r="H30" s="656">
        <f t="shared" si="5"/>
        <v>0</v>
      </c>
      <c r="I30" s="656">
        <f t="shared" si="5"/>
        <v>0</v>
      </c>
      <c r="J30" s="656">
        <f t="shared" si="5"/>
        <v>0</v>
      </c>
      <c r="K30" s="656">
        <f t="shared" si="5"/>
        <v>0</v>
      </c>
      <c r="L30" s="656">
        <f t="shared" si="5"/>
        <v>0</v>
      </c>
      <c r="M30" s="656">
        <f t="shared" si="5"/>
        <v>0</v>
      </c>
      <c r="N30" s="656">
        <f t="shared" si="5"/>
        <v>0</v>
      </c>
      <c r="O30" s="656">
        <f t="shared" si="5"/>
        <v>0</v>
      </c>
      <c r="P30" s="656">
        <f t="shared" si="5"/>
        <v>0</v>
      </c>
      <c r="Q30" s="656">
        <f aca="true" t="shared" si="6" ref="Q30:Q43">SUM(J30:P30)</f>
        <v>0</v>
      </c>
    </row>
    <row r="31" spans="1:17" s="653" customFormat="1" ht="19.5" customHeight="1">
      <c r="A31" s="775" t="s">
        <v>593</v>
      </c>
      <c r="B31" s="658" t="s">
        <v>141</v>
      </c>
      <c r="C31" s="659" t="s">
        <v>141</v>
      </c>
      <c r="D31" s="656">
        <f aca="true" t="shared" si="7" ref="D31:D43">SUM(E31:P31)</f>
        <v>0</v>
      </c>
      <c r="E31" s="656">
        <f aca="true" t="shared" si="8" ref="E31:P31">SUM(E32:E36)</f>
        <v>0</v>
      </c>
      <c r="F31" s="656">
        <f t="shared" si="8"/>
        <v>0</v>
      </c>
      <c r="G31" s="656">
        <f t="shared" si="8"/>
        <v>0</v>
      </c>
      <c r="H31" s="656">
        <f t="shared" si="8"/>
        <v>0</v>
      </c>
      <c r="I31" s="656">
        <f t="shared" si="8"/>
        <v>0</v>
      </c>
      <c r="J31" s="656">
        <f t="shared" si="8"/>
        <v>0</v>
      </c>
      <c r="K31" s="656">
        <f t="shared" si="8"/>
        <v>0</v>
      </c>
      <c r="L31" s="656">
        <f t="shared" si="8"/>
        <v>0</v>
      </c>
      <c r="M31" s="656">
        <f t="shared" si="8"/>
        <v>0</v>
      </c>
      <c r="N31" s="656">
        <f t="shared" si="8"/>
        <v>0</v>
      </c>
      <c r="O31" s="656">
        <f t="shared" si="8"/>
        <v>0</v>
      </c>
      <c r="P31" s="656">
        <f t="shared" si="8"/>
        <v>0</v>
      </c>
      <c r="Q31" s="656">
        <f t="shared" si="6"/>
        <v>0</v>
      </c>
    </row>
    <row r="32" spans="1:17" s="657" customFormat="1" ht="24.75" customHeight="1">
      <c r="A32" s="776" t="s">
        <v>594</v>
      </c>
      <c r="B32" s="660" t="s">
        <v>606</v>
      </c>
      <c r="C32" s="661" t="s">
        <v>141</v>
      </c>
      <c r="D32" s="656">
        <f t="shared" si="7"/>
        <v>0</v>
      </c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780">
        <f t="shared" si="6"/>
        <v>0</v>
      </c>
    </row>
    <row r="33" spans="1:17" s="657" customFormat="1" ht="24.75" customHeight="1">
      <c r="A33" s="777"/>
      <c r="B33" s="660" t="s">
        <v>607</v>
      </c>
      <c r="C33" s="661" t="s">
        <v>141</v>
      </c>
      <c r="D33" s="656">
        <f t="shared" si="7"/>
        <v>0</v>
      </c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780">
        <f t="shared" si="6"/>
        <v>0</v>
      </c>
    </row>
    <row r="34" spans="1:17" s="657" customFormat="1" ht="24.75" customHeight="1">
      <c r="A34" s="777"/>
      <c r="B34" s="660" t="s">
        <v>608</v>
      </c>
      <c r="C34" s="661" t="s">
        <v>141</v>
      </c>
      <c r="D34" s="656">
        <f t="shared" si="7"/>
        <v>0</v>
      </c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780">
        <f t="shared" si="6"/>
        <v>0</v>
      </c>
    </row>
    <row r="35" spans="1:17" s="657" customFormat="1" ht="24.75" customHeight="1">
      <c r="A35" s="777"/>
      <c r="B35" s="660" t="s">
        <v>609</v>
      </c>
      <c r="C35" s="661" t="s">
        <v>141</v>
      </c>
      <c r="D35" s="656">
        <f t="shared" si="7"/>
        <v>0</v>
      </c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780">
        <f t="shared" si="6"/>
        <v>0</v>
      </c>
    </row>
    <row r="36" spans="1:17" s="657" customFormat="1" ht="24.75" customHeight="1">
      <c r="A36" s="778"/>
      <c r="B36" s="660" t="s">
        <v>610</v>
      </c>
      <c r="C36" s="661" t="s">
        <v>141</v>
      </c>
      <c r="D36" s="656">
        <f t="shared" si="7"/>
        <v>0</v>
      </c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780">
        <f t="shared" si="6"/>
        <v>0</v>
      </c>
    </row>
    <row r="37" spans="1:17" s="653" customFormat="1" ht="19.5" customHeight="1">
      <c r="A37" s="775" t="s">
        <v>601</v>
      </c>
      <c r="B37" s="658" t="s">
        <v>141</v>
      </c>
      <c r="C37" s="659" t="s">
        <v>141</v>
      </c>
      <c r="D37" s="656">
        <f t="shared" si="7"/>
        <v>0</v>
      </c>
      <c r="E37" s="656">
        <f aca="true" t="shared" si="9" ref="E37:P37">SUM(E39:E43)</f>
        <v>0</v>
      </c>
      <c r="F37" s="656">
        <f t="shared" si="9"/>
        <v>0</v>
      </c>
      <c r="G37" s="656">
        <f t="shared" si="9"/>
        <v>0</v>
      </c>
      <c r="H37" s="656">
        <f t="shared" si="9"/>
        <v>0</v>
      </c>
      <c r="I37" s="656">
        <f t="shared" si="9"/>
        <v>0</v>
      </c>
      <c r="J37" s="656">
        <f t="shared" si="9"/>
        <v>0</v>
      </c>
      <c r="K37" s="656">
        <f t="shared" si="9"/>
        <v>0</v>
      </c>
      <c r="L37" s="656">
        <f t="shared" si="9"/>
        <v>0</v>
      </c>
      <c r="M37" s="656">
        <f t="shared" si="9"/>
        <v>0</v>
      </c>
      <c r="N37" s="656">
        <f t="shared" si="9"/>
        <v>0</v>
      </c>
      <c r="O37" s="656">
        <f t="shared" si="9"/>
        <v>0</v>
      </c>
      <c r="P37" s="656">
        <f t="shared" si="9"/>
        <v>0</v>
      </c>
      <c r="Q37" s="656">
        <f t="shared" si="6"/>
        <v>0</v>
      </c>
    </row>
    <row r="38" spans="1:17" s="666" customFormat="1" ht="18" customHeight="1">
      <c r="A38" s="779" t="s">
        <v>473</v>
      </c>
      <c r="B38" s="663" t="s">
        <v>141</v>
      </c>
      <c r="C38" s="664" t="s">
        <v>141</v>
      </c>
      <c r="D38" s="781">
        <f t="shared" si="7"/>
        <v>0</v>
      </c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780">
        <f t="shared" si="6"/>
        <v>0</v>
      </c>
    </row>
    <row r="39" spans="1:17" s="657" customFormat="1" ht="24.75" customHeight="1">
      <c r="A39" s="776" t="s">
        <v>602</v>
      </c>
      <c r="B39" s="660" t="s">
        <v>606</v>
      </c>
      <c r="C39" s="661" t="s">
        <v>141</v>
      </c>
      <c r="D39" s="656">
        <f t="shared" si="7"/>
        <v>0</v>
      </c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780">
        <f t="shared" si="6"/>
        <v>0</v>
      </c>
    </row>
    <row r="40" spans="1:17" s="657" customFormat="1" ht="24.75" customHeight="1">
      <c r="A40" s="777"/>
      <c r="B40" s="660" t="s">
        <v>607</v>
      </c>
      <c r="C40" s="661" t="s">
        <v>141</v>
      </c>
      <c r="D40" s="656">
        <f t="shared" si="7"/>
        <v>0</v>
      </c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780">
        <f t="shared" si="6"/>
        <v>0</v>
      </c>
    </row>
    <row r="41" spans="1:17" s="657" customFormat="1" ht="24.75" customHeight="1">
      <c r="A41" s="777"/>
      <c r="B41" s="660" t="s">
        <v>608</v>
      </c>
      <c r="C41" s="661" t="s">
        <v>141</v>
      </c>
      <c r="D41" s="656">
        <f t="shared" si="7"/>
        <v>0</v>
      </c>
      <c r="E41" s="662"/>
      <c r="F41" s="662"/>
      <c r="G41" s="662"/>
      <c r="H41" s="662"/>
      <c r="I41" s="662"/>
      <c r="J41" s="662"/>
      <c r="K41" s="662"/>
      <c r="L41" s="662"/>
      <c r="M41" s="662"/>
      <c r="N41" s="662"/>
      <c r="O41" s="662"/>
      <c r="P41" s="662"/>
      <c r="Q41" s="780">
        <f t="shared" si="6"/>
        <v>0</v>
      </c>
    </row>
    <row r="42" spans="1:17" s="657" customFormat="1" ht="24.75" customHeight="1">
      <c r="A42" s="777"/>
      <c r="B42" s="660" t="s">
        <v>609</v>
      </c>
      <c r="C42" s="661" t="s">
        <v>141</v>
      </c>
      <c r="D42" s="656">
        <f t="shared" si="7"/>
        <v>0</v>
      </c>
      <c r="E42" s="662"/>
      <c r="F42" s="662"/>
      <c r="G42" s="662"/>
      <c r="H42" s="662"/>
      <c r="I42" s="662"/>
      <c r="J42" s="662"/>
      <c r="K42" s="662"/>
      <c r="L42" s="662"/>
      <c r="M42" s="662"/>
      <c r="N42" s="662"/>
      <c r="O42" s="662"/>
      <c r="P42" s="662"/>
      <c r="Q42" s="780">
        <f t="shared" si="6"/>
        <v>0</v>
      </c>
    </row>
    <row r="43" spans="1:17" s="657" customFormat="1" ht="24.75" customHeight="1">
      <c r="A43" s="778"/>
      <c r="B43" s="660" t="s">
        <v>610</v>
      </c>
      <c r="C43" s="661" t="s">
        <v>141</v>
      </c>
      <c r="D43" s="656">
        <f t="shared" si="7"/>
        <v>0</v>
      </c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780">
        <f t="shared" si="6"/>
        <v>0</v>
      </c>
    </row>
    <row r="44" spans="1:17" ht="13.5" customHeight="1">
      <c r="A44" s="667"/>
      <c r="B44" s="668"/>
      <c r="C44" s="669"/>
      <c r="D44" s="670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783"/>
    </row>
    <row r="45" spans="1:17" s="675" customFormat="1" ht="18.75" customHeight="1">
      <c r="A45" s="672" t="s">
        <v>295</v>
      </c>
      <c r="B45" s="672"/>
      <c r="C45" s="673"/>
      <c r="D45" s="674">
        <f>D30-D13</f>
        <v>0</v>
      </c>
      <c r="E45" s="674">
        <f aca="true" t="shared" si="10" ref="D45:Q46">E30-E13</f>
        <v>0</v>
      </c>
      <c r="F45" s="674">
        <f t="shared" si="10"/>
        <v>0</v>
      </c>
      <c r="G45" s="674">
        <f t="shared" si="10"/>
        <v>0</v>
      </c>
      <c r="H45" s="674">
        <f t="shared" si="10"/>
        <v>0</v>
      </c>
      <c r="I45" s="674">
        <f t="shared" si="10"/>
        <v>0</v>
      </c>
      <c r="J45" s="674">
        <f t="shared" si="10"/>
        <v>0</v>
      </c>
      <c r="K45" s="674">
        <f t="shared" si="10"/>
        <v>0</v>
      </c>
      <c r="L45" s="674">
        <f t="shared" si="10"/>
        <v>0</v>
      </c>
      <c r="M45" s="674">
        <f t="shared" si="10"/>
        <v>0</v>
      </c>
      <c r="N45" s="674">
        <f t="shared" si="10"/>
        <v>0</v>
      </c>
      <c r="O45" s="674">
        <f>O30-O13</f>
        <v>0</v>
      </c>
      <c r="P45" s="674">
        <f>P30-P13</f>
        <v>0</v>
      </c>
      <c r="Q45" s="674">
        <f>Q30-Q13</f>
        <v>0</v>
      </c>
    </row>
    <row r="46" spans="1:17" s="675" customFormat="1" ht="18.75" customHeight="1">
      <c r="A46" s="672" t="s">
        <v>9</v>
      </c>
      <c r="B46" s="672"/>
      <c r="C46" s="673"/>
      <c r="D46" s="674">
        <f t="shared" si="10"/>
        <v>0</v>
      </c>
      <c r="E46" s="674">
        <f t="shared" si="10"/>
        <v>0</v>
      </c>
      <c r="F46" s="674">
        <f t="shared" si="10"/>
        <v>0</v>
      </c>
      <c r="G46" s="674">
        <f t="shared" si="10"/>
        <v>0</v>
      </c>
      <c r="H46" s="674">
        <f t="shared" si="10"/>
        <v>0</v>
      </c>
      <c r="I46" s="674">
        <f t="shared" si="10"/>
        <v>0</v>
      </c>
      <c r="J46" s="674">
        <f t="shared" si="10"/>
        <v>0</v>
      </c>
      <c r="K46" s="674">
        <f t="shared" si="10"/>
        <v>0</v>
      </c>
      <c r="L46" s="674">
        <f t="shared" si="10"/>
        <v>0</v>
      </c>
      <c r="M46" s="674">
        <f t="shared" si="10"/>
        <v>0</v>
      </c>
      <c r="N46" s="674">
        <f t="shared" si="10"/>
        <v>0</v>
      </c>
      <c r="O46" s="674">
        <f>O31-O14</f>
        <v>0</v>
      </c>
      <c r="P46" s="674">
        <f>P31-P14</f>
        <v>0</v>
      </c>
      <c r="Q46" s="674">
        <f t="shared" si="10"/>
        <v>0</v>
      </c>
    </row>
    <row r="47" spans="1:17" s="675" customFormat="1" ht="18.75" customHeight="1">
      <c r="A47" s="672" t="s">
        <v>296</v>
      </c>
      <c r="B47" s="672"/>
      <c r="C47" s="673"/>
      <c r="D47" s="674">
        <f aca="true" t="shared" si="11" ref="D47:N47">D37-D20</f>
        <v>0</v>
      </c>
      <c r="E47" s="674">
        <f t="shared" si="11"/>
        <v>0</v>
      </c>
      <c r="F47" s="674">
        <f t="shared" si="11"/>
        <v>0</v>
      </c>
      <c r="G47" s="674">
        <f t="shared" si="11"/>
        <v>0</v>
      </c>
      <c r="H47" s="674">
        <f t="shared" si="11"/>
        <v>0</v>
      </c>
      <c r="I47" s="674">
        <f t="shared" si="11"/>
        <v>0</v>
      </c>
      <c r="J47" s="674">
        <f>J37-J20</f>
        <v>0</v>
      </c>
      <c r="K47" s="674">
        <f t="shared" si="11"/>
        <v>0</v>
      </c>
      <c r="L47" s="674">
        <f t="shared" si="11"/>
        <v>0</v>
      </c>
      <c r="M47" s="674">
        <f t="shared" si="11"/>
        <v>0</v>
      </c>
      <c r="N47" s="674">
        <f t="shared" si="11"/>
        <v>0</v>
      </c>
      <c r="O47" s="674">
        <f>O37-O20</f>
        <v>0</v>
      </c>
      <c r="P47" s="674">
        <f>P37-P20</f>
        <v>0</v>
      </c>
      <c r="Q47" s="674">
        <f>Q37-Q20</f>
        <v>0</v>
      </c>
    </row>
    <row r="48" spans="1:17" s="657" customFormat="1" ht="9" customHeight="1">
      <c r="A48" s="676"/>
      <c r="B48" s="676"/>
      <c r="C48" s="677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</row>
    <row r="49" spans="1:17" s="657" customFormat="1" ht="12.75" customHeight="1">
      <c r="A49" s="665"/>
      <c r="B49" s="1533" t="s">
        <v>297</v>
      </c>
      <c r="C49" s="1534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</row>
    <row r="50" spans="1:17" ht="30" customHeight="1">
      <c r="A50" s="656"/>
      <c r="B50" s="1535" t="s">
        <v>603</v>
      </c>
      <c r="C50" s="1536"/>
      <c r="D50" s="679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</row>
    <row r="51" spans="1:18" s="289" customFormat="1" ht="23.25" customHeight="1">
      <c r="A51" s="1528" t="s">
        <v>299</v>
      </c>
      <c r="B51" s="1528"/>
      <c r="C51" s="1528"/>
      <c r="D51" s="1528"/>
      <c r="E51" s="1528"/>
      <c r="F51" s="1528"/>
      <c r="G51" s="1528"/>
      <c r="H51" s="1528"/>
      <c r="I51" s="1528"/>
      <c r="J51" s="1528"/>
      <c r="K51" s="1528"/>
      <c r="L51" s="1528"/>
      <c r="M51" s="1528"/>
      <c r="N51" s="1528"/>
      <c r="O51" s="1528"/>
      <c r="P51" s="1528"/>
      <c r="Q51" s="1528"/>
      <c r="R51" s="284"/>
    </row>
    <row r="52" spans="1:18" s="269" customFormat="1" ht="9.75" customHeight="1">
      <c r="A52" s="284"/>
      <c r="B52" s="285"/>
      <c r="C52" s="285"/>
      <c r="D52" s="286"/>
      <c r="E52" s="287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4"/>
    </row>
    <row r="53" spans="1:18" s="270" customFormat="1" ht="15" customHeight="1">
      <c r="A53" s="1529" t="s">
        <v>300</v>
      </c>
      <c r="B53" s="1529"/>
      <c r="C53" s="1529"/>
      <c r="D53" s="1529"/>
      <c r="E53" s="1529"/>
      <c r="F53" s="1529"/>
      <c r="G53" s="1529"/>
      <c r="H53" s="1529"/>
      <c r="I53" s="1529"/>
      <c r="J53" s="1529"/>
      <c r="K53" s="1529"/>
      <c r="L53" s="1529"/>
      <c r="M53" s="1529"/>
      <c r="N53" s="1529"/>
      <c r="O53" s="1529"/>
      <c r="P53" s="1529"/>
      <c r="Q53" s="1529"/>
      <c r="R53" s="290"/>
    </row>
    <row r="54" spans="1:18" s="270" customFormat="1" ht="16.5" customHeight="1">
      <c r="A54" s="1529"/>
      <c r="B54" s="1529"/>
      <c r="C54" s="1529"/>
      <c r="D54" s="1529"/>
      <c r="E54" s="1529"/>
      <c r="F54" s="1529"/>
      <c r="G54" s="1529"/>
      <c r="H54" s="1529"/>
      <c r="I54" s="1529"/>
      <c r="J54" s="1529"/>
      <c r="K54" s="1529"/>
      <c r="L54" s="1529"/>
      <c r="M54" s="1529"/>
      <c r="N54" s="1529"/>
      <c r="O54" s="1529"/>
      <c r="P54" s="1529"/>
      <c r="Q54" s="1529"/>
      <c r="R54" s="290"/>
    </row>
    <row r="55" spans="1:18" s="270" customFormat="1" ht="20.25" customHeight="1">
      <c r="A55" s="290"/>
      <c r="B55" s="291" t="s">
        <v>301</v>
      </c>
      <c r="C55" s="290"/>
      <c r="D55" s="290"/>
      <c r="E55" s="1530" t="s">
        <v>302</v>
      </c>
      <c r="F55" s="1530"/>
      <c r="G55" s="153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</row>
    <row r="56" spans="1:18" s="270" customFormat="1" ht="9.75" customHeight="1">
      <c r="A56" s="284"/>
      <c r="C56" s="290"/>
      <c r="D56" s="290"/>
      <c r="H56" s="291"/>
      <c r="I56" s="290"/>
      <c r="J56" s="290"/>
      <c r="K56" s="290"/>
      <c r="L56" s="290"/>
      <c r="M56" s="290"/>
      <c r="N56" s="290"/>
      <c r="O56" s="290"/>
      <c r="P56" s="290"/>
      <c r="Q56" s="290"/>
      <c r="R56" s="290"/>
    </row>
    <row r="57" spans="1:10" s="270" customFormat="1" ht="16.5" customHeight="1">
      <c r="A57" s="272"/>
      <c r="B57" s="272" t="s">
        <v>47</v>
      </c>
      <c r="C57" s="272"/>
      <c r="D57" s="272"/>
      <c r="E57" s="272"/>
      <c r="F57" s="272" t="s">
        <v>57</v>
      </c>
      <c r="G57" s="272"/>
      <c r="H57" s="272"/>
      <c r="I57" s="272"/>
      <c r="J57" s="272"/>
    </row>
    <row r="58" spans="1:10" s="270" customFormat="1" ht="17.25" customHeight="1">
      <c r="A58" s="358"/>
      <c r="B58" s="292" t="s">
        <v>94</v>
      </c>
      <c r="C58" s="292"/>
      <c r="D58" s="292"/>
      <c r="E58" s="292"/>
      <c r="F58" s="292" t="s">
        <v>94</v>
      </c>
      <c r="G58" s="292"/>
      <c r="H58" s="358"/>
      <c r="I58" s="358"/>
      <c r="J58" s="358"/>
    </row>
    <row r="59" spans="1:10" s="270" customFormat="1" ht="9.75" customHeight="1">
      <c r="A59" s="272"/>
      <c r="B59" s="267"/>
      <c r="C59" s="267"/>
      <c r="D59" s="267"/>
      <c r="E59" s="267"/>
      <c r="F59" s="267"/>
      <c r="G59" s="267"/>
      <c r="H59" s="267"/>
      <c r="I59" s="267"/>
      <c r="J59" s="267"/>
    </row>
    <row r="60" spans="1:10" s="270" customFormat="1" ht="15.75" customHeight="1">
      <c r="A60" s="272"/>
      <c r="B60" s="291" t="s">
        <v>98</v>
      </c>
      <c r="C60" s="272"/>
      <c r="D60" s="272"/>
      <c r="E60" s="272"/>
      <c r="F60" s="291" t="s">
        <v>97</v>
      </c>
      <c r="G60" s="272"/>
      <c r="H60" s="272"/>
      <c r="I60" s="272"/>
      <c r="J60" s="272"/>
    </row>
    <row r="61" s="270" customFormat="1" ht="12.75" customHeight="1"/>
    <row r="62" spans="1:10" s="269" customFormat="1" ht="15" customHeight="1">
      <c r="A62" s="270"/>
      <c r="B62" s="270" t="s">
        <v>86</v>
      </c>
      <c r="C62" s="270"/>
      <c r="D62" s="270"/>
      <c r="E62" s="270"/>
      <c r="F62" s="270" t="s">
        <v>87</v>
      </c>
      <c r="G62" s="270"/>
      <c r="H62" s="270"/>
      <c r="I62" s="270"/>
      <c r="J62" s="270"/>
    </row>
    <row r="63" spans="1:10" s="269" customFormat="1" ht="22.5" customHeight="1">
      <c r="A63" s="270"/>
      <c r="B63" s="270" t="s">
        <v>94</v>
      </c>
      <c r="C63" s="270"/>
      <c r="D63" s="270"/>
      <c r="E63" s="270"/>
      <c r="F63" s="270" t="s">
        <v>94</v>
      </c>
      <c r="G63" s="270"/>
      <c r="H63" s="270"/>
      <c r="I63" s="270"/>
      <c r="J63" s="270"/>
    </row>
    <row r="64" spans="1:17" ht="12" customHeight="1">
      <c r="A64" s="689"/>
      <c r="B64" s="689"/>
      <c r="C64" s="689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P64" s="689"/>
      <c r="Q64" s="689"/>
    </row>
    <row r="65" spans="1:17" ht="18.75" customHeight="1">
      <c r="A65" s="682"/>
      <c r="B65" s="682"/>
      <c r="D65" s="679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680"/>
      <c r="P65" s="680"/>
      <c r="Q65" s="680"/>
    </row>
    <row r="66" spans="1:17" ht="18.75" customHeight="1">
      <c r="A66" s="682"/>
      <c r="B66" s="682"/>
      <c r="D66" s="679"/>
      <c r="E66" s="680"/>
      <c r="F66" s="680"/>
      <c r="G66" s="680"/>
      <c r="H66" s="680"/>
      <c r="I66" s="680"/>
      <c r="J66" s="680"/>
      <c r="K66" s="680"/>
      <c r="L66" s="680"/>
      <c r="M66" s="680"/>
      <c r="N66" s="680"/>
      <c r="O66" s="680"/>
      <c r="P66" s="680"/>
      <c r="Q66" s="680"/>
    </row>
  </sheetData>
  <sheetProtection formatRows="0" insertColumns="0"/>
  <mergeCells count="18">
    <mergeCell ref="A51:Q51"/>
    <mergeCell ref="A53:Q54"/>
    <mergeCell ref="E55:G55"/>
    <mergeCell ref="N1:Q1"/>
    <mergeCell ref="B49:C49"/>
    <mergeCell ref="B50:C50"/>
    <mergeCell ref="A2:Q2"/>
    <mergeCell ref="A3:Q3"/>
    <mergeCell ref="A4:Q4"/>
    <mergeCell ref="A5:Q5"/>
    <mergeCell ref="Q7:Q8"/>
    <mergeCell ref="J7:P7"/>
    <mergeCell ref="A7:A8"/>
    <mergeCell ref="A11:B11"/>
    <mergeCell ref="B7:B8"/>
    <mergeCell ref="C7:C8"/>
    <mergeCell ref="D7:D8"/>
    <mergeCell ref="E7:I7"/>
  </mergeCells>
  <printOptions/>
  <pageMargins left="0.6299212598425197" right="0.6299212598425197" top="0.3937007874015748" bottom="0.3937007874015748" header="0.31496062992125984" footer="0.31496062992125984"/>
  <pageSetup fitToHeight="1" fitToWidth="1" horizontalDpi="300" verticalDpi="300" orientation="landscape" paperSize="9" scale="4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72"/>
  <sheetViews>
    <sheetView view="pageBreakPreview" zoomScaleSheetLayoutView="100" zoomScalePageLayoutView="0" workbookViewId="0" topLeftCell="D43">
      <selection activeCell="O63" sqref="O63"/>
    </sheetView>
  </sheetViews>
  <sheetFormatPr defaultColWidth="9.00390625" defaultRowHeight="18.75" customHeight="1"/>
  <cols>
    <col min="1" max="1" width="41.875" style="642" customWidth="1"/>
    <col min="2" max="2" width="29.375" style="642" customWidth="1"/>
    <col min="3" max="3" width="17.125" style="642" customWidth="1"/>
    <col min="4" max="4" width="15.75390625" style="657" customWidth="1"/>
    <col min="5" max="17" width="15.75390625" style="642" customWidth="1"/>
    <col min="18" max="18" width="12.625" style="642" customWidth="1"/>
    <col min="19" max="19" width="13.00390625" style="642" customWidth="1"/>
    <col min="20" max="20" width="12.125" style="642" customWidth="1"/>
    <col min="21" max="21" width="12.875" style="642" customWidth="1"/>
    <col min="22" max="27" width="9.125" style="642" customWidth="1"/>
    <col min="28" max="28" width="12.25390625" style="642" customWidth="1"/>
    <col min="29" max="16384" width="9.125" style="642" customWidth="1"/>
  </cols>
  <sheetData>
    <row r="1" spans="5:19" s="113" customFormat="1" ht="42" customHeight="1">
      <c r="E1" s="114"/>
      <c r="K1" s="399"/>
      <c r="L1" s="399"/>
      <c r="M1" s="399"/>
      <c r="N1" s="1540" t="s">
        <v>612</v>
      </c>
      <c r="O1" s="1541"/>
      <c r="P1" s="1541"/>
      <c r="Q1" s="1541"/>
      <c r="R1" s="399"/>
      <c r="S1" s="557"/>
    </row>
    <row r="2" spans="1:17" s="538" customFormat="1" ht="18" customHeight="1">
      <c r="A2" s="1537" t="s">
        <v>111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</row>
    <row r="3" spans="1:17" s="538" customFormat="1" ht="15.75" customHeight="1">
      <c r="A3" s="1515" t="s">
        <v>544</v>
      </c>
      <c r="B3" s="1515"/>
      <c r="C3" s="1515"/>
      <c r="D3" s="1515"/>
      <c r="E3" s="1515"/>
      <c r="F3" s="1515"/>
      <c r="G3" s="1515"/>
      <c r="H3" s="1515"/>
      <c r="I3" s="1515"/>
      <c r="J3" s="1515"/>
      <c r="K3" s="1515"/>
      <c r="L3" s="1515"/>
      <c r="M3" s="1515"/>
      <c r="N3" s="1515"/>
      <c r="O3" s="1515"/>
      <c r="P3" s="1515"/>
      <c r="Q3" s="1515"/>
    </row>
    <row r="4" spans="1:21" s="691" customFormat="1" ht="10.5" customHeight="1">
      <c r="A4" s="1538"/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  <c r="Q4" s="1539"/>
      <c r="R4" s="565"/>
      <c r="S4" s="565"/>
      <c r="T4" s="565"/>
      <c r="U4" s="690"/>
    </row>
    <row r="5" spans="1:21" s="566" customFormat="1" ht="20.25" customHeight="1">
      <c r="A5" s="1538" t="s">
        <v>1027</v>
      </c>
      <c r="B5" s="1539"/>
      <c r="C5" s="1539"/>
      <c r="D5" s="1539"/>
      <c r="E5" s="1539"/>
      <c r="F5" s="1539"/>
      <c r="G5" s="1539"/>
      <c r="H5" s="1539"/>
      <c r="I5" s="1539"/>
      <c r="J5" s="1539"/>
      <c r="K5" s="1539"/>
      <c r="L5" s="1539"/>
      <c r="M5" s="1539"/>
      <c r="N5" s="1539"/>
      <c r="O5" s="1539"/>
      <c r="P5" s="1539"/>
      <c r="Q5" s="1539"/>
      <c r="R5" s="565"/>
      <c r="S5" s="565"/>
      <c r="T5" s="565"/>
      <c r="U5" s="283"/>
    </row>
    <row r="6" spans="1:245" ht="11.25" customHeight="1">
      <c r="A6" s="641"/>
      <c r="B6" s="641"/>
      <c r="C6" s="641"/>
      <c r="D6" s="641"/>
      <c r="E6" s="641"/>
      <c r="F6" s="641"/>
      <c r="H6" s="641"/>
      <c r="I6" s="641"/>
      <c r="J6" s="641"/>
      <c r="K6" s="641"/>
      <c r="L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/>
      <c r="BN6" s="641"/>
      <c r="BO6" s="641"/>
      <c r="BP6" s="641"/>
      <c r="BQ6" s="641"/>
      <c r="BR6" s="641"/>
      <c r="BS6" s="641"/>
      <c r="BT6" s="641"/>
      <c r="BU6" s="641"/>
      <c r="BV6" s="641"/>
      <c r="BW6" s="641"/>
      <c r="BX6" s="641"/>
      <c r="BY6" s="641"/>
      <c r="BZ6" s="641"/>
      <c r="CA6" s="641"/>
      <c r="CB6" s="641"/>
      <c r="CC6" s="641"/>
      <c r="CD6" s="641"/>
      <c r="CE6" s="641"/>
      <c r="CF6" s="641"/>
      <c r="CG6" s="641"/>
      <c r="CH6" s="641"/>
      <c r="CI6" s="641"/>
      <c r="CJ6" s="641"/>
      <c r="CK6" s="641"/>
      <c r="CL6" s="641"/>
      <c r="CM6" s="641"/>
      <c r="CN6" s="641"/>
      <c r="CO6" s="641"/>
      <c r="CP6" s="641"/>
      <c r="CQ6" s="641"/>
      <c r="CR6" s="641"/>
      <c r="CS6" s="641"/>
      <c r="CT6" s="641"/>
      <c r="CU6" s="641"/>
      <c r="CV6" s="641"/>
      <c r="CW6" s="641"/>
      <c r="CX6" s="641"/>
      <c r="CY6" s="641"/>
      <c r="CZ6" s="641"/>
      <c r="DA6" s="641"/>
      <c r="DB6" s="641"/>
      <c r="DC6" s="641"/>
      <c r="DD6" s="641"/>
      <c r="DE6" s="641"/>
      <c r="DF6" s="641"/>
      <c r="DG6" s="641"/>
      <c r="DH6" s="641"/>
      <c r="DI6" s="641"/>
      <c r="DJ6" s="641"/>
      <c r="DK6" s="641"/>
      <c r="DL6" s="641"/>
      <c r="DM6" s="641"/>
      <c r="DN6" s="641"/>
      <c r="DO6" s="641"/>
      <c r="DP6" s="641"/>
      <c r="DQ6" s="641"/>
      <c r="DR6" s="641"/>
      <c r="DS6" s="641"/>
      <c r="DT6" s="641"/>
      <c r="DU6" s="641"/>
      <c r="DV6" s="641"/>
      <c r="DW6" s="641"/>
      <c r="DX6" s="641"/>
      <c r="DY6" s="641"/>
      <c r="DZ6" s="641"/>
      <c r="EA6" s="641"/>
      <c r="EB6" s="641"/>
      <c r="EC6" s="641"/>
      <c r="ED6" s="641"/>
      <c r="EE6" s="641"/>
      <c r="EF6" s="641"/>
      <c r="EG6" s="641"/>
      <c r="EH6" s="641"/>
      <c r="EI6" s="641"/>
      <c r="EJ6" s="641"/>
      <c r="EK6" s="641"/>
      <c r="EL6" s="641"/>
      <c r="EM6" s="641"/>
      <c r="EN6" s="641"/>
      <c r="EO6" s="641"/>
      <c r="EP6" s="641"/>
      <c r="EQ6" s="641"/>
      <c r="ER6" s="641"/>
      <c r="ES6" s="641"/>
      <c r="ET6" s="641"/>
      <c r="EU6" s="641"/>
      <c r="EV6" s="641"/>
      <c r="EW6" s="641"/>
      <c r="EX6" s="641"/>
      <c r="EY6" s="641"/>
      <c r="EZ6" s="641"/>
      <c r="FA6" s="641"/>
      <c r="FB6" s="641"/>
      <c r="FC6" s="641"/>
      <c r="FD6" s="641"/>
      <c r="FE6" s="641"/>
      <c r="FF6" s="641"/>
      <c r="FG6" s="641"/>
      <c r="FH6" s="641"/>
      <c r="FI6" s="641"/>
      <c r="FJ6" s="641"/>
      <c r="FK6" s="641"/>
      <c r="FL6" s="641"/>
      <c r="FM6" s="641"/>
      <c r="FN6" s="641"/>
      <c r="FO6" s="641"/>
      <c r="FP6" s="641"/>
      <c r="FQ6" s="641"/>
      <c r="FR6" s="641"/>
      <c r="FS6" s="641"/>
      <c r="FT6" s="641"/>
      <c r="FU6" s="641"/>
      <c r="FV6" s="641"/>
      <c r="FW6" s="641"/>
      <c r="FX6" s="641"/>
      <c r="FY6" s="641"/>
      <c r="FZ6" s="641"/>
      <c r="GA6" s="641"/>
      <c r="GB6" s="641"/>
      <c r="GC6" s="641"/>
      <c r="GD6" s="641"/>
      <c r="GE6" s="641"/>
      <c r="GF6" s="641"/>
      <c r="GG6" s="641"/>
      <c r="GH6" s="641"/>
      <c r="GI6" s="641"/>
      <c r="GJ6" s="641"/>
      <c r="GK6" s="641"/>
      <c r="GL6" s="641"/>
      <c r="GM6" s="641"/>
      <c r="GN6" s="641"/>
      <c r="GO6" s="641"/>
      <c r="GP6" s="641"/>
      <c r="GQ6" s="641"/>
      <c r="GR6" s="641"/>
      <c r="GS6" s="641"/>
      <c r="GT6" s="641"/>
      <c r="GU6" s="641"/>
      <c r="GV6" s="641"/>
      <c r="GW6" s="641"/>
      <c r="GX6" s="641"/>
      <c r="GY6" s="641"/>
      <c r="GZ6" s="641"/>
      <c r="HA6" s="641"/>
      <c r="HB6" s="641"/>
      <c r="HC6" s="641"/>
      <c r="HD6" s="641"/>
      <c r="HE6" s="641"/>
      <c r="HF6" s="641"/>
      <c r="HG6" s="641"/>
      <c r="HH6" s="641"/>
      <c r="HI6" s="641"/>
      <c r="HJ6" s="641"/>
      <c r="HK6" s="641"/>
      <c r="HL6" s="641"/>
      <c r="HM6" s="641"/>
      <c r="HN6" s="641"/>
      <c r="HO6" s="641"/>
      <c r="HP6" s="641"/>
      <c r="HQ6" s="641"/>
      <c r="HR6" s="641"/>
      <c r="HS6" s="641"/>
      <c r="HT6" s="641"/>
      <c r="HU6" s="641"/>
      <c r="HV6" s="641"/>
      <c r="HW6" s="641"/>
      <c r="HX6" s="641"/>
      <c r="HY6" s="641"/>
      <c r="HZ6" s="641"/>
      <c r="IA6" s="641"/>
      <c r="IB6" s="641"/>
      <c r="IC6" s="641"/>
      <c r="ID6" s="641"/>
      <c r="IE6" s="641"/>
      <c r="IF6" s="641"/>
      <c r="IG6" s="641"/>
      <c r="IH6" s="641"/>
      <c r="II6" s="641"/>
      <c r="IJ6" s="641"/>
      <c r="IK6" s="641"/>
    </row>
    <row r="7" spans="1:17" s="643" customFormat="1" ht="27" customHeight="1">
      <c r="A7" s="1522" t="s">
        <v>293</v>
      </c>
      <c r="B7" s="1522" t="s">
        <v>592</v>
      </c>
      <c r="C7" s="1522" t="s">
        <v>200</v>
      </c>
      <c r="D7" s="1527" t="s">
        <v>294</v>
      </c>
      <c r="E7" s="1522" t="s">
        <v>472</v>
      </c>
      <c r="F7" s="1522"/>
      <c r="G7" s="1522"/>
      <c r="H7" s="1522"/>
      <c r="I7" s="1522"/>
      <c r="J7" s="1523" t="s">
        <v>201</v>
      </c>
      <c r="K7" s="1523"/>
      <c r="L7" s="1523"/>
      <c r="M7" s="1523"/>
      <c r="N7" s="1523"/>
      <c r="O7" s="1523"/>
      <c r="P7" s="1523"/>
      <c r="Q7" s="1522" t="s">
        <v>202</v>
      </c>
    </row>
    <row r="8" spans="1:17" s="645" customFormat="1" ht="28.5" customHeight="1">
      <c r="A8" s="1522"/>
      <c r="B8" s="1522"/>
      <c r="C8" s="1522"/>
      <c r="D8" s="1527"/>
      <c r="E8" s="644" t="s">
        <v>611</v>
      </c>
      <c r="F8" s="644">
        <v>2018</v>
      </c>
      <c r="G8" s="644">
        <v>2019</v>
      </c>
      <c r="H8" s="644">
        <v>2020</v>
      </c>
      <c r="I8" s="644">
        <v>2021</v>
      </c>
      <c r="J8" s="644">
        <v>2022</v>
      </c>
      <c r="K8" s="644">
        <v>2023</v>
      </c>
      <c r="L8" s="644">
        <v>2024</v>
      </c>
      <c r="M8" s="644">
        <v>2025</v>
      </c>
      <c r="N8" s="644">
        <v>2026</v>
      </c>
      <c r="O8" s="644">
        <v>2027</v>
      </c>
      <c r="P8" s="644">
        <v>2028</v>
      </c>
      <c r="Q8" s="1522"/>
    </row>
    <row r="9" spans="1:17" s="693" customFormat="1" ht="18.75" customHeight="1">
      <c r="A9" s="692" t="s">
        <v>6</v>
      </c>
      <c r="B9" s="692" t="s">
        <v>8</v>
      </c>
      <c r="C9" s="692" t="s">
        <v>29</v>
      </c>
      <c r="D9" s="692" t="s">
        <v>20</v>
      </c>
      <c r="E9" s="692" t="s">
        <v>32</v>
      </c>
      <c r="F9" s="692" t="s">
        <v>33</v>
      </c>
      <c r="G9" s="692" t="s">
        <v>34</v>
      </c>
      <c r="H9" s="692" t="s">
        <v>35</v>
      </c>
      <c r="I9" s="692" t="s">
        <v>85</v>
      </c>
      <c r="J9" s="692" t="s">
        <v>156</v>
      </c>
      <c r="K9" s="692" t="s">
        <v>157</v>
      </c>
      <c r="L9" s="692" t="s">
        <v>158</v>
      </c>
      <c r="M9" s="692" t="s">
        <v>159</v>
      </c>
      <c r="N9" s="692" t="s">
        <v>160</v>
      </c>
      <c r="O9" s="692" t="s">
        <v>161</v>
      </c>
      <c r="P9" s="692" t="s">
        <v>162</v>
      </c>
      <c r="Q9" s="692" t="s">
        <v>163</v>
      </c>
    </row>
    <row r="10" spans="1:17" ht="13.5" customHeight="1">
      <c r="A10" s="782"/>
      <c r="B10" s="648"/>
      <c r="C10" s="649"/>
      <c r="D10" s="650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783"/>
    </row>
    <row r="11" spans="1:17" s="653" customFormat="1" ht="19.5" customHeight="1">
      <c r="A11" s="1525" t="s">
        <v>615</v>
      </c>
      <c r="B11" s="1526"/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785"/>
    </row>
    <row r="12" spans="1:17" ht="13.5" customHeight="1">
      <c r="A12" s="782"/>
      <c r="B12" s="648"/>
      <c r="C12" s="649"/>
      <c r="D12" s="650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783"/>
    </row>
    <row r="13" spans="1:17" s="657" customFormat="1" ht="61.5" customHeight="1">
      <c r="A13" s="654"/>
      <c r="B13" s="654"/>
      <c r="C13" s="655"/>
      <c r="D13" s="656">
        <f>D14+D21</f>
        <v>0</v>
      </c>
      <c r="E13" s="656">
        <f aca="true" t="shared" si="0" ref="E13:M13">E14+E21</f>
        <v>0</v>
      </c>
      <c r="F13" s="656">
        <f t="shared" si="0"/>
        <v>0</v>
      </c>
      <c r="G13" s="656">
        <f t="shared" si="0"/>
        <v>0</v>
      </c>
      <c r="H13" s="656">
        <f t="shared" si="0"/>
        <v>0</v>
      </c>
      <c r="I13" s="656">
        <f t="shared" si="0"/>
        <v>0</v>
      </c>
      <c r="J13" s="656">
        <f t="shared" si="0"/>
        <v>0</v>
      </c>
      <c r="K13" s="656">
        <f t="shared" si="0"/>
        <v>0</v>
      </c>
      <c r="L13" s="656">
        <f t="shared" si="0"/>
        <v>0</v>
      </c>
      <c r="M13" s="656">
        <f t="shared" si="0"/>
        <v>0</v>
      </c>
      <c r="N13" s="656">
        <f>N14+N21</f>
        <v>0</v>
      </c>
      <c r="O13" s="656">
        <f>O14+O21</f>
        <v>0</v>
      </c>
      <c r="P13" s="656">
        <f>P14+P21</f>
        <v>0</v>
      </c>
      <c r="Q13" s="656">
        <f aca="true" t="shared" si="1" ref="Q13:Q28">SUM(J13:P13)</f>
        <v>0</v>
      </c>
    </row>
    <row r="14" spans="1:17" s="653" customFormat="1" ht="19.5" customHeight="1">
      <c r="A14" s="775" t="s">
        <v>593</v>
      </c>
      <c r="B14" s="658" t="s">
        <v>141</v>
      </c>
      <c r="C14" s="659" t="s">
        <v>141</v>
      </c>
      <c r="D14" s="656">
        <f aca="true" t="shared" si="2" ref="D14:D28">SUM(E14:P14)</f>
        <v>0</v>
      </c>
      <c r="E14" s="656">
        <f>SUM(E15:E20)</f>
        <v>0</v>
      </c>
      <c r="F14" s="656">
        <f>SUM(F15:F20)</f>
        <v>0</v>
      </c>
      <c r="G14" s="656">
        <f aca="true" t="shared" si="3" ref="G14:M14">SUM(G15:G20)</f>
        <v>0</v>
      </c>
      <c r="H14" s="656">
        <f t="shared" si="3"/>
        <v>0</v>
      </c>
      <c r="I14" s="656">
        <f t="shared" si="3"/>
        <v>0</v>
      </c>
      <c r="J14" s="656">
        <f t="shared" si="3"/>
        <v>0</v>
      </c>
      <c r="K14" s="656">
        <f t="shared" si="3"/>
        <v>0</v>
      </c>
      <c r="L14" s="656">
        <f t="shared" si="3"/>
        <v>0</v>
      </c>
      <c r="M14" s="656">
        <f t="shared" si="3"/>
        <v>0</v>
      </c>
      <c r="N14" s="656">
        <f>SUM(N15:N20)</f>
        <v>0</v>
      </c>
      <c r="O14" s="656">
        <f>SUM(O15:O20)</f>
        <v>0</v>
      </c>
      <c r="P14" s="656">
        <f>SUM(P15:P20)</f>
        <v>0</v>
      </c>
      <c r="Q14" s="780">
        <f t="shared" si="1"/>
        <v>0</v>
      </c>
    </row>
    <row r="15" spans="1:17" s="657" customFormat="1" ht="24.75" customHeight="1">
      <c r="A15" s="776" t="s">
        <v>594</v>
      </c>
      <c r="B15" s="660" t="s">
        <v>595</v>
      </c>
      <c r="C15" s="661" t="s">
        <v>141</v>
      </c>
      <c r="D15" s="656">
        <f t="shared" si="2"/>
        <v>0</v>
      </c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780">
        <f t="shared" si="1"/>
        <v>0</v>
      </c>
    </row>
    <row r="16" spans="1:17" s="657" customFormat="1" ht="24.75" customHeight="1">
      <c r="A16" s="777"/>
      <c r="B16" s="660" t="s">
        <v>596</v>
      </c>
      <c r="C16" s="661" t="s">
        <v>141</v>
      </c>
      <c r="D16" s="656">
        <f t="shared" si="2"/>
        <v>0</v>
      </c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780">
        <f t="shared" si="1"/>
        <v>0</v>
      </c>
    </row>
    <row r="17" spans="1:17" s="657" customFormat="1" ht="24.75" customHeight="1">
      <c r="A17" s="777"/>
      <c r="B17" s="660" t="s">
        <v>597</v>
      </c>
      <c r="C17" s="661" t="s">
        <v>141</v>
      </c>
      <c r="D17" s="656">
        <f t="shared" si="2"/>
        <v>0</v>
      </c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780">
        <f t="shared" si="1"/>
        <v>0</v>
      </c>
    </row>
    <row r="18" spans="1:17" s="657" customFormat="1" ht="19.5" customHeight="1">
      <c r="A18" s="777"/>
      <c r="B18" s="660" t="s">
        <v>598</v>
      </c>
      <c r="C18" s="661" t="s">
        <v>141</v>
      </c>
      <c r="D18" s="656">
        <f t="shared" si="2"/>
        <v>0</v>
      </c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780">
        <f t="shared" si="1"/>
        <v>0</v>
      </c>
    </row>
    <row r="19" spans="1:17" s="657" customFormat="1" ht="24.75" customHeight="1">
      <c r="A19" s="777"/>
      <c r="B19" s="660" t="s">
        <v>599</v>
      </c>
      <c r="C19" s="661" t="s">
        <v>141</v>
      </c>
      <c r="D19" s="656">
        <f t="shared" si="2"/>
        <v>0</v>
      </c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780">
        <f t="shared" si="1"/>
        <v>0</v>
      </c>
    </row>
    <row r="20" spans="1:17" s="657" customFormat="1" ht="24.75" customHeight="1">
      <c r="A20" s="778"/>
      <c r="B20" s="660" t="s">
        <v>600</v>
      </c>
      <c r="C20" s="661" t="s">
        <v>141</v>
      </c>
      <c r="D20" s="656">
        <f t="shared" si="2"/>
        <v>0</v>
      </c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780">
        <f t="shared" si="1"/>
        <v>0</v>
      </c>
    </row>
    <row r="21" spans="1:17" s="653" customFormat="1" ht="19.5" customHeight="1">
      <c r="A21" s="775" t="s">
        <v>601</v>
      </c>
      <c r="B21" s="658" t="s">
        <v>141</v>
      </c>
      <c r="C21" s="659" t="s">
        <v>141</v>
      </c>
      <c r="D21" s="656">
        <f t="shared" si="2"/>
        <v>0</v>
      </c>
      <c r="E21" s="656">
        <f>SUM(E23:E28)</f>
        <v>0</v>
      </c>
      <c r="F21" s="656">
        <f aca="true" t="shared" si="4" ref="F21:M21">SUM(F23:F28)</f>
        <v>0</v>
      </c>
      <c r="G21" s="656">
        <f t="shared" si="4"/>
        <v>0</v>
      </c>
      <c r="H21" s="656">
        <f t="shared" si="4"/>
        <v>0</v>
      </c>
      <c r="I21" s="656">
        <f t="shared" si="4"/>
        <v>0</v>
      </c>
      <c r="J21" s="656">
        <f t="shared" si="4"/>
        <v>0</v>
      </c>
      <c r="K21" s="656">
        <f t="shared" si="4"/>
        <v>0</v>
      </c>
      <c r="L21" s="656">
        <f t="shared" si="4"/>
        <v>0</v>
      </c>
      <c r="M21" s="656">
        <f t="shared" si="4"/>
        <v>0</v>
      </c>
      <c r="N21" s="656">
        <f>SUM(N23:N28)</f>
        <v>0</v>
      </c>
      <c r="O21" s="656">
        <f>SUM(O23:O28)</f>
        <v>0</v>
      </c>
      <c r="P21" s="656">
        <f>SUM(P23:P28)</f>
        <v>0</v>
      </c>
      <c r="Q21" s="780">
        <f t="shared" si="1"/>
        <v>0</v>
      </c>
    </row>
    <row r="22" spans="1:17" s="666" customFormat="1" ht="18" customHeight="1">
      <c r="A22" s="779" t="s">
        <v>473</v>
      </c>
      <c r="B22" s="663" t="s">
        <v>141</v>
      </c>
      <c r="C22" s="664" t="s">
        <v>141</v>
      </c>
      <c r="D22" s="781">
        <f t="shared" si="2"/>
        <v>0</v>
      </c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780">
        <f t="shared" si="1"/>
        <v>0</v>
      </c>
    </row>
    <row r="23" spans="1:17" s="657" customFormat="1" ht="24.75" customHeight="1">
      <c r="A23" s="776" t="s">
        <v>602</v>
      </c>
      <c r="B23" s="660" t="s">
        <v>595</v>
      </c>
      <c r="C23" s="661" t="s">
        <v>141</v>
      </c>
      <c r="D23" s="656">
        <f t="shared" si="2"/>
        <v>0</v>
      </c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780">
        <f t="shared" si="1"/>
        <v>0</v>
      </c>
    </row>
    <row r="24" spans="1:17" s="657" customFormat="1" ht="24.75" customHeight="1">
      <c r="A24" s="777"/>
      <c r="B24" s="660" t="s">
        <v>596</v>
      </c>
      <c r="C24" s="661" t="s">
        <v>141</v>
      </c>
      <c r="D24" s="656">
        <f t="shared" si="2"/>
        <v>0</v>
      </c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780">
        <f t="shared" si="1"/>
        <v>0</v>
      </c>
    </row>
    <row r="25" spans="1:17" s="657" customFormat="1" ht="24.75" customHeight="1">
      <c r="A25" s="777"/>
      <c r="B25" s="660" t="s">
        <v>597</v>
      </c>
      <c r="C25" s="661" t="s">
        <v>141</v>
      </c>
      <c r="D25" s="656">
        <f t="shared" si="2"/>
        <v>0</v>
      </c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780">
        <f t="shared" si="1"/>
        <v>0</v>
      </c>
    </row>
    <row r="26" spans="1:17" s="657" customFormat="1" ht="19.5" customHeight="1">
      <c r="A26" s="777"/>
      <c r="B26" s="660" t="s">
        <v>598</v>
      </c>
      <c r="C26" s="661" t="s">
        <v>141</v>
      </c>
      <c r="D26" s="656">
        <f t="shared" si="2"/>
        <v>0</v>
      </c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780">
        <f t="shared" si="1"/>
        <v>0</v>
      </c>
    </row>
    <row r="27" spans="1:17" s="657" customFormat="1" ht="24.75" customHeight="1">
      <c r="A27" s="777"/>
      <c r="B27" s="660" t="s">
        <v>599</v>
      </c>
      <c r="C27" s="661" t="s">
        <v>141</v>
      </c>
      <c r="D27" s="656">
        <f t="shared" si="2"/>
        <v>0</v>
      </c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780">
        <f t="shared" si="1"/>
        <v>0</v>
      </c>
    </row>
    <row r="28" spans="1:17" s="657" customFormat="1" ht="24.75" customHeight="1">
      <c r="A28" s="778"/>
      <c r="B28" s="660" t="s">
        <v>600</v>
      </c>
      <c r="C28" s="661" t="s">
        <v>141</v>
      </c>
      <c r="D28" s="656">
        <f t="shared" si="2"/>
        <v>0</v>
      </c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780">
        <f t="shared" si="1"/>
        <v>0</v>
      </c>
    </row>
    <row r="29" spans="1:17" ht="13.5" customHeight="1">
      <c r="A29" s="782"/>
      <c r="B29" s="648"/>
      <c r="C29" s="649"/>
      <c r="D29" s="650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783"/>
    </row>
    <row r="30" spans="1:17" s="653" customFormat="1" ht="19.5" customHeight="1">
      <c r="A30" s="784" t="s">
        <v>474</v>
      </c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785"/>
    </row>
    <row r="31" spans="1:17" ht="13.5" customHeight="1">
      <c r="A31" s="782"/>
      <c r="B31" s="648"/>
      <c r="C31" s="649"/>
      <c r="D31" s="650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783"/>
    </row>
    <row r="32" spans="1:17" s="657" customFormat="1" ht="61.5" customHeight="1">
      <c r="A32" s="654"/>
      <c r="B32" s="654"/>
      <c r="C32" s="655"/>
      <c r="D32" s="656">
        <f>D33+D40</f>
        <v>0</v>
      </c>
      <c r="E32" s="656">
        <f aca="true" t="shared" si="5" ref="E32:P32">E33+E40</f>
        <v>0</v>
      </c>
      <c r="F32" s="656">
        <f t="shared" si="5"/>
        <v>0</v>
      </c>
      <c r="G32" s="656">
        <f t="shared" si="5"/>
        <v>0</v>
      </c>
      <c r="H32" s="656">
        <f t="shared" si="5"/>
        <v>0</v>
      </c>
      <c r="I32" s="656">
        <f t="shared" si="5"/>
        <v>0</v>
      </c>
      <c r="J32" s="656">
        <f t="shared" si="5"/>
        <v>0</v>
      </c>
      <c r="K32" s="656">
        <f t="shared" si="5"/>
        <v>0</v>
      </c>
      <c r="L32" s="656">
        <f t="shared" si="5"/>
        <v>0</v>
      </c>
      <c r="M32" s="656">
        <f t="shared" si="5"/>
        <v>0</v>
      </c>
      <c r="N32" s="656">
        <f t="shared" si="5"/>
        <v>0</v>
      </c>
      <c r="O32" s="656">
        <f t="shared" si="5"/>
        <v>0</v>
      </c>
      <c r="P32" s="656">
        <f t="shared" si="5"/>
        <v>0</v>
      </c>
      <c r="Q32" s="656">
        <f aca="true" t="shared" si="6" ref="Q32:Q47">SUM(J32:P32)</f>
        <v>0</v>
      </c>
    </row>
    <row r="33" spans="1:17" s="653" customFormat="1" ht="19.5" customHeight="1">
      <c r="A33" s="775" t="s">
        <v>593</v>
      </c>
      <c r="B33" s="658" t="s">
        <v>141</v>
      </c>
      <c r="C33" s="659" t="s">
        <v>141</v>
      </c>
      <c r="D33" s="656">
        <f aca="true" t="shared" si="7" ref="D33:D47">SUM(E33:P33)</f>
        <v>0</v>
      </c>
      <c r="E33" s="656">
        <f>SUM(E34:E39)</f>
        <v>0</v>
      </c>
      <c r="F33" s="656">
        <f>SUM(F34:F39)</f>
        <v>0</v>
      </c>
      <c r="G33" s="656">
        <f aca="true" t="shared" si="8" ref="G33:P33">SUM(G34:G39)</f>
        <v>0</v>
      </c>
      <c r="H33" s="656">
        <f t="shared" si="8"/>
        <v>0</v>
      </c>
      <c r="I33" s="656">
        <f t="shared" si="8"/>
        <v>0</v>
      </c>
      <c r="J33" s="656">
        <f t="shared" si="8"/>
        <v>0</v>
      </c>
      <c r="K33" s="656">
        <f t="shared" si="8"/>
        <v>0</v>
      </c>
      <c r="L33" s="656">
        <f t="shared" si="8"/>
        <v>0</v>
      </c>
      <c r="M33" s="656">
        <f t="shared" si="8"/>
        <v>0</v>
      </c>
      <c r="N33" s="656">
        <f t="shared" si="8"/>
        <v>0</v>
      </c>
      <c r="O33" s="656">
        <f t="shared" si="8"/>
        <v>0</v>
      </c>
      <c r="P33" s="656">
        <f t="shared" si="8"/>
        <v>0</v>
      </c>
      <c r="Q33" s="780">
        <f t="shared" si="6"/>
        <v>0</v>
      </c>
    </row>
    <row r="34" spans="1:17" s="657" customFormat="1" ht="24.75" customHeight="1">
      <c r="A34" s="776" t="s">
        <v>594</v>
      </c>
      <c r="B34" s="660" t="s">
        <v>595</v>
      </c>
      <c r="C34" s="661" t="s">
        <v>141</v>
      </c>
      <c r="D34" s="656">
        <f t="shared" si="7"/>
        <v>0</v>
      </c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780">
        <f t="shared" si="6"/>
        <v>0</v>
      </c>
    </row>
    <row r="35" spans="1:17" s="657" customFormat="1" ht="24.75" customHeight="1">
      <c r="A35" s="777"/>
      <c r="B35" s="660" t="s">
        <v>596</v>
      </c>
      <c r="C35" s="661" t="s">
        <v>141</v>
      </c>
      <c r="D35" s="656">
        <f t="shared" si="7"/>
        <v>0</v>
      </c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780">
        <f t="shared" si="6"/>
        <v>0</v>
      </c>
    </row>
    <row r="36" spans="1:17" s="657" customFormat="1" ht="24.75" customHeight="1">
      <c r="A36" s="777"/>
      <c r="B36" s="660" t="s">
        <v>597</v>
      </c>
      <c r="C36" s="661" t="s">
        <v>141</v>
      </c>
      <c r="D36" s="656">
        <f t="shared" si="7"/>
        <v>0</v>
      </c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780">
        <f t="shared" si="6"/>
        <v>0</v>
      </c>
    </row>
    <row r="37" spans="1:17" s="657" customFormat="1" ht="19.5" customHeight="1">
      <c r="A37" s="777"/>
      <c r="B37" s="660" t="s">
        <v>598</v>
      </c>
      <c r="C37" s="661" t="s">
        <v>141</v>
      </c>
      <c r="D37" s="656">
        <f t="shared" si="7"/>
        <v>0</v>
      </c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780">
        <f t="shared" si="6"/>
        <v>0</v>
      </c>
    </row>
    <row r="38" spans="1:17" s="657" customFormat="1" ht="24.75" customHeight="1">
      <c r="A38" s="777"/>
      <c r="B38" s="660" t="s">
        <v>599</v>
      </c>
      <c r="C38" s="661" t="s">
        <v>141</v>
      </c>
      <c r="D38" s="656">
        <f t="shared" si="7"/>
        <v>0</v>
      </c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780">
        <f t="shared" si="6"/>
        <v>0</v>
      </c>
    </row>
    <row r="39" spans="1:17" s="657" customFormat="1" ht="24.75" customHeight="1">
      <c r="A39" s="778"/>
      <c r="B39" s="660" t="s">
        <v>600</v>
      </c>
      <c r="C39" s="661" t="s">
        <v>141</v>
      </c>
      <c r="D39" s="656">
        <f t="shared" si="7"/>
        <v>0</v>
      </c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780">
        <f t="shared" si="6"/>
        <v>0</v>
      </c>
    </row>
    <row r="40" spans="1:17" s="653" customFormat="1" ht="19.5" customHeight="1">
      <c r="A40" s="775" t="s">
        <v>601</v>
      </c>
      <c r="B40" s="658" t="s">
        <v>141</v>
      </c>
      <c r="C40" s="659" t="s">
        <v>141</v>
      </c>
      <c r="D40" s="656">
        <f t="shared" si="7"/>
        <v>0</v>
      </c>
      <c r="E40" s="656">
        <f>SUM(E42:E47)</f>
        <v>0</v>
      </c>
      <c r="F40" s="656">
        <f aca="true" t="shared" si="9" ref="F40:P40">SUM(F42:F47)</f>
        <v>0</v>
      </c>
      <c r="G40" s="656">
        <f t="shared" si="9"/>
        <v>0</v>
      </c>
      <c r="H40" s="656">
        <f t="shared" si="9"/>
        <v>0</v>
      </c>
      <c r="I40" s="656">
        <f t="shared" si="9"/>
        <v>0</v>
      </c>
      <c r="J40" s="656">
        <f t="shared" si="9"/>
        <v>0</v>
      </c>
      <c r="K40" s="656">
        <f t="shared" si="9"/>
        <v>0</v>
      </c>
      <c r="L40" s="656">
        <f t="shared" si="9"/>
        <v>0</v>
      </c>
      <c r="M40" s="656">
        <f t="shared" si="9"/>
        <v>0</v>
      </c>
      <c r="N40" s="656">
        <f t="shared" si="9"/>
        <v>0</v>
      </c>
      <c r="O40" s="656">
        <f t="shared" si="9"/>
        <v>0</v>
      </c>
      <c r="P40" s="656">
        <f t="shared" si="9"/>
        <v>0</v>
      </c>
      <c r="Q40" s="780">
        <f t="shared" si="6"/>
        <v>0</v>
      </c>
    </row>
    <row r="41" spans="1:17" s="666" customFormat="1" ht="18" customHeight="1">
      <c r="A41" s="779" t="s">
        <v>473</v>
      </c>
      <c r="B41" s="663" t="s">
        <v>141</v>
      </c>
      <c r="C41" s="664" t="s">
        <v>141</v>
      </c>
      <c r="D41" s="781">
        <f t="shared" si="7"/>
        <v>0</v>
      </c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780">
        <f t="shared" si="6"/>
        <v>0</v>
      </c>
    </row>
    <row r="42" spans="1:17" s="657" customFormat="1" ht="24.75" customHeight="1">
      <c r="A42" s="776" t="s">
        <v>602</v>
      </c>
      <c r="B42" s="660" t="s">
        <v>595</v>
      </c>
      <c r="C42" s="661" t="s">
        <v>141</v>
      </c>
      <c r="D42" s="656">
        <f t="shared" si="7"/>
        <v>0</v>
      </c>
      <c r="E42" s="662"/>
      <c r="F42" s="662"/>
      <c r="G42" s="662"/>
      <c r="H42" s="662"/>
      <c r="I42" s="662"/>
      <c r="J42" s="662"/>
      <c r="K42" s="662"/>
      <c r="L42" s="662"/>
      <c r="M42" s="662"/>
      <c r="N42" s="662"/>
      <c r="O42" s="662"/>
      <c r="P42" s="662"/>
      <c r="Q42" s="780">
        <f t="shared" si="6"/>
        <v>0</v>
      </c>
    </row>
    <row r="43" spans="1:17" s="657" customFormat="1" ht="24.75" customHeight="1">
      <c r="A43" s="777"/>
      <c r="B43" s="660" t="s">
        <v>596</v>
      </c>
      <c r="C43" s="661" t="s">
        <v>141</v>
      </c>
      <c r="D43" s="656">
        <f t="shared" si="7"/>
        <v>0</v>
      </c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780">
        <f t="shared" si="6"/>
        <v>0</v>
      </c>
    </row>
    <row r="44" spans="1:17" s="657" customFormat="1" ht="24.75" customHeight="1">
      <c r="A44" s="777"/>
      <c r="B44" s="660" t="s">
        <v>597</v>
      </c>
      <c r="C44" s="661" t="s">
        <v>141</v>
      </c>
      <c r="D44" s="656">
        <f t="shared" si="7"/>
        <v>0</v>
      </c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780">
        <f t="shared" si="6"/>
        <v>0</v>
      </c>
    </row>
    <row r="45" spans="1:17" s="657" customFormat="1" ht="19.5" customHeight="1">
      <c r="A45" s="777"/>
      <c r="B45" s="660" t="s">
        <v>598</v>
      </c>
      <c r="C45" s="661" t="s">
        <v>141</v>
      </c>
      <c r="D45" s="656">
        <f t="shared" si="7"/>
        <v>0</v>
      </c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780">
        <f t="shared" si="6"/>
        <v>0</v>
      </c>
    </row>
    <row r="46" spans="1:17" s="657" customFormat="1" ht="24.75" customHeight="1">
      <c r="A46" s="777"/>
      <c r="B46" s="660" t="s">
        <v>599</v>
      </c>
      <c r="C46" s="661" t="s">
        <v>141</v>
      </c>
      <c r="D46" s="656">
        <f t="shared" si="7"/>
        <v>0</v>
      </c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780">
        <f t="shared" si="6"/>
        <v>0</v>
      </c>
    </row>
    <row r="47" spans="1:17" s="657" customFormat="1" ht="24.75" customHeight="1">
      <c r="A47" s="778"/>
      <c r="B47" s="660" t="s">
        <v>600</v>
      </c>
      <c r="C47" s="661" t="s">
        <v>141</v>
      </c>
      <c r="D47" s="656">
        <f t="shared" si="7"/>
        <v>0</v>
      </c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780">
        <f t="shared" si="6"/>
        <v>0</v>
      </c>
    </row>
    <row r="48" spans="1:17" ht="13.5" customHeight="1">
      <c r="A48" s="667"/>
      <c r="B48" s="668"/>
      <c r="C48" s="669"/>
      <c r="D48" s="670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783"/>
    </row>
    <row r="49" spans="1:17" s="675" customFormat="1" ht="18.75" customHeight="1">
      <c r="A49" s="672" t="s">
        <v>295</v>
      </c>
      <c r="B49" s="672"/>
      <c r="C49" s="673"/>
      <c r="D49" s="674">
        <f>D32-D13</f>
        <v>0</v>
      </c>
      <c r="E49" s="674">
        <f aca="true" t="shared" si="10" ref="E49:Q50">E32-E13</f>
        <v>0</v>
      </c>
      <c r="F49" s="674">
        <f t="shared" si="10"/>
        <v>0</v>
      </c>
      <c r="G49" s="674">
        <f t="shared" si="10"/>
        <v>0</v>
      </c>
      <c r="H49" s="674">
        <f t="shared" si="10"/>
        <v>0</v>
      </c>
      <c r="I49" s="674">
        <f t="shared" si="10"/>
        <v>0</v>
      </c>
      <c r="J49" s="674">
        <f>J32-J13</f>
        <v>0</v>
      </c>
      <c r="K49" s="674">
        <f t="shared" si="10"/>
        <v>0</v>
      </c>
      <c r="L49" s="674">
        <f t="shared" si="10"/>
        <v>0</v>
      </c>
      <c r="M49" s="674">
        <f t="shared" si="10"/>
        <v>0</v>
      </c>
      <c r="N49" s="674">
        <f aca="true" t="shared" si="11" ref="N49:P50">N32-N13</f>
        <v>0</v>
      </c>
      <c r="O49" s="674">
        <f t="shared" si="11"/>
        <v>0</v>
      </c>
      <c r="P49" s="674">
        <f t="shared" si="11"/>
        <v>0</v>
      </c>
      <c r="Q49" s="674">
        <f t="shared" si="10"/>
        <v>0</v>
      </c>
    </row>
    <row r="50" spans="1:17" s="675" customFormat="1" ht="18.75" customHeight="1">
      <c r="A50" s="672" t="s">
        <v>9</v>
      </c>
      <c r="B50" s="672"/>
      <c r="C50" s="673"/>
      <c r="D50" s="674">
        <f>D33-D14</f>
        <v>0</v>
      </c>
      <c r="E50" s="674">
        <f t="shared" si="10"/>
        <v>0</v>
      </c>
      <c r="F50" s="674">
        <f t="shared" si="10"/>
        <v>0</v>
      </c>
      <c r="G50" s="674">
        <f t="shared" si="10"/>
        <v>0</v>
      </c>
      <c r="H50" s="674">
        <f t="shared" si="10"/>
        <v>0</v>
      </c>
      <c r="I50" s="674">
        <f t="shared" si="10"/>
        <v>0</v>
      </c>
      <c r="J50" s="674">
        <f>J33-J14</f>
        <v>0</v>
      </c>
      <c r="K50" s="674">
        <f t="shared" si="10"/>
        <v>0</v>
      </c>
      <c r="L50" s="674">
        <f t="shared" si="10"/>
        <v>0</v>
      </c>
      <c r="M50" s="674">
        <f t="shared" si="10"/>
        <v>0</v>
      </c>
      <c r="N50" s="674">
        <f t="shared" si="11"/>
        <v>0</v>
      </c>
      <c r="O50" s="674">
        <f t="shared" si="11"/>
        <v>0</v>
      </c>
      <c r="P50" s="674">
        <f t="shared" si="11"/>
        <v>0</v>
      </c>
      <c r="Q50" s="674">
        <f t="shared" si="10"/>
        <v>0</v>
      </c>
    </row>
    <row r="51" spans="1:17" s="675" customFormat="1" ht="18.75" customHeight="1">
      <c r="A51" s="672" t="s">
        <v>296</v>
      </c>
      <c r="B51" s="672"/>
      <c r="C51" s="673"/>
      <c r="D51" s="674">
        <f>D40-D21</f>
        <v>0</v>
      </c>
      <c r="E51" s="674">
        <f aca="true" t="shared" si="12" ref="E51:Q51">E40-E21</f>
        <v>0</v>
      </c>
      <c r="F51" s="674">
        <f t="shared" si="12"/>
        <v>0</v>
      </c>
      <c r="G51" s="674">
        <f t="shared" si="12"/>
        <v>0</v>
      </c>
      <c r="H51" s="674">
        <f t="shared" si="12"/>
        <v>0</v>
      </c>
      <c r="I51" s="674">
        <f t="shared" si="12"/>
        <v>0</v>
      </c>
      <c r="J51" s="674">
        <f t="shared" si="12"/>
        <v>0</v>
      </c>
      <c r="K51" s="674">
        <f t="shared" si="12"/>
        <v>0</v>
      </c>
      <c r="L51" s="674">
        <f t="shared" si="12"/>
        <v>0</v>
      </c>
      <c r="M51" s="674">
        <f t="shared" si="12"/>
        <v>0</v>
      </c>
      <c r="N51" s="674">
        <f>N40-N21</f>
        <v>0</v>
      </c>
      <c r="O51" s="674">
        <f>O40-O21</f>
        <v>0</v>
      </c>
      <c r="P51" s="674">
        <f>P40-P21</f>
        <v>0</v>
      </c>
      <c r="Q51" s="674">
        <f t="shared" si="12"/>
        <v>0</v>
      </c>
    </row>
    <row r="52" spans="1:17" s="657" customFormat="1" ht="9" customHeight="1">
      <c r="A52" s="676"/>
      <c r="B52" s="676"/>
      <c r="C52" s="677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</row>
    <row r="53" spans="1:17" s="657" customFormat="1" ht="12.75" customHeight="1">
      <c r="A53" s="665"/>
      <c r="B53" s="1533" t="s">
        <v>297</v>
      </c>
      <c r="C53" s="1534"/>
      <c r="D53" s="678"/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</row>
    <row r="54" spans="1:17" ht="37.5" customHeight="1">
      <c r="A54" s="656"/>
      <c r="B54" s="1535" t="s">
        <v>603</v>
      </c>
      <c r="C54" s="1536"/>
      <c r="D54" s="679"/>
      <c r="E54" s="680"/>
      <c r="F54" s="680"/>
      <c r="G54" s="680"/>
      <c r="H54" s="680"/>
      <c r="I54" s="680"/>
      <c r="J54" s="680"/>
      <c r="K54" s="680"/>
      <c r="L54" s="680"/>
      <c r="M54" s="680"/>
      <c r="N54" s="680"/>
      <c r="O54" s="680"/>
      <c r="P54" s="680"/>
      <c r="Q54" s="680"/>
    </row>
    <row r="55" spans="1:18" s="289" customFormat="1" ht="23.25" customHeight="1">
      <c r="A55" s="1528" t="s">
        <v>299</v>
      </c>
      <c r="B55" s="1528"/>
      <c r="C55" s="1528"/>
      <c r="D55" s="1528"/>
      <c r="E55" s="1528"/>
      <c r="F55" s="1528"/>
      <c r="G55" s="1528"/>
      <c r="H55" s="1528"/>
      <c r="I55" s="1528"/>
      <c r="J55" s="1528"/>
      <c r="K55" s="1528"/>
      <c r="L55" s="1528"/>
      <c r="M55" s="1528"/>
      <c r="N55" s="1528"/>
      <c r="O55" s="1528"/>
      <c r="P55" s="1528"/>
      <c r="Q55" s="1528"/>
      <c r="R55" s="284"/>
    </row>
    <row r="56" spans="1:18" s="269" customFormat="1" ht="9.75" customHeight="1">
      <c r="A56" s="284"/>
      <c r="B56" s="285"/>
      <c r="C56" s="285"/>
      <c r="D56" s="286"/>
      <c r="E56" s="287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4"/>
    </row>
    <row r="57" spans="1:18" s="270" customFormat="1" ht="15" customHeight="1">
      <c r="A57" s="1529" t="s">
        <v>300</v>
      </c>
      <c r="B57" s="1529"/>
      <c r="C57" s="1529"/>
      <c r="D57" s="1529"/>
      <c r="E57" s="1529"/>
      <c r="F57" s="1529"/>
      <c r="G57" s="1529"/>
      <c r="H57" s="1529"/>
      <c r="I57" s="1529"/>
      <c r="J57" s="1529"/>
      <c r="K57" s="1529"/>
      <c r="L57" s="1529"/>
      <c r="M57" s="1529"/>
      <c r="N57" s="1529"/>
      <c r="O57" s="1529"/>
      <c r="P57" s="1529"/>
      <c r="Q57" s="1529"/>
      <c r="R57" s="290"/>
    </row>
    <row r="58" spans="1:18" s="270" customFormat="1" ht="20.25" customHeight="1">
      <c r="A58" s="1529"/>
      <c r="B58" s="1529"/>
      <c r="C58" s="1529"/>
      <c r="D58" s="1529"/>
      <c r="E58" s="1529"/>
      <c r="F58" s="1529"/>
      <c r="G58" s="1529"/>
      <c r="H58" s="1529"/>
      <c r="I58" s="1529"/>
      <c r="J58" s="1529"/>
      <c r="K58" s="1529"/>
      <c r="L58" s="1529"/>
      <c r="M58" s="1529"/>
      <c r="N58" s="1529"/>
      <c r="O58" s="1529"/>
      <c r="P58" s="1529"/>
      <c r="Q58" s="1529"/>
      <c r="R58" s="290"/>
    </row>
    <row r="59" spans="1:17" ht="8.25" customHeight="1">
      <c r="A59" s="681"/>
      <c r="B59" s="682"/>
      <c r="C59" s="683"/>
      <c r="D59" s="679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0"/>
    </row>
    <row r="60" spans="1:17" s="270" customFormat="1" ht="20.25" customHeight="1">
      <c r="A60" s="290"/>
      <c r="B60" s="291" t="s">
        <v>301</v>
      </c>
      <c r="C60" s="290"/>
      <c r="D60" s="290"/>
      <c r="E60" s="1530" t="s">
        <v>302</v>
      </c>
      <c r="F60" s="1530"/>
      <c r="G60" s="1530"/>
      <c r="H60" s="290"/>
      <c r="I60" s="290"/>
      <c r="J60" s="290"/>
      <c r="K60" s="290"/>
      <c r="L60" s="290"/>
      <c r="M60" s="290"/>
      <c r="N60" s="290"/>
      <c r="O60" s="290"/>
      <c r="P60" s="290"/>
      <c r="Q60" s="290"/>
    </row>
    <row r="61" spans="1:17" s="270" customFormat="1" ht="10.5" customHeight="1">
      <c r="A61" s="284"/>
      <c r="C61" s="290"/>
      <c r="D61" s="290"/>
      <c r="H61" s="291"/>
      <c r="I61" s="290"/>
      <c r="J61" s="290"/>
      <c r="K61" s="290"/>
      <c r="L61" s="290"/>
      <c r="M61" s="290"/>
      <c r="N61" s="290"/>
      <c r="O61" s="290"/>
      <c r="P61" s="290"/>
      <c r="Q61" s="290"/>
    </row>
    <row r="62" spans="1:10" s="270" customFormat="1" ht="16.5" customHeight="1">
      <c r="A62" s="272"/>
      <c r="B62" s="272" t="s">
        <v>47</v>
      </c>
      <c r="C62" s="272"/>
      <c r="D62" s="272"/>
      <c r="E62" s="272"/>
      <c r="F62" s="272" t="s">
        <v>57</v>
      </c>
      <c r="G62" s="272"/>
      <c r="H62" s="272"/>
      <c r="I62" s="272"/>
      <c r="J62" s="272"/>
    </row>
    <row r="63" spans="1:10" s="270" customFormat="1" ht="17.25" customHeight="1">
      <c r="A63" s="358"/>
      <c r="B63" s="292" t="s">
        <v>94</v>
      </c>
      <c r="C63" s="292"/>
      <c r="D63" s="292"/>
      <c r="E63" s="292"/>
      <c r="F63" s="292" t="s">
        <v>94</v>
      </c>
      <c r="G63" s="292"/>
      <c r="H63" s="358"/>
      <c r="I63" s="358"/>
      <c r="J63" s="358"/>
    </row>
    <row r="64" spans="1:10" s="270" customFormat="1" ht="8.25" customHeight="1">
      <c r="A64" s="272"/>
      <c r="B64" s="267"/>
      <c r="C64" s="267"/>
      <c r="D64" s="267"/>
      <c r="E64" s="267"/>
      <c r="F64" s="267"/>
      <c r="G64" s="267"/>
      <c r="H64" s="267"/>
      <c r="I64" s="267"/>
      <c r="J64" s="267"/>
    </row>
    <row r="65" spans="1:10" s="270" customFormat="1" ht="15.75" customHeight="1">
      <c r="A65" s="272"/>
      <c r="B65" s="291" t="s">
        <v>98</v>
      </c>
      <c r="C65" s="272"/>
      <c r="D65" s="272"/>
      <c r="E65" s="272"/>
      <c r="F65" s="291" t="s">
        <v>97</v>
      </c>
      <c r="G65" s="272"/>
      <c r="H65" s="272"/>
      <c r="I65" s="272"/>
      <c r="J65" s="272"/>
    </row>
    <row r="66" s="270" customFormat="1" ht="13.5" customHeight="1"/>
    <row r="67" spans="1:10" s="269" customFormat="1" ht="15" customHeight="1">
      <c r="A67" s="270"/>
      <c r="B67" s="270" t="s">
        <v>86</v>
      </c>
      <c r="C67" s="270"/>
      <c r="D67" s="270"/>
      <c r="E67" s="270"/>
      <c r="F67" s="270" t="s">
        <v>87</v>
      </c>
      <c r="G67" s="270"/>
      <c r="H67" s="270"/>
      <c r="I67" s="270"/>
      <c r="J67" s="270"/>
    </row>
    <row r="68" spans="1:10" s="269" customFormat="1" ht="22.5" customHeight="1">
      <c r="A68" s="270"/>
      <c r="B68" s="270" t="s">
        <v>94</v>
      </c>
      <c r="C68" s="270"/>
      <c r="D68" s="270"/>
      <c r="E68" s="270"/>
      <c r="F68" s="270" t="s">
        <v>94</v>
      </c>
      <c r="G68" s="270"/>
      <c r="H68" s="270"/>
      <c r="I68" s="270"/>
      <c r="J68" s="270"/>
    </row>
    <row r="69" spans="1:17" s="688" customFormat="1" ht="12.75" customHeight="1">
      <c r="A69" s="684"/>
      <c r="B69" s="694" t="s">
        <v>604</v>
      </c>
      <c r="C69" s="685"/>
      <c r="D69" s="686"/>
      <c r="E69" s="687"/>
      <c r="F69" s="695" t="s">
        <v>605</v>
      </c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</row>
    <row r="70" spans="1:17" ht="12" customHeight="1">
      <c r="A70" s="689"/>
      <c r="B70" s="689"/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89"/>
      <c r="P70" s="689"/>
      <c r="Q70" s="689"/>
    </row>
    <row r="71" spans="1:17" ht="18.75" customHeight="1">
      <c r="A71" s="682"/>
      <c r="B71" s="682"/>
      <c r="D71" s="679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</row>
    <row r="72" spans="1:17" ht="18.75" customHeight="1">
      <c r="A72" s="682"/>
      <c r="B72" s="682"/>
      <c r="D72" s="679"/>
      <c r="E72" s="680"/>
      <c r="F72" s="680"/>
      <c r="G72" s="680"/>
      <c r="H72" s="680"/>
      <c r="I72" s="680"/>
      <c r="J72" s="680"/>
      <c r="K72" s="680"/>
      <c r="L72" s="680"/>
      <c r="M72" s="680"/>
      <c r="N72" s="680"/>
      <c r="O72" s="680"/>
      <c r="P72" s="680"/>
      <c r="Q72" s="680"/>
    </row>
  </sheetData>
  <sheetProtection formatRows="0" insertColumns="0"/>
  <mergeCells count="18">
    <mergeCell ref="A2:Q2"/>
    <mergeCell ref="A3:Q3"/>
    <mergeCell ref="A4:Q4"/>
    <mergeCell ref="A5:Q5"/>
    <mergeCell ref="E60:G60"/>
    <mergeCell ref="N1:Q1"/>
    <mergeCell ref="A55:Q55"/>
    <mergeCell ref="A57:Q58"/>
    <mergeCell ref="B53:C53"/>
    <mergeCell ref="B54:C54"/>
    <mergeCell ref="Q7:Q8"/>
    <mergeCell ref="A11:B11"/>
    <mergeCell ref="A7:A8"/>
    <mergeCell ref="B7:B8"/>
    <mergeCell ref="C7:C8"/>
    <mergeCell ref="D7:D8"/>
    <mergeCell ref="E7:I7"/>
    <mergeCell ref="J7:P7"/>
  </mergeCells>
  <printOptions/>
  <pageMargins left="0.6299212598425197" right="0.6299212598425197" top="0.3937007874015748" bottom="0.3937007874015748" header="0.31496062992125984" footer="0.31496062992125984"/>
  <pageSetup fitToHeight="1" fitToWidth="1" horizontalDpi="300" verticalDpi="300" orientation="landscape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SheetLayoutView="100" zoomScalePageLayoutView="0" workbookViewId="0" topLeftCell="A22">
      <selection activeCell="F46" sqref="F46"/>
    </sheetView>
  </sheetViews>
  <sheetFormatPr defaultColWidth="9.00390625" defaultRowHeight="12.75"/>
  <cols>
    <col min="1" max="1" width="5.75390625" style="0" customWidth="1"/>
    <col min="2" max="2" width="35.875" style="0" customWidth="1"/>
    <col min="3" max="3" width="29.75390625" style="0" customWidth="1"/>
    <col min="4" max="4" width="20.375" style="0" customWidth="1"/>
    <col min="5" max="5" width="12.375" style="0" customWidth="1"/>
    <col min="6" max="13" width="10.75390625" style="0" customWidth="1"/>
  </cols>
  <sheetData>
    <row r="1" spans="5:18" s="113" customFormat="1" ht="42" customHeight="1">
      <c r="E1" s="114"/>
      <c r="I1" s="115"/>
      <c r="J1" s="1540" t="s">
        <v>614</v>
      </c>
      <c r="K1" s="1540"/>
      <c r="L1" s="1540"/>
      <c r="M1" s="1540"/>
      <c r="N1" s="399"/>
      <c r="O1" s="399"/>
      <c r="P1" s="399"/>
      <c r="Q1" s="399"/>
      <c r="R1" s="399"/>
    </row>
    <row r="2" spans="1:19" s="538" customFormat="1" ht="18" customHeight="1">
      <c r="A2" s="1537" t="s">
        <v>111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567"/>
      <c r="O2" s="567"/>
      <c r="P2" s="567"/>
      <c r="Q2" s="567"/>
      <c r="R2" s="567"/>
      <c r="S2" s="567"/>
    </row>
    <row r="3" spans="1:19" s="538" customFormat="1" ht="18" customHeight="1">
      <c r="A3" s="1537" t="s">
        <v>544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  <c r="N3" s="567"/>
      <c r="O3" s="567"/>
      <c r="P3" s="567"/>
      <c r="Q3" s="567"/>
      <c r="R3" s="567"/>
      <c r="S3" s="567"/>
    </row>
    <row r="4" spans="1:13" ht="27.75" customHeight="1">
      <c r="A4" s="1542" t="s">
        <v>1028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</row>
    <row r="5" spans="1:13" ht="1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s="360" customFormat="1" ht="21" customHeight="1">
      <c r="A6" s="1563" t="s">
        <v>315</v>
      </c>
      <c r="B6" s="1565" t="s">
        <v>316</v>
      </c>
      <c r="C6" s="1566"/>
      <c r="D6" s="1560" t="s">
        <v>317</v>
      </c>
      <c r="E6" s="1549" t="s">
        <v>385</v>
      </c>
      <c r="F6" s="1549"/>
      <c r="G6" s="1549"/>
      <c r="H6" s="1549"/>
      <c r="I6" s="1549"/>
      <c r="J6" s="1549"/>
      <c r="K6" s="1549"/>
      <c r="L6" s="1549"/>
      <c r="M6" s="1549"/>
    </row>
    <row r="7" spans="1:14" s="360" customFormat="1" ht="33" customHeight="1">
      <c r="A7" s="1564"/>
      <c r="B7" s="1567"/>
      <c r="C7" s="1568"/>
      <c r="D7" s="1561"/>
      <c r="E7" s="361" t="s">
        <v>318</v>
      </c>
      <c r="F7" s="415" t="s">
        <v>576</v>
      </c>
      <c r="G7" s="361">
        <v>2022</v>
      </c>
      <c r="H7" s="414">
        <v>2023</v>
      </c>
      <c r="I7" s="638">
        <v>2024</v>
      </c>
      <c r="J7" s="638">
        <v>2025</v>
      </c>
      <c r="K7" s="638">
        <v>2026</v>
      </c>
      <c r="L7" s="638">
        <v>2027</v>
      </c>
      <c r="M7" s="638">
        <v>2028</v>
      </c>
      <c r="N7" s="362"/>
    </row>
    <row r="8" spans="1:13" ht="18" customHeight="1">
      <c r="A8" s="1569" t="s">
        <v>6</v>
      </c>
      <c r="B8" s="1543"/>
      <c r="C8" s="1544"/>
      <c r="D8" s="363" t="s">
        <v>1029</v>
      </c>
      <c r="E8" s="364">
        <f>SUM(F8:M8)</f>
        <v>0</v>
      </c>
      <c r="F8" s="364">
        <f aca="true" t="shared" si="0" ref="F8:M11">F15+F21</f>
        <v>0</v>
      </c>
      <c r="G8" s="364">
        <f t="shared" si="0"/>
        <v>0</v>
      </c>
      <c r="H8" s="364">
        <f t="shared" si="0"/>
        <v>0</v>
      </c>
      <c r="I8" s="364">
        <f t="shared" si="0"/>
        <v>0</v>
      </c>
      <c r="J8" s="364">
        <f t="shared" si="0"/>
        <v>0</v>
      </c>
      <c r="K8" s="364">
        <f t="shared" si="0"/>
        <v>0</v>
      </c>
      <c r="L8" s="364">
        <f t="shared" si="0"/>
        <v>0</v>
      </c>
      <c r="M8" s="364">
        <f t="shared" si="0"/>
        <v>0</v>
      </c>
    </row>
    <row r="9" spans="1:13" ht="18" customHeight="1">
      <c r="A9" s="1570"/>
      <c r="B9" s="1545"/>
      <c r="C9" s="1546"/>
      <c r="D9" s="363" t="s">
        <v>319</v>
      </c>
      <c r="E9" s="364">
        <f>SUM(F9:M9)</f>
        <v>0</v>
      </c>
      <c r="F9" s="364">
        <f t="shared" si="0"/>
        <v>0</v>
      </c>
      <c r="G9" s="364">
        <f t="shared" si="0"/>
        <v>0</v>
      </c>
      <c r="H9" s="364">
        <f t="shared" si="0"/>
        <v>0</v>
      </c>
      <c r="I9" s="364">
        <f t="shared" si="0"/>
        <v>0</v>
      </c>
      <c r="J9" s="364">
        <f t="shared" si="0"/>
        <v>0</v>
      </c>
      <c r="K9" s="364">
        <f t="shared" si="0"/>
        <v>0</v>
      </c>
      <c r="L9" s="364">
        <f t="shared" si="0"/>
        <v>0</v>
      </c>
      <c r="M9" s="364">
        <f t="shared" si="0"/>
        <v>0</v>
      </c>
    </row>
    <row r="10" spans="1:13" ht="18" customHeight="1">
      <c r="A10" s="1570"/>
      <c r="B10" s="1545"/>
      <c r="C10" s="1546"/>
      <c r="D10" s="363" t="s">
        <v>320</v>
      </c>
      <c r="E10" s="364">
        <f>SUM(F10:M10)</f>
        <v>0</v>
      </c>
      <c r="F10" s="364">
        <f t="shared" si="0"/>
        <v>0</v>
      </c>
      <c r="G10" s="364">
        <f t="shared" si="0"/>
        <v>0</v>
      </c>
      <c r="H10" s="364">
        <f t="shared" si="0"/>
        <v>0</v>
      </c>
      <c r="I10" s="364">
        <f t="shared" si="0"/>
        <v>0</v>
      </c>
      <c r="J10" s="364">
        <f t="shared" si="0"/>
        <v>0</v>
      </c>
      <c r="K10" s="364">
        <f t="shared" si="0"/>
        <v>0</v>
      </c>
      <c r="L10" s="364">
        <f t="shared" si="0"/>
        <v>0</v>
      </c>
      <c r="M10" s="364">
        <f t="shared" si="0"/>
        <v>0</v>
      </c>
    </row>
    <row r="11" spans="1:13" ht="18" customHeight="1">
      <c r="A11" s="1570"/>
      <c r="B11" s="1545"/>
      <c r="C11" s="1546"/>
      <c r="D11" s="363" t="s">
        <v>321</v>
      </c>
      <c r="E11" s="364">
        <f>SUM(F11:M11)</f>
        <v>0</v>
      </c>
      <c r="F11" s="364">
        <f t="shared" si="0"/>
        <v>0</v>
      </c>
      <c r="G11" s="364">
        <f t="shared" si="0"/>
        <v>0</v>
      </c>
      <c r="H11" s="364">
        <f t="shared" si="0"/>
        <v>0</v>
      </c>
      <c r="I11" s="364">
        <f t="shared" si="0"/>
        <v>0</v>
      </c>
      <c r="J11" s="364">
        <f t="shared" si="0"/>
        <v>0</v>
      </c>
      <c r="K11" s="364">
        <f t="shared" si="0"/>
        <v>0</v>
      </c>
      <c r="L11" s="364">
        <f t="shared" si="0"/>
        <v>0</v>
      </c>
      <c r="M11" s="364">
        <f t="shared" si="0"/>
        <v>0</v>
      </c>
    </row>
    <row r="12" spans="1:13" ht="18" customHeight="1">
      <c r="A12" s="1570"/>
      <c r="B12" s="1547"/>
      <c r="C12" s="1548"/>
      <c r="D12" s="363" t="s">
        <v>322</v>
      </c>
      <c r="E12" s="364">
        <f>SUM(F12:M12)</f>
        <v>0</v>
      </c>
      <c r="F12" s="365">
        <f aca="true" t="shared" si="1" ref="F12:M12">SUM(F8:F11)</f>
        <v>0</v>
      </c>
      <c r="G12" s="365">
        <f t="shared" si="1"/>
        <v>0</v>
      </c>
      <c r="H12" s="365">
        <f t="shared" si="1"/>
        <v>0</v>
      </c>
      <c r="I12" s="365">
        <f t="shared" si="1"/>
        <v>0</v>
      </c>
      <c r="J12" s="365">
        <f t="shared" si="1"/>
        <v>0</v>
      </c>
      <c r="K12" s="365">
        <f t="shared" si="1"/>
        <v>0</v>
      </c>
      <c r="L12" s="365">
        <f t="shared" si="1"/>
        <v>0</v>
      </c>
      <c r="M12" s="365">
        <f t="shared" si="1"/>
        <v>0</v>
      </c>
    </row>
    <row r="13" spans="1:13" ht="6" customHeight="1">
      <c r="A13" s="1570"/>
      <c r="B13" s="359"/>
      <c r="C13" s="359"/>
      <c r="D13" s="359"/>
      <c r="E13" s="366"/>
      <c r="F13" s="359"/>
      <c r="G13" s="359"/>
      <c r="H13" s="359"/>
      <c r="I13" s="359"/>
      <c r="J13" s="359"/>
      <c r="K13" s="359"/>
      <c r="L13" s="359"/>
      <c r="M13" s="367"/>
    </row>
    <row r="14" spans="1:13" ht="14.25" customHeight="1">
      <c r="A14" s="1570"/>
      <c r="B14" s="359"/>
      <c r="C14" s="368" t="s">
        <v>323</v>
      </c>
      <c r="D14" s="359"/>
      <c r="E14" s="366"/>
      <c r="F14" s="359"/>
      <c r="G14" s="359"/>
      <c r="H14" s="359"/>
      <c r="I14" s="359"/>
      <c r="J14" s="359"/>
      <c r="K14" s="359"/>
      <c r="L14" s="359"/>
      <c r="M14" s="369"/>
    </row>
    <row r="15" spans="1:13" ht="17.25" customHeight="1">
      <c r="A15" s="1570"/>
      <c r="B15" s="359"/>
      <c r="C15" s="368" t="s">
        <v>324</v>
      </c>
      <c r="D15" s="363" t="s">
        <v>1029</v>
      </c>
      <c r="E15" s="370">
        <f>SUM(F15:M15)</f>
        <v>0</v>
      </c>
      <c r="F15" s="371"/>
      <c r="G15" s="371"/>
      <c r="H15" s="371"/>
      <c r="I15" s="371"/>
      <c r="J15" s="371"/>
      <c r="K15" s="371"/>
      <c r="L15" s="371"/>
      <c r="M15" s="371"/>
    </row>
    <row r="16" spans="1:13" ht="18" customHeight="1">
      <c r="A16" s="1570"/>
      <c r="B16" s="368"/>
      <c r="C16" s="359"/>
      <c r="D16" s="363" t="s">
        <v>319</v>
      </c>
      <c r="E16" s="370">
        <f>SUM(F16:M16)</f>
        <v>0</v>
      </c>
      <c r="F16" s="371"/>
      <c r="G16" s="371"/>
      <c r="H16" s="371"/>
      <c r="I16" s="371"/>
      <c r="J16" s="371"/>
      <c r="K16" s="371"/>
      <c r="L16" s="371"/>
      <c r="M16" s="371"/>
    </row>
    <row r="17" spans="1:13" ht="18" customHeight="1">
      <c r="A17" s="1570"/>
      <c r="B17" s="368"/>
      <c r="C17" s="372"/>
      <c r="D17" s="363" t="s">
        <v>320</v>
      </c>
      <c r="E17" s="370">
        <f>SUM(F17:M17)</f>
        <v>0</v>
      </c>
      <c r="F17" s="371"/>
      <c r="G17" s="371"/>
      <c r="H17" s="371"/>
      <c r="I17" s="371"/>
      <c r="J17" s="371"/>
      <c r="K17" s="371"/>
      <c r="L17" s="371"/>
      <c r="M17" s="371"/>
    </row>
    <row r="18" spans="1:13" ht="18" customHeight="1">
      <c r="A18" s="1570"/>
      <c r="B18" s="368"/>
      <c r="C18" s="372"/>
      <c r="D18" s="363" t="s">
        <v>321</v>
      </c>
      <c r="E18" s="370">
        <f>SUM(F18:M18)</f>
        <v>0</v>
      </c>
      <c r="F18" s="371"/>
      <c r="G18" s="371"/>
      <c r="H18" s="371"/>
      <c r="I18" s="371"/>
      <c r="J18" s="371"/>
      <c r="K18" s="371"/>
      <c r="L18" s="371"/>
      <c r="M18" s="371"/>
    </row>
    <row r="19" spans="1:13" ht="18" customHeight="1">
      <c r="A19" s="1570"/>
      <c r="B19" s="368"/>
      <c r="C19" s="372"/>
      <c r="D19" s="363" t="s">
        <v>322</v>
      </c>
      <c r="E19" s="370">
        <f>SUM(F19:M19)</f>
        <v>0</v>
      </c>
      <c r="F19" s="373">
        <f aca="true" t="shared" si="2" ref="F19:M19">SUM(F15:F18)</f>
        <v>0</v>
      </c>
      <c r="G19" s="373">
        <f t="shared" si="2"/>
        <v>0</v>
      </c>
      <c r="H19" s="373">
        <f t="shared" si="2"/>
        <v>0</v>
      </c>
      <c r="I19" s="373">
        <f t="shared" si="2"/>
        <v>0</v>
      </c>
      <c r="J19" s="373">
        <f t="shared" si="2"/>
        <v>0</v>
      </c>
      <c r="K19" s="373">
        <f t="shared" si="2"/>
        <v>0</v>
      </c>
      <c r="L19" s="373">
        <f t="shared" si="2"/>
        <v>0</v>
      </c>
      <c r="M19" s="373">
        <f t="shared" si="2"/>
        <v>0</v>
      </c>
    </row>
    <row r="20" spans="1:13" ht="18" customHeight="1">
      <c r="A20" s="1570"/>
      <c r="B20" s="368"/>
      <c r="C20" s="368"/>
      <c r="D20" s="374"/>
      <c r="E20" s="366"/>
      <c r="F20" s="359"/>
      <c r="G20" s="359"/>
      <c r="H20" s="359"/>
      <c r="I20" s="359"/>
      <c r="J20" s="359"/>
      <c r="K20" s="359"/>
      <c r="L20" s="359"/>
      <c r="M20" s="369"/>
    </row>
    <row r="21" spans="1:13" ht="16.5" customHeight="1">
      <c r="A21" s="1570"/>
      <c r="B21" s="359"/>
      <c r="C21" s="359"/>
      <c r="D21" s="363" t="s">
        <v>1029</v>
      </c>
      <c r="E21" s="370">
        <f>SUM(F21:M21)</f>
        <v>0</v>
      </c>
      <c r="F21" s="371"/>
      <c r="G21" s="371"/>
      <c r="H21" s="371"/>
      <c r="I21" s="371"/>
      <c r="J21" s="371"/>
      <c r="K21" s="371"/>
      <c r="L21" s="371"/>
      <c r="M21" s="371"/>
    </row>
    <row r="22" spans="1:13" ht="18" customHeight="1">
      <c r="A22" s="1570"/>
      <c r="B22" s="368"/>
      <c r="C22" s="372" t="s">
        <v>325</v>
      </c>
      <c r="D22" s="363" t="s">
        <v>319</v>
      </c>
      <c r="E22" s="370">
        <f>SUM(F22:M22)</f>
        <v>0</v>
      </c>
      <c r="F22" s="371"/>
      <c r="G22" s="371"/>
      <c r="H22" s="371"/>
      <c r="I22" s="371"/>
      <c r="J22" s="371"/>
      <c r="K22" s="371"/>
      <c r="L22" s="371"/>
      <c r="M22" s="371"/>
    </row>
    <row r="23" spans="1:13" ht="18" customHeight="1">
      <c r="A23" s="1570"/>
      <c r="B23" s="368"/>
      <c r="C23" s="372"/>
      <c r="D23" s="363" t="s">
        <v>320</v>
      </c>
      <c r="E23" s="370">
        <f>SUM(F23:M23)</f>
        <v>0</v>
      </c>
      <c r="F23" s="371"/>
      <c r="G23" s="371"/>
      <c r="H23" s="371"/>
      <c r="I23" s="371"/>
      <c r="J23" s="371"/>
      <c r="K23" s="371"/>
      <c r="L23" s="371"/>
      <c r="M23" s="371"/>
    </row>
    <row r="24" spans="1:13" ht="18" customHeight="1">
      <c r="A24" s="1570"/>
      <c r="B24" s="368"/>
      <c r="C24" s="372"/>
      <c r="D24" s="363" t="s">
        <v>321</v>
      </c>
      <c r="E24" s="370">
        <f>SUM(F24:M24)</f>
        <v>0</v>
      </c>
      <c r="F24" s="371"/>
      <c r="G24" s="371"/>
      <c r="H24" s="371"/>
      <c r="I24" s="371"/>
      <c r="J24" s="371"/>
      <c r="K24" s="371"/>
      <c r="L24" s="371"/>
      <c r="M24" s="371"/>
    </row>
    <row r="25" spans="1:13" ht="18" customHeight="1">
      <c r="A25" s="1570"/>
      <c r="B25" s="368"/>
      <c r="C25" s="372"/>
      <c r="D25" s="363" t="s">
        <v>322</v>
      </c>
      <c r="E25" s="370">
        <f>SUM(F25:M25)</f>
        <v>0</v>
      </c>
      <c r="F25" s="373">
        <f aca="true" t="shared" si="3" ref="F25:M25">SUM(F21:F24)</f>
        <v>0</v>
      </c>
      <c r="G25" s="373">
        <f t="shared" si="3"/>
        <v>0</v>
      </c>
      <c r="H25" s="373">
        <f t="shared" si="3"/>
        <v>0</v>
      </c>
      <c r="I25" s="373">
        <f t="shared" si="3"/>
        <v>0</v>
      </c>
      <c r="J25" s="373">
        <f t="shared" si="3"/>
        <v>0</v>
      </c>
      <c r="K25" s="373">
        <f t="shared" si="3"/>
        <v>0</v>
      </c>
      <c r="L25" s="373">
        <f t="shared" si="3"/>
        <v>0</v>
      </c>
      <c r="M25" s="373">
        <f t="shared" si="3"/>
        <v>0</v>
      </c>
    </row>
    <row r="26" spans="1:13" ht="18" customHeight="1">
      <c r="A26" s="1570"/>
      <c r="B26" s="368"/>
      <c r="C26" s="368"/>
      <c r="D26" s="375"/>
      <c r="E26" s="376"/>
      <c r="F26" s="54"/>
      <c r="G26" s="54"/>
      <c r="H26" s="54"/>
      <c r="I26" s="54"/>
      <c r="J26" s="54"/>
      <c r="K26" s="54"/>
      <c r="L26" s="54"/>
      <c r="M26" s="377"/>
    </row>
    <row r="27" spans="1:13" ht="9.75" customHeight="1">
      <c r="A27" s="1570"/>
      <c r="B27" s="378"/>
      <c r="C27" s="378"/>
      <c r="D27" s="379"/>
      <c r="E27" s="376"/>
      <c r="F27" s="54"/>
      <c r="G27" s="54"/>
      <c r="H27" s="54"/>
      <c r="I27" s="54"/>
      <c r="J27" s="54"/>
      <c r="K27" s="54"/>
      <c r="L27" s="54"/>
      <c r="M27" s="377"/>
    </row>
    <row r="28" spans="1:13" ht="15" customHeight="1">
      <c r="A28" s="1570"/>
      <c r="B28" s="1562" t="s">
        <v>326</v>
      </c>
      <c r="C28" s="1562"/>
      <c r="D28" s="379"/>
      <c r="E28" s="376"/>
      <c r="F28" s="54"/>
      <c r="G28" s="54"/>
      <c r="H28" s="54"/>
      <c r="I28" s="54"/>
      <c r="J28" s="54"/>
      <c r="K28" s="54"/>
      <c r="L28" s="54"/>
      <c r="M28" s="377"/>
    </row>
    <row r="29" spans="1:13" ht="14.25" customHeight="1">
      <c r="A29" s="1570"/>
      <c r="M29" s="380"/>
    </row>
    <row r="30" spans="1:13" ht="22.5" customHeight="1">
      <c r="A30" s="1570"/>
      <c r="B30" s="1551" t="s">
        <v>483</v>
      </c>
      <c r="C30" s="1552"/>
      <c r="D30" s="1553"/>
      <c r="E30" s="370">
        <f>SUM(F30:M30)</f>
        <v>0</v>
      </c>
      <c r="F30" s="371"/>
      <c r="G30" s="371"/>
      <c r="H30" s="371"/>
      <c r="I30" s="371"/>
      <c r="J30" s="371"/>
      <c r="K30" s="371"/>
      <c r="L30" s="371"/>
      <c r="M30" s="371"/>
    </row>
    <row r="31" spans="1:13" ht="22.5" customHeight="1">
      <c r="A31" s="1570"/>
      <c r="B31" s="1551" t="s">
        <v>482</v>
      </c>
      <c r="C31" s="1552"/>
      <c r="D31" s="1553"/>
      <c r="E31" s="370">
        <f>SUM(F31:M31)</f>
        <v>0</v>
      </c>
      <c r="F31" s="371"/>
      <c r="G31" s="371"/>
      <c r="H31" s="371"/>
      <c r="I31" s="371"/>
      <c r="J31" s="371"/>
      <c r="K31" s="371"/>
      <c r="L31" s="371"/>
      <c r="M31" s="371"/>
    </row>
    <row r="32" spans="1:13" ht="22.5" customHeight="1">
      <c r="A32" s="1570"/>
      <c r="B32" s="1551" t="s">
        <v>484</v>
      </c>
      <c r="C32" s="1552"/>
      <c r="D32" s="1553"/>
      <c r="E32" s="370">
        <f>SUM(F32:M32)</f>
        <v>0</v>
      </c>
      <c r="F32" s="371"/>
      <c r="G32" s="371"/>
      <c r="H32" s="371"/>
      <c r="I32" s="371"/>
      <c r="J32" s="371"/>
      <c r="K32" s="371"/>
      <c r="L32" s="371"/>
      <c r="M32" s="371"/>
    </row>
    <row r="33" spans="1:13" ht="22.5" customHeight="1">
      <c r="A33" s="1570"/>
      <c r="B33" s="1551" t="s">
        <v>485</v>
      </c>
      <c r="C33" s="1552"/>
      <c r="D33" s="1553"/>
      <c r="E33" s="370">
        <f>SUM(F33:M33)</f>
        <v>0</v>
      </c>
      <c r="F33" s="371"/>
      <c r="G33" s="371"/>
      <c r="H33" s="371"/>
      <c r="I33" s="371"/>
      <c r="J33" s="371"/>
      <c r="K33" s="371"/>
      <c r="L33" s="371"/>
      <c r="M33" s="371"/>
    </row>
    <row r="34" spans="1:13" ht="22.5" customHeight="1">
      <c r="A34" s="1570"/>
      <c r="B34" s="1551" t="s">
        <v>486</v>
      </c>
      <c r="C34" s="1552"/>
      <c r="D34" s="1553"/>
      <c r="E34" s="370">
        <f>SUM(F34:M34)</f>
        <v>0</v>
      </c>
      <c r="F34" s="371"/>
      <c r="G34" s="371"/>
      <c r="H34" s="371"/>
      <c r="I34" s="371"/>
      <c r="J34" s="371"/>
      <c r="K34" s="371"/>
      <c r="L34" s="371"/>
      <c r="M34" s="371"/>
    </row>
    <row r="35" spans="1:13" ht="22.5" customHeight="1">
      <c r="A35" s="1570"/>
      <c r="B35" s="1551" t="s">
        <v>487</v>
      </c>
      <c r="C35" s="1552"/>
      <c r="D35" s="1553"/>
      <c r="E35" s="370">
        <f aca="true" t="shared" si="4" ref="E35:E41">SUM(F35:M35)</f>
        <v>0</v>
      </c>
      <c r="F35" s="371"/>
      <c r="G35" s="371"/>
      <c r="H35" s="371"/>
      <c r="I35" s="371"/>
      <c r="J35" s="371"/>
      <c r="K35" s="371"/>
      <c r="L35" s="371"/>
      <c r="M35" s="371"/>
    </row>
    <row r="36" spans="1:13" ht="22.5" customHeight="1">
      <c r="A36" s="1570"/>
      <c r="B36" s="1551" t="s">
        <v>488</v>
      </c>
      <c r="C36" s="1552"/>
      <c r="D36" s="1553"/>
      <c r="E36" s="370">
        <f t="shared" si="4"/>
        <v>0</v>
      </c>
      <c r="F36" s="371"/>
      <c r="G36" s="371"/>
      <c r="H36" s="371"/>
      <c r="I36" s="371"/>
      <c r="J36" s="371"/>
      <c r="K36" s="371"/>
      <c r="L36" s="371"/>
      <c r="M36" s="371"/>
    </row>
    <row r="37" spans="1:13" ht="23.25" customHeight="1">
      <c r="A37" s="1570"/>
      <c r="B37" s="1551" t="s">
        <v>489</v>
      </c>
      <c r="C37" s="1552"/>
      <c r="D37" s="1553"/>
      <c r="E37" s="370">
        <f t="shared" si="4"/>
        <v>0</v>
      </c>
      <c r="F37" s="371"/>
      <c r="G37" s="371"/>
      <c r="H37" s="371"/>
      <c r="I37" s="371"/>
      <c r="J37" s="371"/>
      <c r="K37" s="371"/>
      <c r="L37" s="371"/>
      <c r="M37" s="371"/>
    </row>
    <row r="38" spans="1:13" ht="30.75" customHeight="1">
      <c r="A38" s="1570"/>
      <c r="B38" s="1554" t="s">
        <v>327</v>
      </c>
      <c r="C38" s="1555"/>
      <c r="D38" s="381" t="s">
        <v>226</v>
      </c>
      <c r="E38" s="370">
        <f>SUM(F38:M38)</f>
        <v>0</v>
      </c>
      <c r="F38" s="371"/>
      <c r="G38" s="371"/>
      <c r="H38" s="371"/>
      <c r="I38" s="371"/>
      <c r="J38" s="371"/>
      <c r="K38" s="371"/>
      <c r="L38" s="371"/>
      <c r="M38" s="371"/>
    </row>
    <row r="39" spans="1:13" ht="22.5" customHeight="1">
      <c r="A39" s="1570"/>
      <c r="B39" s="1556"/>
      <c r="C39" s="1557"/>
      <c r="D39" s="382" t="s">
        <v>328</v>
      </c>
      <c r="E39" s="370">
        <f t="shared" si="4"/>
        <v>0</v>
      </c>
      <c r="F39" s="371"/>
      <c r="G39" s="371"/>
      <c r="H39" s="371"/>
      <c r="I39" s="371"/>
      <c r="J39" s="371"/>
      <c r="K39" s="371"/>
      <c r="L39" s="371"/>
      <c r="M39" s="371"/>
    </row>
    <row r="40" spans="1:13" ht="22.5" customHeight="1">
      <c r="A40" s="1570"/>
      <c r="B40" s="1556"/>
      <c r="C40" s="1557"/>
      <c r="D40" s="382" t="s">
        <v>329</v>
      </c>
      <c r="E40" s="370">
        <f t="shared" si="4"/>
        <v>0</v>
      </c>
      <c r="F40" s="371"/>
      <c r="G40" s="371"/>
      <c r="H40" s="371"/>
      <c r="I40" s="371"/>
      <c r="J40" s="371"/>
      <c r="K40" s="371"/>
      <c r="L40" s="371"/>
      <c r="M40" s="371"/>
    </row>
    <row r="41" spans="1:13" ht="22.5" customHeight="1">
      <c r="A41" s="1570"/>
      <c r="B41" s="1556"/>
      <c r="C41" s="1557"/>
      <c r="D41" s="382" t="s">
        <v>330</v>
      </c>
      <c r="E41" s="370">
        <f t="shared" si="4"/>
        <v>0</v>
      </c>
      <c r="F41" s="371"/>
      <c r="G41" s="371"/>
      <c r="H41" s="371"/>
      <c r="I41" s="371"/>
      <c r="J41" s="371"/>
      <c r="K41" s="371"/>
      <c r="L41" s="371"/>
      <c r="M41" s="371"/>
    </row>
    <row r="42" spans="1:13" ht="22.5" customHeight="1">
      <c r="A42" s="1570"/>
      <c r="B42" s="1558"/>
      <c r="C42" s="1559"/>
      <c r="D42" s="382" t="s">
        <v>322</v>
      </c>
      <c r="E42" s="383">
        <f>E38+E39+E40+E41</f>
        <v>0</v>
      </c>
      <c r="F42" s="383">
        <f>F38+F39+F40+F41</f>
        <v>0</v>
      </c>
      <c r="G42" s="383">
        <f>G38+G39+G40+G41</f>
        <v>0</v>
      </c>
      <c r="H42" s="383">
        <f aca="true" t="shared" si="5" ref="H42:M42">H38+H39+H40+H41</f>
        <v>0</v>
      </c>
      <c r="I42" s="383">
        <f t="shared" si="5"/>
        <v>0</v>
      </c>
      <c r="J42" s="383">
        <f t="shared" si="5"/>
        <v>0</v>
      </c>
      <c r="K42" s="383">
        <f t="shared" si="5"/>
        <v>0</v>
      </c>
      <c r="L42" s="383">
        <f t="shared" si="5"/>
        <v>0</v>
      </c>
      <c r="M42" s="383">
        <f t="shared" si="5"/>
        <v>0</v>
      </c>
    </row>
    <row r="43" spans="1:13" s="360" customFormat="1" ht="33" customHeight="1">
      <c r="A43" s="1571"/>
      <c r="B43" s="384" t="s">
        <v>331</v>
      </c>
      <c r="C43" s="384"/>
      <c r="D43" s="385"/>
      <c r="E43" s="386">
        <f>SUM(F43:M43)</f>
        <v>0</v>
      </c>
      <c r="F43" s="387">
        <f aca="true" t="shared" si="6" ref="F43:M43">SUM(F30:F41)</f>
        <v>0</v>
      </c>
      <c r="G43" s="387">
        <f t="shared" si="6"/>
        <v>0</v>
      </c>
      <c r="H43" s="387">
        <f t="shared" si="6"/>
        <v>0</v>
      </c>
      <c r="I43" s="387">
        <f t="shared" si="6"/>
        <v>0</v>
      </c>
      <c r="J43" s="387">
        <f t="shared" si="6"/>
        <v>0</v>
      </c>
      <c r="K43" s="387">
        <f t="shared" si="6"/>
        <v>0</v>
      </c>
      <c r="L43" s="387">
        <f t="shared" si="6"/>
        <v>0</v>
      </c>
      <c r="M43" s="387">
        <f t="shared" si="6"/>
        <v>0</v>
      </c>
    </row>
    <row r="44" spans="1:13" s="360" customFormat="1" ht="33" customHeight="1">
      <c r="A44" s="388" t="s">
        <v>8</v>
      </c>
      <c r="B44" s="389" t="s">
        <v>332</v>
      </c>
      <c r="C44" s="384"/>
      <c r="D44" s="385"/>
      <c r="E44" s="386">
        <f>SUM(F44:M44)</f>
        <v>0</v>
      </c>
      <c r="F44" s="390"/>
      <c r="G44" s="390"/>
      <c r="H44" s="390"/>
      <c r="I44" s="390"/>
      <c r="J44" s="390"/>
      <c r="K44" s="390"/>
      <c r="L44" s="390"/>
      <c r="M44" s="390"/>
    </row>
    <row r="45" spans="1:13" s="360" customFormat="1" ht="33" customHeight="1">
      <c r="A45" s="388" t="s">
        <v>29</v>
      </c>
      <c r="B45" s="389" t="s">
        <v>333</v>
      </c>
      <c r="C45" s="384"/>
      <c r="D45" s="385"/>
      <c r="E45" s="386">
        <f>SUM(F45:M45)</f>
        <v>0</v>
      </c>
      <c r="F45" s="386">
        <f>F43+F44</f>
        <v>0</v>
      </c>
      <c r="G45" s="386">
        <f aca="true" t="shared" si="7" ref="G45:M45">G43+G44</f>
        <v>0</v>
      </c>
      <c r="H45" s="386">
        <f t="shared" si="7"/>
        <v>0</v>
      </c>
      <c r="I45" s="386">
        <f t="shared" si="7"/>
        <v>0</v>
      </c>
      <c r="J45" s="386">
        <f t="shared" si="7"/>
        <v>0</v>
      </c>
      <c r="K45" s="386">
        <f t="shared" si="7"/>
        <v>0</v>
      </c>
      <c r="L45" s="386">
        <f t="shared" si="7"/>
        <v>0</v>
      </c>
      <c r="M45" s="386">
        <f t="shared" si="7"/>
        <v>0</v>
      </c>
    </row>
    <row r="46" spans="2:13" ht="6.75" customHeight="1">
      <c r="B46" s="391"/>
      <c r="C46" s="391"/>
      <c r="D46" s="392"/>
      <c r="E46" s="376"/>
      <c r="F46" s="376"/>
      <c r="G46" s="376"/>
      <c r="H46" s="376"/>
      <c r="I46" s="376"/>
      <c r="J46" s="376"/>
      <c r="K46" s="376"/>
      <c r="L46" s="376"/>
      <c r="M46" s="376"/>
    </row>
    <row r="47" spans="1:13" ht="12.75">
      <c r="A47" s="393" t="s">
        <v>298</v>
      </c>
      <c r="B47" s="394" t="s">
        <v>1030</v>
      </c>
      <c r="C47" s="395"/>
      <c r="D47" s="396"/>
      <c r="E47" s="397"/>
      <c r="F47" s="397"/>
      <c r="G47" s="397"/>
      <c r="H47" s="397"/>
      <c r="I47" s="397"/>
      <c r="J47" s="397"/>
      <c r="K47" s="376"/>
      <c r="L47" s="376"/>
      <c r="M47" s="376"/>
    </row>
    <row r="48" spans="1:13" ht="12.75">
      <c r="A48" s="398"/>
      <c r="B48" s="394" t="s">
        <v>334</v>
      </c>
      <c r="C48" s="395"/>
      <c r="D48" s="396"/>
      <c r="E48" s="397"/>
      <c r="F48" s="397"/>
      <c r="G48" s="397"/>
      <c r="H48" s="397"/>
      <c r="I48" s="397"/>
      <c r="J48" s="397"/>
      <c r="K48" s="376"/>
      <c r="L48" s="376"/>
      <c r="M48" s="376"/>
    </row>
    <row r="50" spans="1:13" ht="15">
      <c r="A50" s="388" t="s">
        <v>20</v>
      </c>
      <c r="B50" s="1550" t="s">
        <v>335</v>
      </c>
      <c r="C50" s="1550"/>
      <c r="D50" s="1550"/>
      <c r="E50" s="383">
        <f aca="true" t="shared" si="8" ref="E50:M50">E12-E43</f>
        <v>0</v>
      </c>
      <c r="F50" s="383">
        <f t="shared" si="8"/>
        <v>0</v>
      </c>
      <c r="G50" s="383">
        <f t="shared" si="8"/>
        <v>0</v>
      </c>
      <c r="H50" s="383">
        <f t="shared" si="8"/>
        <v>0</v>
      </c>
      <c r="I50" s="383">
        <f t="shared" si="8"/>
        <v>0</v>
      </c>
      <c r="J50" s="383">
        <f t="shared" si="8"/>
        <v>0</v>
      </c>
      <c r="K50" s="383">
        <f t="shared" si="8"/>
        <v>0</v>
      </c>
      <c r="L50" s="383">
        <f t="shared" si="8"/>
        <v>0</v>
      </c>
      <c r="M50" s="383">
        <f t="shared" si="8"/>
        <v>0</v>
      </c>
    </row>
  </sheetData>
  <sheetProtection/>
  <mergeCells count="21">
    <mergeCell ref="A6:A7"/>
    <mergeCell ref="B37:D37"/>
    <mergeCell ref="B6:C7"/>
    <mergeCell ref="A8:A43"/>
    <mergeCell ref="B31:D31"/>
    <mergeCell ref="J1:M1"/>
    <mergeCell ref="B32:D32"/>
    <mergeCell ref="B33:D33"/>
    <mergeCell ref="B34:D34"/>
    <mergeCell ref="B28:C28"/>
    <mergeCell ref="B35:D35"/>
    <mergeCell ref="A4:M4"/>
    <mergeCell ref="A2:M2"/>
    <mergeCell ref="A3:M3"/>
    <mergeCell ref="B8:C12"/>
    <mergeCell ref="E6:M6"/>
    <mergeCell ref="B50:D50"/>
    <mergeCell ref="B30:D30"/>
    <mergeCell ref="B36:D36"/>
    <mergeCell ref="B38:C42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zoomScalePageLayoutView="0" workbookViewId="0" topLeftCell="A1">
      <selection activeCell="N10" sqref="N10"/>
    </sheetView>
  </sheetViews>
  <sheetFormatPr defaultColWidth="8.00390625" defaultRowHeight="12.75"/>
  <cols>
    <col min="1" max="1" width="4.375" style="596" customWidth="1"/>
    <col min="2" max="2" width="21.75390625" style="596" customWidth="1"/>
    <col min="3" max="3" width="20.875" style="596" customWidth="1"/>
    <col min="4" max="4" width="13.25390625" style="596" customWidth="1"/>
    <col min="5" max="6" width="12.375" style="596" customWidth="1"/>
    <col min="7" max="7" width="16.125" style="596" customWidth="1"/>
    <col min="8" max="8" width="18.25390625" style="596" customWidth="1"/>
    <col min="9" max="9" width="8.125" style="596" customWidth="1"/>
    <col min="10" max="14" width="11.875" style="596" customWidth="1"/>
    <col min="15" max="15" width="10.875" style="596" customWidth="1"/>
    <col min="16" max="16" width="21.25390625" style="596" customWidth="1"/>
    <col min="17" max="17" width="22.125" style="596" customWidth="1"/>
    <col min="18" max="18" width="24.875" style="596" customWidth="1"/>
    <col min="19" max="16384" width="8.00390625" style="596" customWidth="1"/>
  </cols>
  <sheetData>
    <row r="1" spans="1:15" s="590" customFormat="1" ht="39" customHeight="1">
      <c r="A1" s="1598"/>
      <c r="B1" s="1599"/>
      <c r="C1" s="587"/>
      <c r="D1" s="588"/>
      <c r="E1" s="588"/>
      <c r="F1" s="1600"/>
      <c r="G1" s="1600"/>
      <c r="H1" s="1600"/>
      <c r="I1" s="1601"/>
      <c r="J1" s="1601"/>
      <c r="K1" s="589"/>
      <c r="L1" s="1600" t="s">
        <v>579</v>
      </c>
      <c r="M1" s="1600"/>
      <c r="N1" s="1600"/>
      <c r="O1" s="1600"/>
    </row>
    <row r="2" spans="1:10" s="590" customFormat="1" ht="11.25" customHeight="1">
      <c r="A2" s="1602" t="s">
        <v>4</v>
      </c>
      <c r="B2" s="1602"/>
      <c r="C2" s="1602"/>
      <c r="D2" s="1602"/>
      <c r="E2" s="1602"/>
      <c r="F2" s="1602"/>
      <c r="G2" s="1602"/>
      <c r="H2" s="1602"/>
      <c r="I2" s="1602"/>
      <c r="J2" s="1602"/>
    </row>
    <row r="3" spans="1:10" s="590" customFormat="1" ht="13.5" customHeight="1">
      <c r="A3" s="1603" t="s">
        <v>267</v>
      </c>
      <c r="B3" s="1599"/>
      <c r="C3" s="1599"/>
      <c r="D3" s="1599"/>
      <c r="E3" s="1599"/>
      <c r="F3" s="1599"/>
      <c r="G3" s="1599"/>
      <c r="H3" s="1599"/>
      <c r="I3" s="1599"/>
      <c r="J3" s="1599"/>
    </row>
    <row r="4" spans="1:15" s="590" customFormat="1" ht="18.75" customHeight="1">
      <c r="A4" s="1592" t="s">
        <v>111</v>
      </c>
      <c r="B4" s="1592"/>
      <c r="C4" s="1592"/>
      <c r="D4" s="1592"/>
      <c r="E4" s="1592"/>
      <c r="F4" s="1592"/>
      <c r="G4" s="1592"/>
      <c r="H4" s="1592"/>
      <c r="I4" s="1592"/>
      <c r="J4" s="1592"/>
      <c r="K4" s="1592"/>
      <c r="L4" s="1592"/>
      <c r="M4" s="1592"/>
      <c r="N4" s="1592"/>
      <c r="O4" s="1592"/>
    </row>
    <row r="5" spans="1:15" s="590" customFormat="1" ht="18.75" customHeight="1">
      <c r="A5" s="1592" t="s">
        <v>544</v>
      </c>
      <c r="B5" s="1592"/>
      <c r="C5" s="1592"/>
      <c r="D5" s="1592"/>
      <c r="E5" s="1592"/>
      <c r="F5" s="1592"/>
      <c r="G5" s="1592"/>
      <c r="H5" s="1592"/>
      <c r="I5" s="1592"/>
      <c r="J5" s="1592"/>
      <c r="K5" s="1592"/>
      <c r="L5" s="1592"/>
      <c r="M5" s="1592"/>
      <c r="N5" s="1592"/>
      <c r="O5" s="1592"/>
    </row>
    <row r="6" spans="1:10" s="590" customFormat="1" ht="7.5" customHeight="1">
      <c r="A6" s="591"/>
      <c r="B6" s="592"/>
      <c r="C6" s="592"/>
      <c r="D6" s="592"/>
      <c r="E6" s="592"/>
      <c r="F6" s="592"/>
      <c r="G6" s="592"/>
      <c r="H6" s="592"/>
      <c r="I6" s="592"/>
      <c r="J6" s="592"/>
    </row>
    <row r="7" spans="1:15" s="65" customFormat="1" ht="18.75" customHeight="1">
      <c r="A7" s="1593" t="s">
        <v>500</v>
      </c>
      <c r="B7" s="1593"/>
      <c r="C7" s="1593"/>
      <c r="D7" s="1593"/>
      <c r="E7" s="1593"/>
      <c r="F7" s="1593"/>
      <c r="G7" s="1593"/>
      <c r="H7" s="1593"/>
      <c r="I7" s="1593"/>
      <c r="J7" s="1593"/>
      <c r="K7" s="1593"/>
      <c r="L7" s="1593"/>
      <c r="M7" s="1593"/>
      <c r="N7" s="1593"/>
      <c r="O7" s="1593"/>
    </row>
    <row r="8" spans="1:18" ht="15" customHeight="1">
      <c r="A8" s="593"/>
      <c r="B8" s="593" t="s">
        <v>501</v>
      </c>
      <c r="C8" s="593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 t="s">
        <v>2</v>
      </c>
      <c r="P8" s="595"/>
      <c r="Q8" s="595"/>
      <c r="R8" s="595"/>
    </row>
    <row r="9" spans="1:15" s="597" customFormat="1" ht="50.25" customHeight="1">
      <c r="A9" s="1594" t="s">
        <v>55</v>
      </c>
      <c r="B9" s="1596" t="s">
        <v>502</v>
      </c>
      <c r="C9" s="1596" t="s">
        <v>503</v>
      </c>
      <c r="D9" s="1596" t="s">
        <v>504</v>
      </c>
      <c r="E9" s="1596" t="s">
        <v>505</v>
      </c>
      <c r="F9" s="1596" t="s">
        <v>506</v>
      </c>
      <c r="G9" s="1596" t="s">
        <v>577</v>
      </c>
      <c r="H9" s="1589" t="s">
        <v>578</v>
      </c>
      <c r="I9" s="1589" t="s">
        <v>507</v>
      </c>
      <c r="J9" s="1590"/>
      <c r="K9" s="1590"/>
      <c r="L9" s="1590"/>
      <c r="M9" s="1590"/>
      <c r="N9" s="1590"/>
      <c r="O9" s="1591"/>
    </row>
    <row r="10" spans="1:15" s="597" customFormat="1" ht="69.75" customHeight="1">
      <c r="A10" s="1595"/>
      <c r="B10" s="1597"/>
      <c r="C10" s="1597"/>
      <c r="D10" s="1597"/>
      <c r="E10" s="1597"/>
      <c r="F10" s="1597"/>
      <c r="G10" s="1597"/>
      <c r="H10" s="1597"/>
      <c r="I10" s="598"/>
      <c r="J10" s="599">
        <v>2022</v>
      </c>
      <c r="K10" s="600">
        <v>2023</v>
      </c>
      <c r="L10" s="599">
        <v>2024</v>
      </c>
      <c r="M10" s="600">
        <v>2025</v>
      </c>
      <c r="N10" s="599">
        <v>2026</v>
      </c>
      <c r="O10" s="601" t="s">
        <v>508</v>
      </c>
    </row>
    <row r="11" spans="1:15" s="605" customFormat="1" ht="12">
      <c r="A11" s="602">
        <v>1</v>
      </c>
      <c r="B11" s="602">
        <v>2</v>
      </c>
      <c r="C11" s="602">
        <v>3</v>
      </c>
      <c r="D11" s="602">
        <v>4</v>
      </c>
      <c r="E11" s="602">
        <v>5</v>
      </c>
      <c r="F11" s="602">
        <v>6</v>
      </c>
      <c r="G11" s="602">
        <v>7</v>
      </c>
      <c r="H11" s="602">
        <v>8</v>
      </c>
      <c r="I11" s="603"/>
      <c r="J11" s="604" t="s">
        <v>509</v>
      </c>
      <c r="K11" s="604" t="s">
        <v>510</v>
      </c>
      <c r="L11" s="604" t="s">
        <v>511</v>
      </c>
      <c r="M11" s="604" t="s">
        <v>512</v>
      </c>
      <c r="N11" s="604" t="s">
        <v>513</v>
      </c>
      <c r="O11" s="604" t="s">
        <v>514</v>
      </c>
    </row>
    <row r="12" spans="1:16" s="609" customFormat="1" ht="18" customHeight="1">
      <c r="A12" s="1580"/>
      <c r="B12" s="1583"/>
      <c r="C12" s="1583"/>
      <c r="D12" s="1586"/>
      <c r="E12" s="1586"/>
      <c r="F12" s="1574"/>
      <c r="G12" s="1574"/>
      <c r="H12" s="1577">
        <f>SUM(J14:O14)</f>
        <v>0</v>
      </c>
      <c r="I12" s="606" t="s">
        <v>515</v>
      </c>
      <c r="J12" s="607"/>
      <c r="K12" s="607"/>
      <c r="L12" s="607"/>
      <c r="M12" s="607"/>
      <c r="N12" s="607"/>
      <c r="O12" s="607"/>
      <c r="P12" s="608"/>
    </row>
    <row r="13" spans="1:16" s="609" customFormat="1" ht="18" customHeight="1">
      <c r="A13" s="1581"/>
      <c r="B13" s="1584"/>
      <c r="C13" s="1584"/>
      <c r="D13" s="1587"/>
      <c r="E13" s="1587"/>
      <c r="F13" s="1575"/>
      <c r="G13" s="1575"/>
      <c r="H13" s="1578"/>
      <c r="I13" s="606" t="s">
        <v>516</v>
      </c>
      <c r="J13" s="607"/>
      <c r="K13" s="607"/>
      <c r="L13" s="607"/>
      <c r="M13" s="607"/>
      <c r="N13" s="607"/>
      <c r="O13" s="607"/>
      <c r="P13" s="608"/>
    </row>
    <row r="14" spans="1:18" s="609" customFormat="1" ht="18" customHeight="1">
      <c r="A14" s="1582"/>
      <c r="B14" s="1585"/>
      <c r="C14" s="1585"/>
      <c r="D14" s="1588"/>
      <c r="E14" s="1588"/>
      <c r="F14" s="1576"/>
      <c r="G14" s="1576"/>
      <c r="H14" s="1579"/>
      <c r="I14" s="606" t="s">
        <v>517</v>
      </c>
      <c r="J14" s="610">
        <f aca="true" t="shared" si="0" ref="J14:O14">J13+J12</f>
        <v>0</v>
      </c>
      <c r="K14" s="610">
        <f t="shared" si="0"/>
        <v>0</v>
      </c>
      <c r="L14" s="610">
        <f t="shared" si="0"/>
        <v>0</v>
      </c>
      <c r="M14" s="610">
        <f t="shared" si="0"/>
        <v>0</v>
      </c>
      <c r="N14" s="610">
        <f t="shared" si="0"/>
        <v>0</v>
      </c>
      <c r="O14" s="610">
        <f t="shared" si="0"/>
        <v>0</v>
      </c>
      <c r="P14" s="608"/>
      <c r="Q14" s="611"/>
      <c r="R14" s="611"/>
    </row>
    <row r="15" spans="1:16" s="609" customFormat="1" ht="18" customHeight="1">
      <c r="A15" s="1580"/>
      <c r="B15" s="1583"/>
      <c r="C15" s="1583"/>
      <c r="D15" s="1586"/>
      <c r="E15" s="1586"/>
      <c r="F15" s="1574"/>
      <c r="G15" s="1574"/>
      <c r="H15" s="1577">
        <f>SUM(J17:O17)</f>
        <v>0</v>
      </c>
      <c r="I15" s="606" t="s">
        <v>515</v>
      </c>
      <c r="J15" s="607"/>
      <c r="K15" s="607"/>
      <c r="L15" s="607"/>
      <c r="M15" s="607"/>
      <c r="N15" s="607"/>
      <c r="O15" s="607"/>
      <c r="P15" s="608"/>
    </row>
    <row r="16" spans="1:16" s="609" customFormat="1" ht="18" customHeight="1">
      <c r="A16" s="1581"/>
      <c r="B16" s="1584"/>
      <c r="C16" s="1584"/>
      <c r="D16" s="1587"/>
      <c r="E16" s="1587"/>
      <c r="F16" s="1575"/>
      <c r="G16" s="1575"/>
      <c r="H16" s="1578"/>
      <c r="I16" s="606" t="s">
        <v>516</v>
      </c>
      <c r="J16" s="607"/>
      <c r="K16" s="607"/>
      <c r="L16" s="607"/>
      <c r="M16" s="607"/>
      <c r="N16" s="607"/>
      <c r="O16" s="607"/>
      <c r="P16" s="608"/>
    </row>
    <row r="17" spans="1:18" s="609" customFormat="1" ht="18" customHeight="1">
      <c r="A17" s="1582"/>
      <c r="B17" s="1585"/>
      <c r="C17" s="1585"/>
      <c r="D17" s="1588"/>
      <c r="E17" s="1588"/>
      <c r="F17" s="1576"/>
      <c r="G17" s="1576"/>
      <c r="H17" s="1579"/>
      <c r="I17" s="606" t="s">
        <v>517</v>
      </c>
      <c r="J17" s="610">
        <f aca="true" t="shared" si="1" ref="J17:O17">J16+J15</f>
        <v>0</v>
      </c>
      <c r="K17" s="610">
        <f t="shared" si="1"/>
        <v>0</v>
      </c>
      <c r="L17" s="610">
        <f t="shared" si="1"/>
        <v>0</v>
      </c>
      <c r="M17" s="610">
        <f t="shared" si="1"/>
        <v>0</v>
      </c>
      <c r="N17" s="610">
        <f t="shared" si="1"/>
        <v>0</v>
      </c>
      <c r="O17" s="610">
        <f t="shared" si="1"/>
        <v>0</v>
      </c>
      <c r="P17" s="608"/>
      <c r="Q17" s="611"/>
      <c r="R17" s="611"/>
    </row>
    <row r="18" spans="1:16" s="609" customFormat="1" ht="18" customHeight="1">
      <c r="A18" s="1580"/>
      <c r="B18" s="1583"/>
      <c r="C18" s="1583"/>
      <c r="D18" s="1586"/>
      <c r="E18" s="1586"/>
      <c r="F18" s="1574"/>
      <c r="G18" s="1574"/>
      <c r="H18" s="1577">
        <f>SUM(J20:O20)</f>
        <v>0</v>
      </c>
      <c r="I18" s="606" t="s">
        <v>515</v>
      </c>
      <c r="J18" s="607"/>
      <c r="K18" s="607"/>
      <c r="L18" s="607"/>
      <c r="M18" s="607"/>
      <c r="N18" s="607"/>
      <c r="O18" s="607"/>
      <c r="P18" s="608"/>
    </row>
    <row r="19" spans="1:16" s="609" customFormat="1" ht="18" customHeight="1">
      <c r="A19" s="1581"/>
      <c r="B19" s="1584"/>
      <c r="C19" s="1584"/>
      <c r="D19" s="1587"/>
      <c r="E19" s="1587"/>
      <c r="F19" s="1575"/>
      <c r="G19" s="1575"/>
      <c r="H19" s="1578"/>
      <c r="I19" s="606" t="s">
        <v>516</v>
      </c>
      <c r="J19" s="607"/>
      <c r="K19" s="607"/>
      <c r="L19" s="607"/>
      <c r="M19" s="607"/>
      <c r="N19" s="607"/>
      <c r="O19" s="607"/>
      <c r="P19" s="608"/>
    </row>
    <row r="20" spans="1:18" s="609" customFormat="1" ht="18" customHeight="1">
      <c r="A20" s="1582"/>
      <c r="B20" s="1585"/>
      <c r="C20" s="1585"/>
      <c r="D20" s="1588"/>
      <c r="E20" s="1588"/>
      <c r="F20" s="1576"/>
      <c r="G20" s="1576"/>
      <c r="H20" s="1579"/>
      <c r="I20" s="606" t="s">
        <v>517</v>
      </c>
      <c r="J20" s="610">
        <f aca="true" t="shared" si="2" ref="J20:O20">J19+J18</f>
        <v>0</v>
      </c>
      <c r="K20" s="610">
        <f t="shared" si="2"/>
        <v>0</v>
      </c>
      <c r="L20" s="610">
        <f t="shared" si="2"/>
        <v>0</v>
      </c>
      <c r="M20" s="610">
        <f t="shared" si="2"/>
        <v>0</v>
      </c>
      <c r="N20" s="610">
        <f t="shared" si="2"/>
        <v>0</v>
      </c>
      <c r="O20" s="610">
        <f t="shared" si="2"/>
        <v>0</v>
      </c>
      <c r="P20" s="608"/>
      <c r="Q20" s="611"/>
      <c r="R20" s="611"/>
    </row>
    <row r="21" spans="1:16" s="609" customFormat="1" ht="18" customHeight="1">
      <c r="A21" s="1580"/>
      <c r="B21" s="1583"/>
      <c r="C21" s="1583"/>
      <c r="D21" s="1586"/>
      <c r="E21" s="1586"/>
      <c r="F21" s="1574"/>
      <c r="G21" s="1574"/>
      <c r="H21" s="1577">
        <f>SUM(J23:O23)</f>
        <v>0</v>
      </c>
      <c r="I21" s="606" t="s">
        <v>515</v>
      </c>
      <c r="J21" s="607"/>
      <c r="K21" s="607"/>
      <c r="L21" s="607"/>
      <c r="M21" s="607"/>
      <c r="N21" s="607"/>
      <c r="O21" s="607"/>
      <c r="P21" s="608"/>
    </row>
    <row r="22" spans="1:16" s="609" customFormat="1" ht="18" customHeight="1">
      <c r="A22" s="1581"/>
      <c r="B22" s="1584"/>
      <c r="C22" s="1584"/>
      <c r="D22" s="1587"/>
      <c r="E22" s="1587"/>
      <c r="F22" s="1575"/>
      <c r="G22" s="1575"/>
      <c r="H22" s="1578"/>
      <c r="I22" s="606" t="s">
        <v>516</v>
      </c>
      <c r="J22" s="607"/>
      <c r="K22" s="607"/>
      <c r="L22" s="607"/>
      <c r="M22" s="607"/>
      <c r="N22" s="607"/>
      <c r="O22" s="607"/>
      <c r="P22" s="608"/>
    </row>
    <row r="23" spans="1:18" s="609" customFormat="1" ht="18" customHeight="1">
      <c r="A23" s="1582"/>
      <c r="B23" s="1585"/>
      <c r="C23" s="1585"/>
      <c r="D23" s="1588"/>
      <c r="E23" s="1588"/>
      <c r="F23" s="1576"/>
      <c r="G23" s="1576"/>
      <c r="H23" s="1579"/>
      <c r="I23" s="606" t="s">
        <v>517</v>
      </c>
      <c r="J23" s="610">
        <f aca="true" t="shared" si="3" ref="J23:O23">J22+J21</f>
        <v>0</v>
      </c>
      <c r="K23" s="610">
        <f t="shared" si="3"/>
        <v>0</v>
      </c>
      <c r="L23" s="610">
        <f t="shared" si="3"/>
        <v>0</v>
      </c>
      <c r="M23" s="610">
        <f t="shared" si="3"/>
        <v>0</v>
      </c>
      <c r="N23" s="610">
        <f t="shared" si="3"/>
        <v>0</v>
      </c>
      <c r="O23" s="610">
        <f t="shared" si="3"/>
        <v>0</v>
      </c>
      <c r="P23" s="608"/>
      <c r="Q23" s="611"/>
      <c r="R23" s="611"/>
    </row>
    <row r="24" spans="1:16" s="609" customFormat="1" ht="18" customHeight="1">
      <c r="A24" s="1580"/>
      <c r="B24" s="1583"/>
      <c r="C24" s="1583"/>
      <c r="D24" s="1586"/>
      <c r="E24" s="1586"/>
      <c r="F24" s="1574"/>
      <c r="G24" s="1574"/>
      <c r="H24" s="1577">
        <f>SUM(J26:O26)</f>
        <v>0</v>
      </c>
      <c r="I24" s="606" t="s">
        <v>515</v>
      </c>
      <c r="J24" s="607"/>
      <c r="K24" s="607"/>
      <c r="L24" s="607"/>
      <c r="M24" s="607"/>
      <c r="N24" s="607"/>
      <c r="O24" s="607"/>
      <c r="P24" s="608"/>
    </row>
    <row r="25" spans="1:16" s="609" customFormat="1" ht="18" customHeight="1">
      <c r="A25" s="1581"/>
      <c r="B25" s="1584"/>
      <c r="C25" s="1584"/>
      <c r="D25" s="1587"/>
      <c r="E25" s="1587"/>
      <c r="F25" s="1575"/>
      <c r="G25" s="1575"/>
      <c r="H25" s="1578"/>
      <c r="I25" s="606" t="s">
        <v>516</v>
      </c>
      <c r="J25" s="607"/>
      <c r="K25" s="607"/>
      <c r="L25" s="607"/>
      <c r="M25" s="607"/>
      <c r="N25" s="607"/>
      <c r="O25" s="607"/>
      <c r="P25" s="608"/>
    </row>
    <row r="26" spans="1:18" s="609" customFormat="1" ht="18" customHeight="1">
      <c r="A26" s="1582"/>
      <c r="B26" s="1585"/>
      <c r="C26" s="1585"/>
      <c r="D26" s="1588"/>
      <c r="E26" s="1588"/>
      <c r="F26" s="1576"/>
      <c r="G26" s="1576"/>
      <c r="H26" s="1579"/>
      <c r="I26" s="606" t="s">
        <v>517</v>
      </c>
      <c r="J26" s="610">
        <f aca="true" t="shared" si="4" ref="J26:O26">J25+J24</f>
        <v>0</v>
      </c>
      <c r="K26" s="610">
        <f t="shared" si="4"/>
        <v>0</v>
      </c>
      <c r="L26" s="610">
        <f t="shared" si="4"/>
        <v>0</v>
      </c>
      <c r="M26" s="610">
        <f t="shared" si="4"/>
        <v>0</v>
      </c>
      <c r="N26" s="610">
        <f t="shared" si="4"/>
        <v>0</v>
      </c>
      <c r="O26" s="610">
        <f t="shared" si="4"/>
        <v>0</v>
      </c>
      <c r="P26" s="608"/>
      <c r="Q26" s="611"/>
      <c r="R26" s="611"/>
    </row>
    <row r="27" spans="1:14" s="614" customFormat="1" ht="18" customHeight="1">
      <c r="A27" s="612"/>
      <c r="B27" s="613" t="s">
        <v>306</v>
      </c>
      <c r="C27" s="613"/>
      <c r="D27" s="613"/>
      <c r="E27" s="613"/>
      <c r="F27" s="613"/>
      <c r="G27" s="613"/>
      <c r="H27" s="613"/>
      <c r="I27" s="613"/>
      <c r="M27" s="615"/>
      <c r="N27" s="616"/>
    </row>
    <row r="28" spans="1:14" s="590" customFormat="1" ht="16.5" customHeight="1">
      <c r="A28" s="1572" t="s">
        <v>235</v>
      </c>
      <c r="B28" s="1573"/>
      <c r="C28" s="617"/>
      <c r="D28" s="617"/>
      <c r="E28" s="617"/>
      <c r="F28" s="617"/>
      <c r="G28" s="617"/>
      <c r="H28" s="617"/>
      <c r="I28" s="617"/>
      <c r="M28" s="618"/>
      <c r="N28" s="619"/>
    </row>
    <row r="29" spans="1:14" s="621" customFormat="1" ht="17.25" customHeight="1">
      <c r="A29" s="620"/>
      <c r="B29" s="620" t="s">
        <v>99</v>
      </c>
      <c r="C29" s="620"/>
      <c r="D29" s="620"/>
      <c r="E29" s="620"/>
      <c r="F29" s="620"/>
      <c r="G29" s="620" t="s">
        <v>100</v>
      </c>
      <c r="H29" s="620"/>
      <c r="I29" s="620"/>
      <c r="M29" s="618"/>
      <c r="N29" s="619"/>
    </row>
    <row r="30" spans="1:14" s="621" customFormat="1" ht="9" customHeight="1">
      <c r="A30" s="620"/>
      <c r="B30" s="620"/>
      <c r="C30" s="620"/>
      <c r="D30" s="620"/>
      <c r="E30" s="620"/>
      <c r="F30" s="620"/>
      <c r="G30" s="620"/>
      <c r="H30" s="620"/>
      <c r="I30" s="620"/>
      <c r="M30" s="618"/>
      <c r="N30" s="619"/>
    </row>
    <row r="31" spans="1:14" s="621" customFormat="1" ht="15.75">
      <c r="A31" s="620"/>
      <c r="B31" s="620" t="s">
        <v>47</v>
      </c>
      <c r="C31" s="620"/>
      <c r="D31" s="620"/>
      <c r="E31" s="620"/>
      <c r="F31" s="620"/>
      <c r="G31" s="620" t="s">
        <v>57</v>
      </c>
      <c r="H31" s="620"/>
      <c r="I31" s="620"/>
      <c r="M31" s="618"/>
      <c r="N31" s="619"/>
    </row>
    <row r="32" spans="1:9" s="623" customFormat="1" ht="15.75">
      <c r="A32" s="622"/>
      <c r="B32" s="622" t="s">
        <v>94</v>
      </c>
      <c r="C32" s="622"/>
      <c r="D32" s="622"/>
      <c r="E32" s="622"/>
      <c r="F32" s="622"/>
      <c r="G32" s="622" t="s">
        <v>94</v>
      </c>
      <c r="H32" s="622"/>
      <c r="I32" s="622"/>
    </row>
    <row r="33" spans="1:9" s="590" customFormat="1" ht="15.75">
      <c r="A33" s="620"/>
      <c r="B33" s="617" t="s">
        <v>93</v>
      </c>
      <c r="C33" s="617"/>
      <c r="D33" s="617"/>
      <c r="E33" s="617"/>
      <c r="F33" s="617"/>
      <c r="G33" s="617"/>
      <c r="H33" s="617"/>
      <c r="I33" s="617"/>
    </row>
    <row r="34" spans="1:9" s="590" customFormat="1" ht="15.75">
      <c r="A34" s="620"/>
      <c r="B34" s="617"/>
      <c r="C34" s="617"/>
      <c r="D34" s="617"/>
      <c r="E34" s="617"/>
      <c r="F34" s="617"/>
      <c r="G34" s="617"/>
      <c r="H34" s="617"/>
      <c r="I34" s="617"/>
    </row>
    <row r="35" spans="1:9" s="621" customFormat="1" ht="15.75">
      <c r="A35" s="620"/>
      <c r="B35" s="620" t="s">
        <v>98</v>
      </c>
      <c r="C35" s="620"/>
      <c r="D35" s="620"/>
      <c r="E35" s="620"/>
      <c r="F35" s="620"/>
      <c r="G35" s="620" t="s">
        <v>97</v>
      </c>
      <c r="H35" s="620"/>
      <c r="I35" s="620"/>
    </row>
    <row r="36" s="621" customFormat="1" ht="5.25" customHeight="1"/>
    <row r="37" s="621" customFormat="1" ht="6" customHeight="1"/>
    <row r="38" spans="2:7" s="621" customFormat="1" ht="12.75">
      <c r="B38" s="621" t="s">
        <v>86</v>
      </c>
      <c r="G38" s="621" t="s">
        <v>87</v>
      </c>
    </row>
    <row r="39" spans="2:7" s="621" customFormat="1" ht="12.75">
      <c r="B39" s="621" t="s">
        <v>94</v>
      </c>
      <c r="G39" s="621" t="s">
        <v>94</v>
      </c>
    </row>
  </sheetData>
  <sheetProtection/>
  <mergeCells count="58">
    <mergeCell ref="A1:B1"/>
    <mergeCell ref="F1:J1"/>
    <mergeCell ref="L1:O1"/>
    <mergeCell ref="A2:J2"/>
    <mergeCell ref="A3:J3"/>
    <mergeCell ref="A4:O4"/>
    <mergeCell ref="A5:O5"/>
    <mergeCell ref="A7:O7"/>
    <mergeCell ref="A9:A10"/>
    <mergeCell ref="B9:B10"/>
    <mergeCell ref="C9:C10"/>
    <mergeCell ref="D9:D10"/>
    <mergeCell ref="E9:E10"/>
    <mergeCell ref="F9:F10"/>
    <mergeCell ref="G9:G10"/>
    <mergeCell ref="H9:H10"/>
    <mergeCell ref="I9:O9"/>
    <mergeCell ref="A12:A14"/>
    <mergeCell ref="B12:B14"/>
    <mergeCell ref="C12:C14"/>
    <mergeCell ref="D12:D14"/>
    <mergeCell ref="E12:E14"/>
    <mergeCell ref="F12:F14"/>
    <mergeCell ref="G12:G14"/>
    <mergeCell ref="H12:H14"/>
    <mergeCell ref="A15:A17"/>
    <mergeCell ref="B15:B17"/>
    <mergeCell ref="C15:C17"/>
    <mergeCell ref="D15:D17"/>
    <mergeCell ref="E15:E17"/>
    <mergeCell ref="F15:F17"/>
    <mergeCell ref="G15:G17"/>
    <mergeCell ref="H15:H17"/>
    <mergeCell ref="A18:A20"/>
    <mergeCell ref="B18:B20"/>
    <mergeCell ref="C18:C20"/>
    <mergeCell ref="D18:D20"/>
    <mergeCell ref="E18:E20"/>
    <mergeCell ref="F18:F20"/>
    <mergeCell ref="G18:G20"/>
    <mergeCell ref="H18:H20"/>
    <mergeCell ref="H24:H26"/>
    <mergeCell ref="A21:A23"/>
    <mergeCell ref="B21:B23"/>
    <mergeCell ref="C21:C23"/>
    <mergeCell ref="D21:D23"/>
    <mergeCell ref="E21:E23"/>
    <mergeCell ref="F21:F23"/>
    <mergeCell ref="A28:B28"/>
    <mergeCell ref="G21:G23"/>
    <mergeCell ref="H21:H23"/>
    <mergeCell ref="A24:A26"/>
    <mergeCell ref="B24:B26"/>
    <mergeCell ref="C24:C26"/>
    <mergeCell ref="D24:D26"/>
    <mergeCell ref="E24:E26"/>
    <mergeCell ref="F24:F26"/>
    <mergeCell ref="G24:G2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view="pageBreakPreview" zoomScaleSheetLayoutView="100" zoomScalePageLayoutView="0" workbookViewId="0" topLeftCell="A1">
      <selection activeCell="D8" sqref="D8:D9"/>
    </sheetView>
  </sheetViews>
  <sheetFormatPr defaultColWidth="8.00390625" defaultRowHeight="12.75"/>
  <cols>
    <col min="1" max="1" width="4.375" style="596" customWidth="1"/>
    <col min="2" max="2" width="13.25390625" style="596" customWidth="1"/>
    <col min="3" max="4" width="26.625" style="596" customWidth="1"/>
    <col min="5" max="5" width="14.125" style="596" customWidth="1"/>
    <col min="6" max="6" width="23.375" style="596" customWidth="1"/>
    <col min="7" max="7" width="13.25390625" style="596" customWidth="1"/>
    <col min="8" max="8" width="14.25390625" style="596" customWidth="1"/>
    <col min="9" max="9" width="13.25390625" style="596" customWidth="1"/>
    <col min="10" max="10" width="16.625" style="596" customWidth="1"/>
    <col min="11" max="11" width="13.25390625" style="596" customWidth="1"/>
    <col min="12" max="16" width="15.125" style="596" customWidth="1"/>
    <col min="17" max="16384" width="8.00390625" style="596" customWidth="1"/>
  </cols>
  <sheetData>
    <row r="1" spans="1:256" ht="42" customHeight="1">
      <c r="A1" s="1303"/>
      <c r="B1" s="1304"/>
      <c r="C1" s="211"/>
      <c r="D1" s="212"/>
      <c r="E1" s="212"/>
      <c r="F1" s="1300"/>
      <c r="G1" s="1300"/>
      <c r="H1" s="1301"/>
      <c r="I1" s="1301"/>
      <c r="J1" s="585"/>
      <c r="K1" s="585"/>
      <c r="L1" s="585"/>
      <c r="M1" s="1300" t="s">
        <v>613</v>
      </c>
      <c r="N1" s="1300"/>
      <c r="O1" s="130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>
      <c r="A2" s="1623" t="s">
        <v>4</v>
      </c>
      <c r="B2" s="1623"/>
      <c r="C2" s="1623"/>
      <c r="D2" s="1623"/>
      <c r="E2" s="1623"/>
      <c r="F2" s="1623"/>
      <c r="G2" s="1623"/>
      <c r="H2" s="1623"/>
      <c r="I2" s="16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624" t="s">
        <v>267</v>
      </c>
      <c r="B3" s="1304"/>
      <c r="C3" s="1304"/>
      <c r="D3" s="1304"/>
      <c r="E3" s="1304"/>
      <c r="F3" s="1304"/>
      <c r="G3" s="1304"/>
      <c r="H3" s="1304"/>
      <c r="I3" s="130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>
      <c r="A4" s="1310" t="s">
        <v>111</v>
      </c>
      <c r="B4" s="1310"/>
      <c r="C4" s="1310"/>
      <c r="D4" s="1310"/>
      <c r="E4" s="1310"/>
      <c r="F4" s="1310"/>
      <c r="G4" s="1310"/>
      <c r="H4" s="1310"/>
      <c r="I4" s="1310"/>
      <c r="J4" s="1310"/>
      <c r="K4" s="1310"/>
      <c r="L4" s="1310"/>
      <c r="M4" s="1310"/>
      <c r="N4" s="1310"/>
      <c r="O4" s="1310"/>
      <c r="P4" s="13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8.75">
      <c r="A5" s="1310" t="s">
        <v>544</v>
      </c>
      <c r="B5" s="1310"/>
      <c r="C5" s="1310"/>
      <c r="D5" s="1310"/>
      <c r="E5" s="1310"/>
      <c r="F5" s="1310"/>
      <c r="G5" s="1310"/>
      <c r="H5" s="1310"/>
      <c r="I5" s="1310"/>
      <c r="J5" s="1310"/>
      <c r="K5" s="1310"/>
      <c r="L5" s="1310"/>
      <c r="M5" s="1310"/>
      <c r="N5" s="1310"/>
      <c r="O5" s="1310"/>
      <c r="P5" s="131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7" spans="1:256" ht="18.75" customHeight="1">
      <c r="A7" s="1622" t="s">
        <v>518</v>
      </c>
      <c r="B7" s="1622"/>
      <c r="C7" s="1622"/>
      <c r="D7" s="1622"/>
      <c r="E7" s="1622"/>
      <c r="F7" s="1622"/>
      <c r="G7" s="1622"/>
      <c r="H7" s="1622"/>
      <c r="I7" s="1622"/>
      <c r="J7" s="1622"/>
      <c r="K7" s="1622"/>
      <c r="L7" s="1622"/>
      <c r="M7" s="1622"/>
      <c r="N7" s="1622"/>
      <c r="O7" s="1622"/>
      <c r="P7" s="1622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4"/>
      <c r="BN7" s="624"/>
      <c r="BO7" s="624"/>
      <c r="BP7" s="624"/>
      <c r="BQ7" s="624"/>
      <c r="BR7" s="624"/>
      <c r="BS7" s="624"/>
      <c r="BT7" s="624"/>
      <c r="BU7" s="624"/>
      <c r="BV7" s="624"/>
      <c r="BW7" s="624"/>
      <c r="BX7" s="624"/>
      <c r="BY7" s="624"/>
      <c r="BZ7" s="624"/>
      <c r="CA7" s="624"/>
      <c r="CB7" s="624"/>
      <c r="CC7" s="624"/>
      <c r="CD7" s="624"/>
      <c r="CE7" s="624"/>
      <c r="CF7" s="624"/>
      <c r="CG7" s="624"/>
      <c r="CH7" s="624"/>
      <c r="CI7" s="624"/>
      <c r="CJ7" s="624"/>
      <c r="CK7" s="624"/>
      <c r="CL7" s="624"/>
      <c r="CM7" s="624"/>
      <c r="CN7" s="624"/>
      <c r="CO7" s="624"/>
      <c r="CP7" s="624"/>
      <c r="CQ7" s="624"/>
      <c r="CR7" s="624"/>
      <c r="CS7" s="624"/>
      <c r="CT7" s="624"/>
      <c r="CU7" s="624"/>
      <c r="CV7" s="624"/>
      <c r="CW7" s="624"/>
      <c r="CX7" s="624"/>
      <c r="CY7" s="624"/>
      <c r="CZ7" s="624"/>
      <c r="DA7" s="624"/>
      <c r="DB7" s="624"/>
      <c r="DC7" s="624"/>
      <c r="DD7" s="624"/>
      <c r="DE7" s="624"/>
      <c r="DF7" s="624"/>
      <c r="DG7" s="624"/>
      <c r="DH7" s="624"/>
      <c r="DI7" s="624"/>
      <c r="DJ7" s="624"/>
      <c r="DK7" s="624"/>
      <c r="DL7" s="624"/>
      <c r="DM7" s="624"/>
      <c r="DN7" s="624"/>
      <c r="DO7" s="624"/>
      <c r="DP7" s="624"/>
      <c r="DQ7" s="624"/>
      <c r="DR7" s="624"/>
      <c r="DS7" s="624"/>
      <c r="DT7" s="624"/>
      <c r="DU7" s="624"/>
      <c r="DV7" s="624"/>
      <c r="DW7" s="624"/>
      <c r="DX7" s="624"/>
      <c r="DY7" s="624"/>
      <c r="DZ7" s="624"/>
      <c r="EA7" s="624"/>
      <c r="EB7" s="624"/>
      <c r="EC7" s="624"/>
      <c r="ED7" s="624"/>
      <c r="EE7" s="624"/>
      <c r="EF7" s="624"/>
      <c r="EG7" s="624"/>
      <c r="EH7" s="624"/>
      <c r="EI7" s="624"/>
      <c r="EJ7" s="624"/>
      <c r="EK7" s="624"/>
      <c r="EL7" s="624"/>
      <c r="EM7" s="624"/>
      <c r="EN7" s="624"/>
      <c r="EO7" s="624"/>
      <c r="EP7" s="624"/>
      <c r="EQ7" s="624"/>
      <c r="ER7" s="624"/>
      <c r="ES7" s="624"/>
      <c r="ET7" s="624"/>
      <c r="EU7" s="624"/>
      <c r="EV7" s="624"/>
      <c r="EW7" s="624"/>
      <c r="EX7" s="624"/>
      <c r="EY7" s="624"/>
      <c r="EZ7" s="624"/>
      <c r="FA7" s="624"/>
      <c r="FB7" s="624"/>
      <c r="FC7" s="624"/>
      <c r="FD7" s="624"/>
      <c r="FE7" s="624"/>
      <c r="FF7" s="624"/>
      <c r="FG7" s="624"/>
      <c r="FH7" s="624"/>
      <c r="FI7" s="624"/>
      <c r="FJ7" s="624"/>
      <c r="FK7" s="624"/>
      <c r="FL7" s="624"/>
      <c r="FM7" s="624"/>
      <c r="FN7" s="624"/>
      <c r="FO7" s="624"/>
      <c r="FP7" s="624"/>
      <c r="FQ7" s="624"/>
      <c r="FR7" s="624"/>
      <c r="FS7" s="624"/>
      <c r="FT7" s="624"/>
      <c r="FU7" s="624"/>
      <c r="FV7" s="624"/>
      <c r="FW7" s="624"/>
      <c r="FX7" s="624"/>
      <c r="FY7" s="624"/>
      <c r="FZ7" s="624"/>
      <c r="GA7" s="624"/>
      <c r="GB7" s="624"/>
      <c r="GC7" s="624"/>
      <c r="GD7" s="624"/>
      <c r="GE7" s="624"/>
      <c r="GF7" s="624"/>
      <c r="GG7" s="624"/>
      <c r="GH7" s="624"/>
      <c r="GI7" s="624"/>
      <c r="GJ7" s="624"/>
      <c r="GK7" s="624"/>
      <c r="GL7" s="624"/>
      <c r="GM7" s="624"/>
      <c r="GN7" s="624"/>
      <c r="GO7" s="624"/>
      <c r="GP7" s="624"/>
      <c r="GQ7" s="624"/>
      <c r="GR7" s="624"/>
      <c r="GS7" s="624"/>
      <c r="GT7" s="624"/>
      <c r="GU7" s="624"/>
      <c r="GV7" s="624"/>
      <c r="GW7" s="624"/>
      <c r="GX7" s="624"/>
      <c r="GY7" s="624"/>
      <c r="GZ7" s="624"/>
      <c r="HA7" s="624"/>
      <c r="HB7" s="624"/>
      <c r="HC7" s="624"/>
      <c r="HD7" s="624"/>
      <c r="HE7" s="624"/>
      <c r="HF7" s="624"/>
      <c r="HG7" s="624"/>
      <c r="HH7" s="624"/>
      <c r="HI7" s="624"/>
      <c r="HJ7" s="624"/>
      <c r="HK7" s="624"/>
      <c r="HL7" s="624"/>
      <c r="HM7" s="624"/>
      <c r="HN7" s="624"/>
      <c r="HO7" s="624"/>
      <c r="HP7" s="624"/>
      <c r="HQ7" s="624"/>
      <c r="HR7" s="624"/>
      <c r="HS7" s="624"/>
      <c r="HT7" s="624"/>
      <c r="HU7" s="624"/>
      <c r="HV7" s="624"/>
      <c r="HW7" s="624"/>
      <c r="HX7" s="624"/>
      <c r="HY7" s="624"/>
      <c r="HZ7" s="624"/>
      <c r="IA7" s="624"/>
      <c r="IB7" s="624"/>
      <c r="IC7" s="624"/>
      <c r="ID7" s="624"/>
      <c r="IE7" s="624"/>
      <c r="IF7" s="624"/>
      <c r="IG7" s="624"/>
      <c r="IH7" s="624"/>
      <c r="II7" s="624"/>
      <c r="IJ7" s="624"/>
      <c r="IK7" s="624"/>
      <c r="IL7" s="624"/>
      <c r="IM7" s="624"/>
      <c r="IN7" s="624"/>
      <c r="IO7" s="624"/>
      <c r="IP7" s="624"/>
      <c r="IQ7" s="624"/>
      <c r="IR7" s="624"/>
      <c r="IS7" s="624"/>
      <c r="IT7" s="624"/>
      <c r="IU7" s="624"/>
      <c r="IV7" s="624"/>
    </row>
    <row r="8" spans="1:256" ht="32.25" customHeight="1">
      <c r="A8" s="1594" t="s">
        <v>55</v>
      </c>
      <c r="B8" s="1596" t="s">
        <v>519</v>
      </c>
      <c r="C8" s="1596" t="s">
        <v>520</v>
      </c>
      <c r="D8" s="1596" t="s">
        <v>521</v>
      </c>
      <c r="E8" s="1596" t="s">
        <v>522</v>
      </c>
      <c r="F8" s="1596" t="s">
        <v>523</v>
      </c>
      <c r="G8" s="1596" t="s">
        <v>524</v>
      </c>
      <c r="H8" s="1596" t="s">
        <v>580</v>
      </c>
      <c r="I8" s="1596" t="s">
        <v>581</v>
      </c>
      <c r="J8" s="1596" t="s">
        <v>525</v>
      </c>
      <c r="K8" s="1619" t="s">
        <v>526</v>
      </c>
      <c r="L8" s="1620"/>
      <c r="M8" s="1620"/>
      <c r="N8" s="1620"/>
      <c r="O8" s="1620"/>
      <c r="P8" s="1621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  <c r="BX8" s="597"/>
      <c r="BY8" s="597"/>
      <c r="BZ8" s="597"/>
      <c r="CA8" s="597"/>
      <c r="CB8" s="597"/>
      <c r="CC8" s="597"/>
      <c r="CD8" s="597"/>
      <c r="CE8" s="597"/>
      <c r="CF8" s="597"/>
      <c r="CG8" s="597"/>
      <c r="CH8" s="597"/>
      <c r="CI8" s="597"/>
      <c r="CJ8" s="597"/>
      <c r="CK8" s="597"/>
      <c r="CL8" s="597"/>
      <c r="CM8" s="597"/>
      <c r="CN8" s="597"/>
      <c r="CO8" s="597"/>
      <c r="CP8" s="597"/>
      <c r="CQ8" s="597"/>
      <c r="CR8" s="597"/>
      <c r="CS8" s="597"/>
      <c r="CT8" s="597"/>
      <c r="CU8" s="597"/>
      <c r="CV8" s="597"/>
      <c r="CW8" s="597"/>
      <c r="CX8" s="597"/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7"/>
      <c r="DJ8" s="597"/>
      <c r="DK8" s="597"/>
      <c r="DL8" s="597"/>
      <c r="DM8" s="597"/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7"/>
      <c r="DZ8" s="597"/>
      <c r="EA8" s="597"/>
      <c r="EB8" s="597"/>
      <c r="EC8" s="597"/>
      <c r="ED8" s="597"/>
      <c r="EE8" s="597"/>
      <c r="EF8" s="597"/>
      <c r="EG8" s="597"/>
      <c r="EH8" s="597"/>
      <c r="EI8" s="597"/>
      <c r="EJ8" s="597"/>
      <c r="EK8" s="597"/>
      <c r="EL8" s="597"/>
      <c r="EM8" s="597"/>
      <c r="EN8" s="597"/>
      <c r="EO8" s="597"/>
      <c r="EP8" s="597"/>
      <c r="EQ8" s="597"/>
      <c r="ER8" s="597"/>
      <c r="ES8" s="597"/>
      <c r="ET8" s="597"/>
      <c r="EU8" s="597"/>
      <c r="EV8" s="597"/>
      <c r="EW8" s="597"/>
      <c r="EX8" s="597"/>
      <c r="EY8" s="597"/>
      <c r="EZ8" s="597"/>
      <c r="FA8" s="597"/>
      <c r="FB8" s="597"/>
      <c r="FC8" s="597"/>
      <c r="FD8" s="597"/>
      <c r="FE8" s="597"/>
      <c r="FF8" s="597"/>
      <c r="FG8" s="597"/>
      <c r="FH8" s="597"/>
      <c r="FI8" s="597"/>
      <c r="FJ8" s="597"/>
      <c r="FK8" s="597"/>
      <c r="FL8" s="597"/>
      <c r="FM8" s="597"/>
      <c r="FN8" s="597"/>
      <c r="FO8" s="597"/>
      <c r="FP8" s="597"/>
      <c r="FQ8" s="597"/>
      <c r="FR8" s="597"/>
      <c r="FS8" s="597"/>
      <c r="FT8" s="597"/>
      <c r="FU8" s="597"/>
      <c r="FV8" s="597"/>
      <c r="FW8" s="597"/>
      <c r="FX8" s="597"/>
      <c r="FY8" s="597"/>
      <c r="FZ8" s="597"/>
      <c r="GA8" s="597"/>
      <c r="GB8" s="597"/>
      <c r="GC8" s="597"/>
      <c r="GD8" s="597"/>
      <c r="GE8" s="597"/>
      <c r="GF8" s="597"/>
      <c r="GG8" s="597"/>
      <c r="GH8" s="597"/>
      <c r="GI8" s="597"/>
      <c r="GJ8" s="597"/>
      <c r="GK8" s="597"/>
      <c r="GL8" s="597"/>
      <c r="GM8" s="597"/>
      <c r="GN8" s="597"/>
      <c r="GO8" s="597"/>
      <c r="GP8" s="597"/>
      <c r="GQ8" s="597"/>
      <c r="GR8" s="597"/>
      <c r="GS8" s="597"/>
      <c r="GT8" s="597"/>
      <c r="GU8" s="597"/>
      <c r="GV8" s="597"/>
      <c r="GW8" s="597"/>
      <c r="GX8" s="597"/>
      <c r="GY8" s="597"/>
      <c r="GZ8" s="597"/>
      <c r="HA8" s="597"/>
      <c r="HB8" s="597"/>
      <c r="HC8" s="597"/>
      <c r="HD8" s="597"/>
      <c r="HE8" s="597"/>
      <c r="HF8" s="597"/>
      <c r="HG8" s="597"/>
      <c r="HH8" s="597"/>
      <c r="HI8" s="597"/>
      <c r="HJ8" s="597"/>
      <c r="HK8" s="597"/>
      <c r="HL8" s="597"/>
      <c r="HM8" s="597"/>
      <c r="HN8" s="597"/>
      <c r="HO8" s="597"/>
      <c r="HP8" s="597"/>
      <c r="HQ8" s="597"/>
      <c r="HR8" s="597"/>
      <c r="HS8" s="597"/>
      <c r="HT8" s="597"/>
      <c r="HU8" s="597"/>
      <c r="HV8" s="597"/>
      <c r="HW8" s="597"/>
      <c r="HX8" s="597"/>
      <c r="HY8" s="597"/>
      <c r="HZ8" s="597"/>
      <c r="IA8" s="597"/>
      <c r="IB8" s="597"/>
      <c r="IC8" s="597"/>
      <c r="ID8" s="597"/>
      <c r="IE8" s="597"/>
      <c r="IF8" s="597"/>
      <c r="IG8" s="597"/>
      <c r="IH8" s="597"/>
      <c r="II8" s="597"/>
      <c r="IJ8" s="597"/>
      <c r="IK8" s="597"/>
      <c r="IL8" s="597"/>
      <c r="IM8" s="597"/>
      <c r="IN8" s="597"/>
      <c r="IO8" s="597"/>
      <c r="IP8" s="597"/>
      <c r="IQ8" s="597"/>
      <c r="IR8" s="597"/>
      <c r="IS8" s="597"/>
      <c r="IT8" s="597"/>
      <c r="IU8" s="597"/>
      <c r="IV8" s="597"/>
    </row>
    <row r="9" spans="1:256" ht="51.75" customHeight="1">
      <c r="A9" s="1595"/>
      <c r="B9" s="1597"/>
      <c r="C9" s="1597"/>
      <c r="D9" s="1597"/>
      <c r="E9" s="1597"/>
      <c r="F9" s="1597"/>
      <c r="G9" s="1597"/>
      <c r="H9" s="1597"/>
      <c r="I9" s="1597"/>
      <c r="J9" s="1597"/>
      <c r="K9" s="599">
        <v>2022</v>
      </c>
      <c r="L9" s="599">
        <v>2023</v>
      </c>
      <c r="M9" s="599">
        <v>2024</v>
      </c>
      <c r="N9" s="599">
        <v>2025</v>
      </c>
      <c r="O9" s="599">
        <v>2026</v>
      </c>
      <c r="P9" s="599" t="s">
        <v>105</v>
      </c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97"/>
      <c r="ED9" s="597"/>
      <c r="EE9" s="597"/>
      <c r="EF9" s="597"/>
      <c r="EG9" s="597"/>
      <c r="EH9" s="597"/>
      <c r="EI9" s="597"/>
      <c r="EJ9" s="597"/>
      <c r="EK9" s="597"/>
      <c r="EL9" s="597"/>
      <c r="EM9" s="597"/>
      <c r="EN9" s="597"/>
      <c r="EO9" s="597"/>
      <c r="EP9" s="597"/>
      <c r="EQ9" s="597"/>
      <c r="ER9" s="597"/>
      <c r="ES9" s="597"/>
      <c r="ET9" s="597"/>
      <c r="EU9" s="597"/>
      <c r="EV9" s="597"/>
      <c r="EW9" s="597"/>
      <c r="EX9" s="597"/>
      <c r="EY9" s="597"/>
      <c r="EZ9" s="597"/>
      <c r="FA9" s="597"/>
      <c r="FB9" s="597"/>
      <c r="FC9" s="597"/>
      <c r="FD9" s="597"/>
      <c r="FE9" s="597"/>
      <c r="FF9" s="597"/>
      <c r="FG9" s="597"/>
      <c r="FH9" s="597"/>
      <c r="FI9" s="597"/>
      <c r="FJ9" s="597"/>
      <c r="FK9" s="597"/>
      <c r="FL9" s="597"/>
      <c r="FM9" s="597"/>
      <c r="FN9" s="597"/>
      <c r="FO9" s="597"/>
      <c r="FP9" s="597"/>
      <c r="FQ9" s="597"/>
      <c r="FR9" s="597"/>
      <c r="FS9" s="597"/>
      <c r="FT9" s="597"/>
      <c r="FU9" s="597"/>
      <c r="FV9" s="597"/>
      <c r="FW9" s="597"/>
      <c r="FX9" s="597"/>
      <c r="FY9" s="597"/>
      <c r="FZ9" s="597"/>
      <c r="GA9" s="597"/>
      <c r="GB9" s="597"/>
      <c r="GC9" s="597"/>
      <c r="GD9" s="597"/>
      <c r="GE9" s="597"/>
      <c r="GF9" s="597"/>
      <c r="GG9" s="597"/>
      <c r="GH9" s="597"/>
      <c r="GI9" s="597"/>
      <c r="GJ9" s="597"/>
      <c r="GK9" s="597"/>
      <c r="GL9" s="597"/>
      <c r="GM9" s="597"/>
      <c r="GN9" s="597"/>
      <c r="GO9" s="597"/>
      <c r="GP9" s="597"/>
      <c r="GQ9" s="597"/>
      <c r="GR9" s="597"/>
      <c r="GS9" s="597"/>
      <c r="GT9" s="597"/>
      <c r="GU9" s="597"/>
      <c r="GV9" s="597"/>
      <c r="GW9" s="597"/>
      <c r="GX9" s="597"/>
      <c r="GY9" s="597"/>
      <c r="GZ9" s="597"/>
      <c r="HA9" s="597"/>
      <c r="HB9" s="597"/>
      <c r="HC9" s="597"/>
      <c r="HD9" s="597"/>
      <c r="HE9" s="597"/>
      <c r="HF9" s="597"/>
      <c r="HG9" s="597"/>
      <c r="HH9" s="597"/>
      <c r="HI9" s="597"/>
      <c r="HJ9" s="597"/>
      <c r="HK9" s="597"/>
      <c r="HL9" s="597"/>
      <c r="HM9" s="597"/>
      <c r="HN9" s="597"/>
      <c r="HO9" s="597"/>
      <c r="HP9" s="597"/>
      <c r="HQ9" s="597"/>
      <c r="HR9" s="597"/>
      <c r="HS9" s="597"/>
      <c r="HT9" s="597"/>
      <c r="HU9" s="597"/>
      <c r="HV9" s="597"/>
      <c r="HW9" s="597"/>
      <c r="HX9" s="597"/>
      <c r="HY9" s="597"/>
      <c r="HZ9" s="597"/>
      <c r="IA9" s="597"/>
      <c r="IB9" s="597"/>
      <c r="IC9" s="597"/>
      <c r="ID9" s="597"/>
      <c r="IE9" s="597"/>
      <c r="IF9" s="597"/>
      <c r="IG9" s="597"/>
      <c r="IH9" s="597"/>
      <c r="II9" s="597"/>
      <c r="IJ9" s="597"/>
      <c r="IK9" s="597"/>
      <c r="IL9" s="597"/>
      <c r="IM9" s="597"/>
      <c r="IN9" s="597"/>
      <c r="IO9" s="597"/>
      <c r="IP9" s="597"/>
      <c r="IQ9" s="597"/>
      <c r="IR9" s="597"/>
      <c r="IS9" s="597"/>
      <c r="IT9" s="597"/>
      <c r="IU9" s="597"/>
      <c r="IV9" s="597"/>
    </row>
    <row r="10" spans="1:256" ht="15">
      <c r="A10" s="625">
        <v>1</v>
      </c>
      <c r="B10" s="625">
        <v>2</v>
      </c>
      <c r="C10" s="625">
        <v>3</v>
      </c>
      <c r="D10" s="625">
        <v>4</v>
      </c>
      <c r="E10" s="625">
        <v>5</v>
      </c>
      <c r="F10" s="625">
        <v>6</v>
      </c>
      <c r="G10" s="625">
        <v>7</v>
      </c>
      <c r="H10" s="625">
        <v>8</v>
      </c>
      <c r="I10" s="625">
        <v>9</v>
      </c>
      <c r="J10" s="625">
        <v>10</v>
      </c>
      <c r="K10" s="625" t="s">
        <v>527</v>
      </c>
      <c r="L10" s="625" t="s">
        <v>528</v>
      </c>
      <c r="M10" s="625" t="s">
        <v>529</v>
      </c>
      <c r="N10" s="625" t="s">
        <v>530</v>
      </c>
      <c r="O10" s="625" t="s">
        <v>531</v>
      </c>
      <c r="P10" s="625" t="s">
        <v>532</v>
      </c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7"/>
      <c r="BH10" s="597"/>
      <c r="BI10" s="597"/>
      <c r="BJ10" s="597"/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7"/>
      <c r="CD10" s="597"/>
      <c r="CE10" s="597"/>
      <c r="CF10" s="597"/>
      <c r="CG10" s="597"/>
      <c r="CH10" s="597"/>
      <c r="CI10" s="597"/>
      <c r="CJ10" s="597"/>
      <c r="CK10" s="597"/>
      <c r="CL10" s="597"/>
      <c r="CM10" s="597"/>
      <c r="CN10" s="597"/>
      <c r="CO10" s="597"/>
      <c r="CP10" s="597"/>
      <c r="CQ10" s="597"/>
      <c r="CR10" s="597"/>
      <c r="CS10" s="597"/>
      <c r="CT10" s="597"/>
      <c r="CU10" s="597"/>
      <c r="CV10" s="597"/>
      <c r="CW10" s="597"/>
      <c r="CX10" s="597"/>
      <c r="CY10" s="597"/>
      <c r="CZ10" s="597"/>
      <c r="DA10" s="597"/>
      <c r="DB10" s="597"/>
      <c r="DC10" s="597"/>
      <c r="DD10" s="597"/>
      <c r="DE10" s="597"/>
      <c r="DF10" s="597"/>
      <c r="DG10" s="597"/>
      <c r="DH10" s="597"/>
      <c r="DI10" s="597"/>
      <c r="DJ10" s="597"/>
      <c r="DK10" s="597"/>
      <c r="DL10" s="597"/>
      <c r="DM10" s="597"/>
      <c r="DN10" s="597"/>
      <c r="DO10" s="597"/>
      <c r="DP10" s="597"/>
      <c r="DQ10" s="597"/>
      <c r="DR10" s="597"/>
      <c r="DS10" s="597"/>
      <c r="DT10" s="597"/>
      <c r="DU10" s="597"/>
      <c r="DV10" s="597"/>
      <c r="DW10" s="597"/>
      <c r="DX10" s="597"/>
      <c r="DY10" s="597"/>
      <c r="DZ10" s="597"/>
      <c r="EA10" s="597"/>
      <c r="EB10" s="597"/>
      <c r="EC10" s="597"/>
      <c r="ED10" s="597"/>
      <c r="EE10" s="597"/>
      <c r="EF10" s="597"/>
      <c r="EG10" s="597"/>
      <c r="EH10" s="597"/>
      <c r="EI10" s="597"/>
      <c r="EJ10" s="597"/>
      <c r="EK10" s="597"/>
      <c r="EL10" s="597"/>
      <c r="EM10" s="597"/>
      <c r="EN10" s="597"/>
      <c r="EO10" s="597"/>
      <c r="EP10" s="597"/>
      <c r="EQ10" s="597"/>
      <c r="ER10" s="597"/>
      <c r="ES10" s="597"/>
      <c r="ET10" s="597"/>
      <c r="EU10" s="597"/>
      <c r="EV10" s="597"/>
      <c r="EW10" s="597"/>
      <c r="EX10" s="597"/>
      <c r="EY10" s="597"/>
      <c r="EZ10" s="597"/>
      <c r="FA10" s="597"/>
      <c r="FB10" s="597"/>
      <c r="FC10" s="597"/>
      <c r="FD10" s="597"/>
      <c r="FE10" s="597"/>
      <c r="FF10" s="597"/>
      <c r="FG10" s="597"/>
      <c r="FH10" s="597"/>
      <c r="FI10" s="597"/>
      <c r="FJ10" s="597"/>
      <c r="FK10" s="597"/>
      <c r="FL10" s="597"/>
      <c r="FM10" s="597"/>
      <c r="FN10" s="597"/>
      <c r="FO10" s="597"/>
      <c r="FP10" s="597"/>
      <c r="FQ10" s="597"/>
      <c r="FR10" s="597"/>
      <c r="FS10" s="597"/>
      <c r="FT10" s="597"/>
      <c r="FU10" s="597"/>
      <c r="FV10" s="597"/>
      <c r="FW10" s="597"/>
      <c r="FX10" s="597"/>
      <c r="FY10" s="597"/>
      <c r="FZ10" s="597"/>
      <c r="GA10" s="597"/>
      <c r="GB10" s="597"/>
      <c r="GC10" s="597"/>
      <c r="GD10" s="597"/>
      <c r="GE10" s="597"/>
      <c r="GF10" s="597"/>
      <c r="GG10" s="597"/>
      <c r="GH10" s="597"/>
      <c r="GI10" s="597"/>
      <c r="GJ10" s="597"/>
      <c r="GK10" s="597"/>
      <c r="GL10" s="597"/>
      <c r="GM10" s="597"/>
      <c r="GN10" s="597"/>
      <c r="GO10" s="597"/>
      <c r="GP10" s="597"/>
      <c r="GQ10" s="597"/>
      <c r="GR10" s="597"/>
      <c r="GS10" s="597"/>
      <c r="GT10" s="597"/>
      <c r="GU10" s="597"/>
      <c r="GV10" s="597"/>
      <c r="GW10" s="597"/>
      <c r="GX10" s="597"/>
      <c r="GY10" s="597"/>
      <c r="GZ10" s="597"/>
      <c r="HA10" s="597"/>
      <c r="HB10" s="597"/>
      <c r="HC10" s="597"/>
      <c r="HD10" s="597"/>
      <c r="HE10" s="597"/>
      <c r="HF10" s="597"/>
      <c r="HG10" s="597"/>
      <c r="HH10" s="597"/>
      <c r="HI10" s="597"/>
      <c r="HJ10" s="597"/>
      <c r="HK10" s="597"/>
      <c r="HL10" s="597"/>
      <c r="HM10" s="597"/>
      <c r="HN10" s="597"/>
      <c r="HO10" s="597"/>
      <c r="HP10" s="597"/>
      <c r="HQ10" s="597"/>
      <c r="HR10" s="597"/>
      <c r="HS10" s="597"/>
      <c r="HT10" s="597"/>
      <c r="HU10" s="597"/>
      <c r="HV10" s="597"/>
      <c r="HW10" s="597"/>
      <c r="HX10" s="597"/>
      <c r="HY10" s="597"/>
      <c r="HZ10" s="597"/>
      <c r="IA10" s="597"/>
      <c r="IB10" s="597"/>
      <c r="IC10" s="597"/>
      <c r="ID10" s="597"/>
      <c r="IE10" s="597"/>
      <c r="IF10" s="597"/>
      <c r="IG10" s="597"/>
      <c r="IH10" s="597"/>
      <c r="II10" s="597"/>
      <c r="IJ10" s="597"/>
      <c r="IK10" s="597"/>
      <c r="IL10" s="597"/>
      <c r="IM10" s="597"/>
      <c r="IN10" s="597"/>
      <c r="IO10" s="597"/>
      <c r="IP10" s="597"/>
      <c r="IQ10" s="597"/>
      <c r="IR10" s="597"/>
      <c r="IS10" s="597"/>
      <c r="IT10" s="597"/>
      <c r="IU10" s="597"/>
      <c r="IV10" s="597"/>
    </row>
    <row r="11" spans="1:256" ht="15">
      <c r="A11" s="626" t="s">
        <v>533</v>
      </c>
      <c r="B11" s="1616" t="s">
        <v>534</v>
      </c>
      <c r="C11" s="1617"/>
      <c r="D11" s="1617"/>
      <c r="E11" s="1617"/>
      <c r="F11" s="1617"/>
      <c r="G11" s="1617"/>
      <c r="H11" s="1617"/>
      <c r="I11" s="1617"/>
      <c r="J11" s="1617"/>
      <c r="K11" s="1617"/>
      <c r="L11" s="1617"/>
      <c r="M11" s="1617"/>
      <c r="N11" s="1617"/>
      <c r="O11" s="1617"/>
      <c r="P11" s="1618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627"/>
      <c r="AB11" s="627"/>
      <c r="AC11" s="627"/>
      <c r="AD11" s="627"/>
      <c r="AE11" s="627"/>
      <c r="AF11" s="627"/>
      <c r="AG11" s="627"/>
      <c r="AH11" s="627"/>
      <c r="AI11" s="627"/>
      <c r="AJ11" s="627"/>
      <c r="AK11" s="627"/>
      <c r="AL11" s="627"/>
      <c r="AM11" s="627"/>
      <c r="AN11" s="627"/>
      <c r="AO11" s="627"/>
      <c r="AP11" s="627"/>
      <c r="AQ11" s="627"/>
      <c r="AR11" s="627"/>
      <c r="AS11" s="627"/>
      <c r="AT11" s="627"/>
      <c r="AU11" s="627"/>
      <c r="AV11" s="627"/>
      <c r="AW11" s="627"/>
      <c r="AX11" s="627"/>
      <c r="AY11" s="627"/>
      <c r="AZ11" s="627"/>
      <c r="BA11" s="627"/>
      <c r="BB11" s="627"/>
      <c r="BC11" s="627"/>
      <c r="BD11" s="627"/>
      <c r="BE11" s="627"/>
      <c r="BF11" s="627"/>
      <c r="BG11" s="627"/>
      <c r="BH11" s="627"/>
      <c r="BI11" s="627"/>
      <c r="BJ11" s="627"/>
      <c r="BK11" s="627"/>
      <c r="BL11" s="627"/>
      <c r="BM11" s="627"/>
      <c r="BN11" s="627"/>
      <c r="BO11" s="627"/>
      <c r="BP11" s="627"/>
      <c r="BQ11" s="627"/>
      <c r="BR11" s="627"/>
      <c r="BS11" s="627"/>
      <c r="BT11" s="627"/>
      <c r="BU11" s="627"/>
      <c r="BV11" s="627"/>
      <c r="BW11" s="627"/>
      <c r="BX11" s="627"/>
      <c r="BY11" s="627"/>
      <c r="BZ11" s="627"/>
      <c r="CA11" s="627"/>
      <c r="CB11" s="627"/>
      <c r="CC11" s="627"/>
      <c r="CD11" s="627"/>
      <c r="CE11" s="627"/>
      <c r="CF11" s="627"/>
      <c r="CG11" s="627"/>
      <c r="CH11" s="627"/>
      <c r="CI11" s="627"/>
      <c r="CJ11" s="627"/>
      <c r="CK11" s="627"/>
      <c r="CL11" s="627"/>
      <c r="CM11" s="627"/>
      <c r="CN11" s="627"/>
      <c r="CO11" s="627"/>
      <c r="CP11" s="627"/>
      <c r="CQ11" s="627"/>
      <c r="CR11" s="627"/>
      <c r="CS11" s="627"/>
      <c r="CT11" s="627"/>
      <c r="CU11" s="627"/>
      <c r="CV11" s="627"/>
      <c r="CW11" s="627"/>
      <c r="CX11" s="627"/>
      <c r="CY11" s="627"/>
      <c r="CZ11" s="627"/>
      <c r="DA11" s="627"/>
      <c r="DB11" s="627"/>
      <c r="DC11" s="627"/>
      <c r="DD11" s="627"/>
      <c r="DE11" s="627"/>
      <c r="DF11" s="627"/>
      <c r="DG11" s="627"/>
      <c r="DH11" s="627"/>
      <c r="DI11" s="627"/>
      <c r="DJ11" s="627"/>
      <c r="DK11" s="627"/>
      <c r="DL11" s="627"/>
      <c r="DM11" s="627"/>
      <c r="DN11" s="627"/>
      <c r="DO11" s="627"/>
      <c r="DP11" s="627"/>
      <c r="DQ11" s="627"/>
      <c r="DR11" s="627"/>
      <c r="DS11" s="627"/>
      <c r="DT11" s="627"/>
      <c r="DU11" s="627"/>
      <c r="DV11" s="627"/>
      <c r="DW11" s="627"/>
      <c r="DX11" s="627"/>
      <c r="DY11" s="627"/>
      <c r="DZ11" s="627"/>
      <c r="EA11" s="627"/>
      <c r="EB11" s="627"/>
      <c r="EC11" s="627"/>
      <c r="ED11" s="627"/>
      <c r="EE11" s="627"/>
      <c r="EF11" s="627"/>
      <c r="EG11" s="627"/>
      <c r="EH11" s="627"/>
      <c r="EI11" s="627"/>
      <c r="EJ11" s="627"/>
      <c r="EK11" s="627"/>
      <c r="EL11" s="627"/>
      <c r="EM11" s="627"/>
      <c r="EN11" s="627"/>
      <c r="EO11" s="627"/>
      <c r="EP11" s="627"/>
      <c r="EQ11" s="627"/>
      <c r="ER11" s="627"/>
      <c r="ES11" s="627"/>
      <c r="ET11" s="627"/>
      <c r="EU11" s="627"/>
      <c r="EV11" s="627"/>
      <c r="EW11" s="627"/>
      <c r="EX11" s="627"/>
      <c r="EY11" s="627"/>
      <c r="EZ11" s="627"/>
      <c r="FA11" s="627"/>
      <c r="FB11" s="627"/>
      <c r="FC11" s="627"/>
      <c r="FD11" s="627"/>
      <c r="FE11" s="627"/>
      <c r="FF11" s="627"/>
      <c r="FG11" s="627"/>
      <c r="FH11" s="627"/>
      <c r="FI11" s="627"/>
      <c r="FJ11" s="627"/>
      <c r="FK11" s="627"/>
      <c r="FL11" s="627"/>
      <c r="FM11" s="627"/>
      <c r="FN11" s="627"/>
      <c r="FO11" s="627"/>
      <c r="FP11" s="627"/>
      <c r="FQ11" s="627"/>
      <c r="FR11" s="627"/>
      <c r="FS11" s="627"/>
      <c r="FT11" s="627"/>
      <c r="FU11" s="627"/>
      <c r="FV11" s="627"/>
      <c r="FW11" s="627"/>
      <c r="FX11" s="627"/>
      <c r="FY11" s="627"/>
      <c r="FZ11" s="627"/>
      <c r="GA11" s="627"/>
      <c r="GB11" s="627"/>
      <c r="GC11" s="627"/>
      <c r="GD11" s="627"/>
      <c r="GE11" s="627"/>
      <c r="GF11" s="627"/>
      <c r="GG11" s="627"/>
      <c r="GH11" s="627"/>
      <c r="GI11" s="627"/>
      <c r="GJ11" s="627"/>
      <c r="GK11" s="627"/>
      <c r="GL11" s="627"/>
      <c r="GM11" s="627"/>
      <c r="GN11" s="627"/>
      <c r="GO11" s="627"/>
      <c r="GP11" s="627"/>
      <c r="GQ11" s="627"/>
      <c r="GR11" s="627"/>
      <c r="GS11" s="627"/>
      <c r="GT11" s="627"/>
      <c r="GU11" s="627"/>
      <c r="GV11" s="627"/>
      <c r="GW11" s="627"/>
      <c r="GX11" s="627"/>
      <c r="GY11" s="627"/>
      <c r="GZ11" s="627"/>
      <c r="HA11" s="627"/>
      <c r="HB11" s="627"/>
      <c r="HC11" s="627"/>
      <c r="HD11" s="627"/>
      <c r="HE11" s="627"/>
      <c r="HF11" s="627"/>
      <c r="HG11" s="627"/>
      <c r="HH11" s="627"/>
      <c r="HI11" s="627"/>
      <c r="HJ11" s="627"/>
      <c r="HK11" s="627"/>
      <c r="HL11" s="627"/>
      <c r="HM11" s="627"/>
      <c r="HN11" s="627"/>
      <c r="HO11" s="627"/>
      <c r="HP11" s="627"/>
      <c r="HQ11" s="627"/>
      <c r="HR11" s="627"/>
      <c r="HS11" s="627"/>
      <c r="HT11" s="627"/>
      <c r="HU11" s="627"/>
      <c r="HV11" s="627"/>
      <c r="HW11" s="627"/>
      <c r="HX11" s="627"/>
      <c r="HY11" s="627"/>
      <c r="HZ11" s="627"/>
      <c r="IA11" s="627"/>
      <c r="IB11" s="627"/>
      <c r="IC11" s="627"/>
      <c r="ID11" s="627"/>
      <c r="IE11" s="627"/>
      <c r="IF11" s="627"/>
      <c r="IG11" s="627"/>
      <c r="IH11" s="627"/>
      <c r="II11" s="627"/>
      <c r="IJ11" s="627"/>
      <c r="IK11" s="627"/>
      <c r="IL11" s="627"/>
      <c r="IM11" s="627"/>
      <c r="IN11" s="627"/>
      <c r="IO11" s="627"/>
      <c r="IP11" s="627"/>
      <c r="IQ11" s="627"/>
      <c r="IR11" s="627"/>
      <c r="IS11" s="627"/>
      <c r="IT11" s="627"/>
      <c r="IU11" s="627"/>
      <c r="IV11" s="627"/>
    </row>
    <row r="12" spans="1:256" ht="18" customHeight="1">
      <c r="A12" s="1580" t="s">
        <v>535</v>
      </c>
      <c r="B12" s="1586"/>
      <c r="C12" s="1583"/>
      <c r="D12" s="1583"/>
      <c r="E12" s="1586"/>
      <c r="F12" s="628" t="s">
        <v>536</v>
      </c>
      <c r="G12" s="1610"/>
      <c r="H12" s="1610"/>
      <c r="I12" s="1610"/>
      <c r="J12" s="1607">
        <f>SUM(K12:P14)</f>
        <v>0</v>
      </c>
      <c r="K12" s="1604"/>
      <c r="L12" s="1604"/>
      <c r="M12" s="1604"/>
      <c r="N12" s="1604"/>
      <c r="O12" s="1604"/>
      <c r="P12" s="1604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  <c r="BG12" s="609"/>
      <c r="BH12" s="609"/>
      <c r="BI12" s="609"/>
      <c r="BJ12" s="609"/>
      <c r="BK12" s="609"/>
      <c r="BL12" s="609"/>
      <c r="BM12" s="609"/>
      <c r="BN12" s="609"/>
      <c r="BO12" s="609"/>
      <c r="BP12" s="609"/>
      <c r="BQ12" s="609"/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09"/>
      <c r="CR12" s="609"/>
      <c r="CS12" s="609"/>
      <c r="CT12" s="609"/>
      <c r="CU12" s="609"/>
      <c r="CV12" s="609"/>
      <c r="CW12" s="609"/>
      <c r="CX12" s="609"/>
      <c r="CY12" s="609"/>
      <c r="CZ12" s="609"/>
      <c r="DA12" s="609"/>
      <c r="DB12" s="609"/>
      <c r="DC12" s="609"/>
      <c r="DD12" s="609"/>
      <c r="DE12" s="609"/>
      <c r="DF12" s="609"/>
      <c r="DG12" s="609"/>
      <c r="DH12" s="609"/>
      <c r="DI12" s="609"/>
      <c r="DJ12" s="609"/>
      <c r="DK12" s="609"/>
      <c r="DL12" s="609"/>
      <c r="DM12" s="609"/>
      <c r="DN12" s="609"/>
      <c r="DO12" s="609"/>
      <c r="DP12" s="609"/>
      <c r="DQ12" s="609"/>
      <c r="DR12" s="609"/>
      <c r="DS12" s="609"/>
      <c r="DT12" s="609"/>
      <c r="DU12" s="609"/>
      <c r="DV12" s="609"/>
      <c r="DW12" s="609"/>
      <c r="DX12" s="609"/>
      <c r="DY12" s="609"/>
      <c r="DZ12" s="609"/>
      <c r="EA12" s="609"/>
      <c r="EB12" s="609"/>
      <c r="EC12" s="609"/>
      <c r="ED12" s="609"/>
      <c r="EE12" s="609"/>
      <c r="EF12" s="609"/>
      <c r="EG12" s="609"/>
      <c r="EH12" s="609"/>
      <c r="EI12" s="609"/>
      <c r="EJ12" s="609"/>
      <c r="EK12" s="609"/>
      <c r="EL12" s="609"/>
      <c r="EM12" s="609"/>
      <c r="EN12" s="609"/>
      <c r="EO12" s="609"/>
      <c r="EP12" s="609"/>
      <c r="EQ12" s="609"/>
      <c r="ER12" s="609"/>
      <c r="ES12" s="609"/>
      <c r="ET12" s="609"/>
      <c r="EU12" s="609"/>
      <c r="EV12" s="609"/>
      <c r="EW12" s="609"/>
      <c r="EX12" s="609"/>
      <c r="EY12" s="609"/>
      <c r="EZ12" s="609"/>
      <c r="FA12" s="609"/>
      <c r="FB12" s="609"/>
      <c r="FC12" s="609"/>
      <c r="FD12" s="609"/>
      <c r="FE12" s="609"/>
      <c r="FF12" s="609"/>
      <c r="FG12" s="609"/>
      <c r="FH12" s="609"/>
      <c r="FI12" s="609"/>
      <c r="FJ12" s="609"/>
      <c r="FK12" s="609"/>
      <c r="FL12" s="609"/>
      <c r="FM12" s="609"/>
      <c r="FN12" s="609"/>
      <c r="FO12" s="609"/>
      <c r="FP12" s="609"/>
      <c r="FQ12" s="609"/>
      <c r="FR12" s="609"/>
      <c r="FS12" s="609"/>
      <c r="FT12" s="609"/>
      <c r="FU12" s="609"/>
      <c r="FV12" s="609"/>
      <c r="FW12" s="609"/>
      <c r="FX12" s="609"/>
      <c r="FY12" s="609"/>
      <c r="FZ12" s="609"/>
      <c r="GA12" s="609"/>
      <c r="GB12" s="609"/>
      <c r="GC12" s="609"/>
      <c r="GD12" s="609"/>
      <c r="GE12" s="609"/>
      <c r="GF12" s="609"/>
      <c r="GG12" s="609"/>
      <c r="GH12" s="609"/>
      <c r="GI12" s="609"/>
      <c r="GJ12" s="609"/>
      <c r="GK12" s="609"/>
      <c r="GL12" s="609"/>
      <c r="GM12" s="609"/>
      <c r="GN12" s="609"/>
      <c r="GO12" s="609"/>
      <c r="GP12" s="609"/>
      <c r="GQ12" s="609"/>
      <c r="GR12" s="609"/>
      <c r="GS12" s="609"/>
      <c r="GT12" s="609"/>
      <c r="GU12" s="609"/>
      <c r="GV12" s="609"/>
      <c r="GW12" s="609"/>
      <c r="GX12" s="609"/>
      <c r="GY12" s="609"/>
      <c r="GZ12" s="609"/>
      <c r="HA12" s="609"/>
      <c r="HB12" s="609"/>
      <c r="HC12" s="609"/>
      <c r="HD12" s="609"/>
      <c r="HE12" s="609"/>
      <c r="HF12" s="609"/>
      <c r="HG12" s="609"/>
      <c r="HH12" s="609"/>
      <c r="HI12" s="609"/>
      <c r="HJ12" s="609"/>
      <c r="HK12" s="609"/>
      <c r="HL12" s="609"/>
      <c r="HM12" s="609"/>
      <c r="HN12" s="609"/>
      <c r="HO12" s="609"/>
      <c r="HP12" s="609"/>
      <c r="HQ12" s="609"/>
      <c r="HR12" s="609"/>
      <c r="HS12" s="609"/>
      <c r="HT12" s="609"/>
      <c r="HU12" s="609"/>
      <c r="HV12" s="609"/>
      <c r="HW12" s="609"/>
      <c r="HX12" s="609"/>
      <c r="HY12" s="609"/>
      <c r="HZ12" s="609"/>
      <c r="IA12" s="609"/>
      <c r="IB12" s="609"/>
      <c r="IC12" s="609"/>
      <c r="ID12" s="609"/>
      <c r="IE12" s="609"/>
      <c r="IF12" s="609"/>
      <c r="IG12" s="609"/>
      <c r="IH12" s="609"/>
      <c r="II12" s="609"/>
      <c r="IJ12" s="609"/>
      <c r="IK12" s="609"/>
      <c r="IL12" s="609"/>
      <c r="IM12" s="609"/>
      <c r="IN12" s="609"/>
      <c r="IO12" s="609"/>
      <c r="IP12" s="609"/>
      <c r="IQ12" s="609"/>
      <c r="IR12" s="609"/>
      <c r="IS12" s="609"/>
      <c r="IT12" s="609"/>
      <c r="IU12" s="609"/>
      <c r="IV12" s="609"/>
    </row>
    <row r="13" spans="1:256" ht="18" customHeight="1">
      <c r="A13" s="1581"/>
      <c r="B13" s="1587"/>
      <c r="C13" s="1584"/>
      <c r="D13" s="1584"/>
      <c r="E13" s="1587"/>
      <c r="F13" s="628" t="s">
        <v>537</v>
      </c>
      <c r="G13" s="1611"/>
      <c r="H13" s="1611"/>
      <c r="I13" s="1611"/>
      <c r="J13" s="1608"/>
      <c r="K13" s="1605"/>
      <c r="L13" s="1605"/>
      <c r="M13" s="1605"/>
      <c r="N13" s="1605"/>
      <c r="O13" s="1605"/>
      <c r="P13" s="1605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A13" s="609"/>
      <c r="BB13" s="609"/>
      <c r="BC13" s="609"/>
      <c r="BD13" s="609"/>
      <c r="BE13" s="609"/>
      <c r="BF13" s="609"/>
      <c r="BG13" s="609"/>
      <c r="BH13" s="609"/>
      <c r="BI13" s="609"/>
      <c r="BJ13" s="609"/>
      <c r="BK13" s="609"/>
      <c r="BL13" s="609"/>
      <c r="BM13" s="609"/>
      <c r="BN13" s="609"/>
      <c r="BO13" s="609"/>
      <c r="BP13" s="609"/>
      <c r="BQ13" s="609"/>
      <c r="BR13" s="609"/>
      <c r="BS13" s="609"/>
      <c r="BT13" s="609"/>
      <c r="BU13" s="609"/>
      <c r="BV13" s="609"/>
      <c r="BW13" s="609"/>
      <c r="BX13" s="609"/>
      <c r="BY13" s="609"/>
      <c r="BZ13" s="609"/>
      <c r="CA13" s="609"/>
      <c r="CB13" s="609"/>
      <c r="CC13" s="609"/>
      <c r="CD13" s="609"/>
      <c r="CE13" s="609"/>
      <c r="CF13" s="609"/>
      <c r="CG13" s="609"/>
      <c r="CH13" s="609"/>
      <c r="CI13" s="609"/>
      <c r="CJ13" s="609"/>
      <c r="CK13" s="609"/>
      <c r="CL13" s="609"/>
      <c r="CM13" s="609"/>
      <c r="CN13" s="609"/>
      <c r="CO13" s="609"/>
      <c r="CP13" s="609"/>
      <c r="CQ13" s="609"/>
      <c r="CR13" s="609"/>
      <c r="CS13" s="609"/>
      <c r="CT13" s="609"/>
      <c r="CU13" s="609"/>
      <c r="CV13" s="609"/>
      <c r="CW13" s="609"/>
      <c r="CX13" s="609"/>
      <c r="CY13" s="609"/>
      <c r="CZ13" s="609"/>
      <c r="DA13" s="609"/>
      <c r="DB13" s="609"/>
      <c r="DC13" s="609"/>
      <c r="DD13" s="609"/>
      <c r="DE13" s="609"/>
      <c r="DF13" s="609"/>
      <c r="DG13" s="609"/>
      <c r="DH13" s="609"/>
      <c r="DI13" s="609"/>
      <c r="DJ13" s="609"/>
      <c r="DK13" s="609"/>
      <c r="DL13" s="609"/>
      <c r="DM13" s="609"/>
      <c r="DN13" s="609"/>
      <c r="DO13" s="609"/>
      <c r="DP13" s="609"/>
      <c r="DQ13" s="609"/>
      <c r="DR13" s="609"/>
      <c r="DS13" s="609"/>
      <c r="DT13" s="609"/>
      <c r="DU13" s="609"/>
      <c r="DV13" s="609"/>
      <c r="DW13" s="609"/>
      <c r="DX13" s="609"/>
      <c r="DY13" s="609"/>
      <c r="DZ13" s="609"/>
      <c r="EA13" s="609"/>
      <c r="EB13" s="609"/>
      <c r="EC13" s="609"/>
      <c r="ED13" s="609"/>
      <c r="EE13" s="609"/>
      <c r="EF13" s="609"/>
      <c r="EG13" s="609"/>
      <c r="EH13" s="609"/>
      <c r="EI13" s="609"/>
      <c r="EJ13" s="609"/>
      <c r="EK13" s="609"/>
      <c r="EL13" s="609"/>
      <c r="EM13" s="609"/>
      <c r="EN13" s="609"/>
      <c r="EO13" s="609"/>
      <c r="EP13" s="609"/>
      <c r="EQ13" s="609"/>
      <c r="ER13" s="609"/>
      <c r="ES13" s="609"/>
      <c r="ET13" s="609"/>
      <c r="EU13" s="609"/>
      <c r="EV13" s="609"/>
      <c r="EW13" s="609"/>
      <c r="EX13" s="609"/>
      <c r="EY13" s="609"/>
      <c r="EZ13" s="609"/>
      <c r="FA13" s="609"/>
      <c r="FB13" s="609"/>
      <c r="FC13" s="609"/>
      <c r="FD13" s="609"/>
      <c r="FE13" s="609"/>
      <c r="FF13" s="609"/>
      <c r="FG13" s="609"/>
      <c r="FH13" s="609"/>
      <c r="FI13" s="609"/>
      <c r="FJ13" s="609"/>
      <c r="FK13" s="609"/>
      <c r="FL13" s="609"/>
      <c r="FM13" s="609"/>
      <c r="FN13" s="609"/>
      <c r="FO13" s="609"/>
      <c r="FP13" s="609"/>
      <c r="FQ13" s="609"/>
      <c r="FR13" s="609"/>
      <c r="FS13" s="609"/>
      <c r="FT13" s="609"/>
      <c r="FU13" s="609"/>
      <c r="FV13" s="609"/>
      <c r="FW13" s="609"/>
      <c r="FX13" s="609"/>
      <c r="FY13" s="609"/>
      <c r="FZ13" s="609"/>
      <c r="GA13" s="609"/>
      <c r="GB13" s="609"/>
      <c r="GC13" s="609"/>
      <c r="GD13" s="609"/>
      <c r="GE13" s="609"/>
      <c r="GF13" s="609"/>
      <c r="GG13" s="609"/>
      <c r="GH13" s="609"/>
      <c r="GI13" s="609"/>
      <c r="GJ13" s="609"/>
      <c r="GK13" s="609"/>
      <c r="GL13" s="609"/>
      <c r="GM13" s="609"/>
      <c r="GN13" s="609"/>
      <c r="GO13" s="609"/>
      <c r="GP13" s="609"/>
      <c r="GQ13" s="609"/>
      <c r="GR13" s="609"/>
      <c r="GS13" s="609"/>
      <c r="GT13" s="609"/>
      <c r="GU13" s="609"/>
      <c r="GV13" s="609"/>
      <c r="GW13" s="609"/>
      <c r="GX13" s="609"/>
      <c r="GY13" s="609"/>
      <c r="GZ13" s="609"/>
      <c r="HA13" s="609"/>
      <c r="HB13" s="609"/>
      <c r="HC13" s="609"/>
      <c r="HD13" s="609"/>
      <c r="HE13" s="609"/>
      <c r="HF13" s="609"/>
      <c r="HG13" s="609"/>
      <c r="HH13" s="609"/>
      <c r="HI13" s="609"/>
      <c r="HJ13" s="609"/>
      <c r="HK13" s="609"/>
      <c r="HL13" s="609"/>
      <c r="HM13" s="609"/>
      <c r="HN13" s="609"/>
      <c r="HO13" s="609"/>
      <c r="HP13" s="609"/>
      <c r="HQ13" s="609"/>
      <c r="HR13" s="609"/>
      <c r="HS13" s="609"/>
      <c r="HT13" s="609"/>
      <c r="HU13" s="609"/>
      <c r="HV13" s="609"/>
      <c r="HW13" s="609"/>
      <c r="HX13" s="609"/>
      <c r="HY13" s="609"/>
      <c r="HZ13" s="609"/>
      <c r="IA13" s="609"/>
      <c r="IB13" s="609"/>
      <c r="IC13" s="609"/>
      <c r="ID13" s="609"/>
      <c r="IE13" s="609"/>
      <c r="IF13" s="609"/>
      <c r="IG13" s="609"/>
      <c r="IH13" s="609"/>
      <c r="II13" s="609"/>
      <c r="IJ13" s="609"/>
      <c r="IK13" s="609"/>
      <c r="IL13" s="609"/>
      <c r="IM13" s="609"/>
      <c r="IN13" s="609"/>
      <c r="IO13" s="609"/>
      <c r="IP13" s="609"/>
      <c r="IQ13" s="609"/>
      <c r="IR13" s="609"/>
      <c r="IS13" s="609"/>
      <c r="IT13" s="609"/>
      <c r="IU13" s="609"/>
      <c r="IV13" s="609"/>
    </row>
    <row r="14" spans="1:256" ht="18" customHeight="1">
      <c r="A14" s="1582"/>
      <c r="B14" s="1588"/>
      <c r="C14" s="1585"/>
      <c r="D14" s="1585"/>
      <c r="E14" s="1588"/>
      <c r="F14" s="628" t="s">
        <v>538</v>
      </c>
      <c r="G14" s="1612"/>
      <c r="H14" s="1612"/>
      <c r="I14" s="1612"/>
      <c r="J14" s="1609"/>
      <c r="K14" s="1606"/>
      <c r="L14" s="1606"/>
      <c r="M14" s="1606"/>
      <c r="N14" s="1606"/>
      <c r="O14" s="1606"/>
      <c r="P14" s="1606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  <c r="BB14" s="609"/>
      <c r="BC14" s="609"/>
      <c r="BD14" s="609"/>
      <c r="BE14" s="609"/>
      <c r="BF14" s="609"/>
      <c r="BG14" s="609"/>
      <c r="BH14" s="609"/>
      <c r="BI14" s="609"/>
      <c r="BJ14" s="609"/>
      <c r="BK14" s="609"/>
      <c r="BL14" s="609"/>
      <c r="BM14" s="609"/>
      <c r="BN14" s="609"/>
      <c r="BO14" s="609"/>
      <c r="BP14" s="609"/>
      <c r="BQ14" s="609"/>
      <c r="BR14" s="609"/>
      <c r="BS14" s="609"/>
      <c r="BT14" s="609"/>
      <c r="BU14" s="609"/>
      <c r="BV14" s="609"/>
      <c r="BW14" s="609"/>
      <c r="BX14" s="609"/>
      <c r="BY14" s="609"/>
      <c r="BZ14" s="609"/>
      <c r="CA14" s="609"/>
      <c r="CB14" s="609"/>
      <c r="CC14" s="609"/>
      <c r="CD14" s="609"/>
      <c r="CE14" s="609"/>
      <c r="CF14" s="609"/>
      <c r="CG14" s="609"/>
      <c r="CH14" s="609"/>
      <c r="CI14" s="609"/>
      <c r="CJ14" s="609"/>
      <c r="CK14" s="609"/>
      <c r="CL14" s="609"/>
      <c r="CM14" s="609"/>
      <c r="CN14" s="609"/>
      <c r="CO14" s="609"/>
      <c r="CP14" s="609"/>
      <c r="CQ14" s="609"/>
      <c r="CR14" s="609"/>
      <c r="CS14" s="609"/>
      <c r="CT14" s="609"/>
      <c r="CU14" s="609"/>
      <c r="CV14" s="609"/>
      <c r="CW14" s="609"/>
      <c r="CX14" s="609"/>
      <c r="CY14" s="609"/>
      <c r="CZ14" s="609"/>
      <c r="DA14" s="609"/>
      <c r="DB14" s="609"/>
      <c r="DC14" s="609"/>
      <c r="DD14" s="609"/>
      <c r="DE14" s="609"/>
      <c r="DF14" s="609"/>
      <c r="DG14" s="609"/>
      <c r="DH14" s="609"/>
      <c r="DI14" s="609"/>
      <c r="DJ14" s="609"/>
      <c r="DK14" s="609"/>
      <c r="DL14" s="609"/>
      <c r="DM14" s="609"/>
      <c r="DN14" s="609"/>
      <c r="DO14" s="609"/>
      <c r="DP14" s="609"/>
      <c r="DQ14" s="609"/>
      <c r="DR14" s="609"/>
      <c r="DS14" s="609"/>
      <c r="DT14" s="609"/>
      <c r="DU14" s="609"/>
      <c r="DV14" s="609"/>
      <c r="DW14" s="609"/>
      <c r="DX14" s="609"/>
      <c r="DY14" s="609"/>
      <c r="DZ14" s="609"/>
      <c r="EA14" s="609"/>
      <c r="EB14" s="609"/>
      <c r="EC14" s="609"/>
      <c r="ED14" s="609"/>
      <c r="EE14" s="609"/>
      <c r="EF14" s="609"/>
      <c r="EG14" s="609"/>
      <c r="EH14" s="609"/>
      <c r="EI14" s="609"/>
      <c r="EJ14" s="609"/>
      <c r="EK14" s="609"/>
      <c r="EL14" s="609"/>
      <c r="EM14" s="609"/>
      <c r="EN14" s="609"/>
      <c r="EO14" s="609"/>
      <c r="EP14" s="609"/>
      <c r="EQ14" s="609"/>
      <c r="ER14" s="609"/>
      <c r="ES14" s="609"/>
      <c r="ET14" s="609"/>
      <c r="EU14" s="609"/>
      <c r="EV14" s="609"/>
      <c r="EW14" s="609"/>
      <c r="EX14" s="609"/>
      <c r="EY14" s="609"/>
      <c r="EZ14" s="609"/>
      <c r="FA14" s="609"/>
      <c r="FB14" s="609"/>
      <c r="FC14" s="609"/>
      <c r="FD14" s="609"/>
      <c r="FE14" s="609"/>
      <c r="FF14" s="609"/>
      <c r="FG14" s="609"/>
      <c r="FH14" s="609"/>
      <c r="FI14" s="609"/>
      <c r="FJ14" s="609"/>
      <c r="FK14" s="609"/>
      <c r="FL14" s="609"/>
      <c r="FM14" s="609"/>
      <c r="FN14" s="609"/>
      <c r="FO14" s="609"/>
      <c r="FP14" s="609"/>
      <c r="FQ14" s="609"/>
      <c r="FR14" s="609"/>
      <c r="FS14" s="609"/>
      <c r="FT14" s="609"/>
      <c r="FU14" s="609"/>
      <c r="FV14" s="609"/>
      <c r="FW14" s="609"/>
      <c r="FX14" s="609"/>
      <c r="FY14" s="609"/>
      <c r="FZ14" s="609"/>
      <c r="GA14" s="609"/>
      <c r="GB14" s="609"/>
      <c r="GC14" s="609"/>
      <c r="GD14" s="609"/>
      <c r="GE14" s="609"/>
      <c r="GF14" s="609"/>
      <c r="GG14" s="609"/>
      <c r="GH14" s="609"/>
      <c r="GI14" s="609"/>
      <c r="GJ14" s="609"/>
      <c r="GK14" s="609"/>
      <c r="GL14" s="609"/>
      <c r="GM14" s="609"/>
      <c r="GN14" s="609"/>
      <c r="GO14" s="609"/>
      <c r="GP14" s="609"/>
      <c r="GQ14" s="609"/>
      <c r="GR14" s="609"/>
      <c r="GS14" s="609"/>
      <c r="GT14" s="609"/>
      <c r="GU14" s="609"/>
      <c r="GV14" s="609"/>
      <c r="GW14" s="609"/>
      <c r="GX14" s="609"/>
      <c r="GY14" s="609"/>
      <c r="GZ14" s="609"/>
      <c r="HA14" s="609"/>
      <c r="HB14" s="609"/>
      <c r="HC14" s="609"/>
      <c r="HD14" s="609"/>
      <c r="HE14" s="609"/>
      <c r="HF14" s="609"/>
      <c r="HG14" s="609"/>
      <c r="HH14" s="609"/>
      <c r="HI14" s="609"/>
      <c r="HJ14" s="609"/>
      <c r="HK14" s="609"/>
      <c r="HL14" s="609"/>
      <c r="HM14" s="609"/>
      <c r="HN14" s="609"/>
      <c r="HO14" s="609"/>
      <c r="HP14" s="609"/>
      <c r="HQ14" s="609"/>
      <c r="HR14" s="609"/>
      <c r="HS14" s="609"/>
      <c r="HT14" s="609"/>
      <c r="HU14" s="609"/>
      <c r="HV14" s="609"/>
      <c r="HW14" s="609"/>
      <c r="HX14" s="609"/>
      <c r="HY14" s="609"/>
      <c r="HZ14" s="609"/>
      <c r="IA14" s="609"/>
      <c r="IB14" s="609"/>
      <c r="IC14" s="609"/>
      <c r="ID14" s="609"/>
      <c r="IE14" s="609"/>
      <c r="IF14" s="609"/>
      <c r="IG14" s="609"/>
      <c r="IH14" s="609"/>
      <c r="II14" s="609"/>
      <c r="IJ14" s="609"/>
      <c r="IK14" s="609"/>
      <c r="IL14" s="609"/>
      <c r="IM14" s="609"/>
      <c r="IN14" s="609"/>
      <c r="IO14" s="609"/>
      <c r="IP14" s="609"/>
      <c r="IQ14" s="609"/>
      <c r="IR14" s="609"/>
      <c r="IS14" s="609"/>
      <c r="IT14" s="609"/>
      <c r="IU14" s="609"/>
      <c r="IV14" s="609"/>
    </row>
    <row r="15" spans="1:256" ht="18" customHeight="1">
      <c r="A15" s="1580" t="s">
        <v>539</v>
      </c>
      <c r="B15" s="1586"/>
      <c r="C15" s="1583"/>
      <c r="D15" s="1583"/>
      <c r="E15" s="1586"/>
      <c r="F15" s="628" t="s">
        <v>536</v>
      </c>
      <c r="G15" s="1610"/>
      <c r="H15" s="1610"/>
      <c r="I15" s="1610"/>
      <c r="J15" s="1607">
        <f>SUM(K15:P17)</f>
        <v>0</v>
      </c>
      <c r="K15" s="1604"/>
      <c r="L15" s="1604"/>
      <c r="M15" s="1604"/>
      <c r="N15" s="1604"/>
      <c r="O15" s="1604"/>
      <c r="P15" s="1604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09"/>
      <c r="AK15" s="609"/>
      <c r="AL15" s="609"/>
      <c r="AM15" s="609"/>
      <c r="AN15" s="609"/>
      <c r="AO15" s="609"/>
      <c r="AP15" s="609"/>
      <c r="AQ15" s="609"/>
      <c r="AR15" s="609"/>
      <c r="AS15" s="609"/>
      <c r="AT15" s="609"/>
      <c r="AU15" s="609"/>
      <c r="AV15" s="609"/>
      <c r="AW15" s="609"/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/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  <c r="DI15" s="609"/>
      <c r="DJ15" s="609"/>
      <c r="DK15" s="609"/>
      <c r="DL15" s="609"/>
      <c r="DM15" s="609"/>
      <c r="DN15" s="609"/>
      <c r="DO15" s="609"/>
      <c r="DP15" s="609"/>
      <c r="DQ15" s="609"/>
      <c r="DR15" s="609"/>
      <c r="DS15" s="609"/>
      <c r="DT15" s="609"/>
      <c r="DU15" s="609"/>
      <c r="DV15" s="609"/>
      <c r="DW15" s="609"/>
      <c r="DX15" s="609"/>
      <c r="DY15" s="609"/>
      <c r="DZ15" s="609"/>
      <c r="EA15" s="609"/>
      <c r="EB15" s="609"/>
      <c r="EC15" s="609"/>
      <c r="ED15" s="609"/>
      <c r="EE15" s="609"/>
      <c r="EF15" s="609"/>
      <c r="EG15" s="609"/>
      <c r="EH15" s="609"/>
      <c r="EI15" s="609"/>
      <c r="EJ15" s="609"/>
      <c r="EK15" s="609"/>
      <c r="EL15" s="609"/>
      <c r="EM15" s="609"/>
      <c r="EN15" s="609"/>
      <c r="EO15" s="609"/>
      <c r="EP15" s="609"/>
      <c r="EQ15" s="609"/>
      <c r="ER15" s="609"/>
      <c r="ES15" s="609"/>
      <c r="ET15" s="609"/>
      <c r="EU15" s="609"/>
      <c r="EV15" s="609"/>
      <c r="EW15" s="609"/>
      <c r="EX15" s="609"/>
      <c r="EY15" s="609"/>
      <c r="EZ15" s="609"/>
      <c r="FA15" s="609"/>
      <c r="FB15" s="609"/>
      <c r="FC15" s="609"/>
      <c r="FD15" s="609"/>
      <c r="FE15" s="609"/>
      <c r="FF15" s="609"/>
      <c r="FG15" s="609"/>
      <c r="FH15" s="609"/>
      <c r="FI15" s="609"/>
      <c r="FJ15" s="609"/>
      <c r="FK15" s="609"/>
      <c r="FL15" s="609"/>
      <c r="FM15" s="609"/>
      <c r="FN15" s="609"/>
      <c r="FO15" s="609"/>
      <c r="FP15" s="609"/>
      <c r="FQ15" s="609"/>
      <c r="FR15" s="609"/>
      <c r="FS15" s="609"/>
      <c r="FT15" s="609"/>
      <c r="FU15" s="609"/>
      <c r="FV15" s="609"/>
      <c r="FW15" s="609"/>
      <c r="FX15" s="609"/>
      <c r="FY15" s="609"/>
      <c r="FZ15" s="609"/>
      <c r="GA15" s="609"/>
      <c r="GB15" s="609"/>
      <c r="GC15" s="609"/>
      <c r="GD15" s="609"/>
      <c r="GE15" s="609"/>
      <c r="GF15" s="609"/>
      <c r="GG15" s="609"/>
      <c r="GH15" s="609"/>
      <c r="GI15" s="609"/>
      <c r="GJ15" s="609"/>
      <c r="GK15" s="609"/>
      <c r="GL15" s="609"/>
      <c r="GM15" s="609"/>
      <c r="GN15" s="609"/>
      <c r="GO15" s="609"/>
      <c r="GP15" s="609"/>
      <c r="GQ15" s="609"/>
      <c r="GR15" s="609"/>
      <c r="GS15" s="609"/>
      <c r="GT15" s="609"/>
      <c r="GU15" s="609"/>
      <c r="GV15" s="609"/>
      <c r="GW15" s="609"/>
      <c r="GX15" s="609"/>
      <c r="GY15" s="609"/>
      <c r="GZ15" s="609"/>
      <c r="HA15" s="609"/>
      <c r="HB15" s="609"/>
      <c r="HC15" s="609"/>
      <c r="HD15" s="609"/>
      <c r="HE15" s="609"/>
      <c r="HF15" s="609"/>
      <c r="HG15" s="609"/>
      <c r="HH15" s="609"/>
      <c r="HI15" s="609"/>
      <c r="HJ15" s="609"/>
      <c r="HK15" s="609"/>
      <c r="HL15" s="609"/>
      <c r="HM15" s="609"/>
      <c r="HN15" s="609"/>
      <c r="HO15" s="609"/>
      <c r="HP15" s="609"/>
      <c r="HQ15" s="609"/>
      <c r="HR15" s="609"/>
      <c r="HS15" s="609"/>
      <c r="HT15" s="609"/>
      <c r="HU15" s="609"/>
      <c r="HV15" s="609"/>
      <c r="HW15" s="609"/>
      <c r="HX15" s="609"/>
      <c r="HY15" s="609"/>
      <c r="HZ15" s="609"/>
      <c r="IA15" s="609"/>
      <c r="IB15" s="609"/>
      <c r="IC15" s="609"/>
      <c r="ID15" s="609"/>
      <c r="IE15" s="609"/>
      <c r="IF15" s="609"/>
      <c r="IG15" s="609"/>
      <c r="IH15" s="609"/>
      <c r="II15" s="609"/>
      <c r="IJ15" s="609"/>
      <c r="IK15" s="609"/>
      <c r="IL15" s="609"/>
      <c r="IM15" s="609"/>
      <c r="IN15" s="609"/>
      <c r="IO15" s="609"/>
      <c r="IP15" s="609"/>
      <c r="IQ15" s="609"/>
      <c r="IR15" s="609"/>
      <c r="IS15" s="609"/>
      <c r="IT15" s="609"/>
      <c r="IU15" s="609"/>
      <c r="IV15" s="609"/>
    </row>
    <row r="16" spans="1:256" ht="18" customHeight="1">
      <c r="A16" s="1581"/>
      <c r="B16" s="1587"/>
      <c r="C16" s="1584"/>
      <c r="D16" s="1584"/>
      <c r="E16" s="1587"/>
      <c r="F16" s="628" t="s">
        <v>537</v>
      </c>
      <c r="G16" s="1611"/>
      <c r="H16" s="1611"/>
      <c r="I16" s="1611"/>
      <c r="J16" s="1608"/>
      <c r="K16" s="1605"/>
      <c r="L16" s="1605"/>
      <c r="M16" s="1605"/>
      <c r="N16" s="1605"/>
      <c r="O16" s="1605"/>
      <c r="P16" s="1605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/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/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  <c r="DI16" s="609"/>
      <c r="DJ16" s="609"/>
      <c r="DK16" s="609"/>
      <c r="DL16" s="609"/>
      <c r="DM16" s="609"/>
      <c r="DN16" s="609"/>
      <c r="DO16" s="609"/>
      <c r="DP16" s="609"/>
      <c r="DQ16" s="609"/>
      <c r="DR16" s="609"/>
      <c r="DS16" s="609"/>
      <c r="DT16" s="609"/>
      <c r="DU16" s="609"/>
      <c r="DV16" s="609"/>
      <c r="DW16" s="609"/>
      <c r="DX16" s="609"/>
      <c r="DY16" s="609"/>
      <c r="DZ16" s="609"/>
      <c r="EA16" s="609"/>
      <c r="EB16" s="609"/>
      <c r="EC16" s="609"/>
      <c r="ED16" s="609"/>
      <c r="EE16" s="609"/>
      <c r="EF16" s="609"/>
      <c r="EG16" s="609"/>
      <c r="EH16" s="609"/>
      <c r="EI16" s="609"/>
      <c r="EJ16" s="609"/>
      <c r="EK16" s="609"/>
      <c r="EL16" s="609"/>
      <c r="EM16" s="609"/>
      <c r="EN16" s="609"/>
      <c r="EO16" s="609"/>
      <c r="EP16" s="609"/>
      <c r="EQ16" s="609"/>
      <c r="ER16" s="609"/>
      <c r="ES16" s="609"/>
      <c r="ET16" s="609"/>
      <c r="EU16" s="609"/>
      <c r="EV16" s="609"/>
      <c r="EW16" s="609"/>
      <c r="EX16" s="609"/>
      <c r="EY16" s="609"/>
      <c r="EZ16" s="609"/>
      <c r="FA16" s="609"/>
      <c r="FB16" s="609"/>
      <c r="FC16" s="609"/>
      <c r="FD16" s="609"/>
      <c r="FE16" s="609"/>
      <c r="FF16" s="609"/>
      <c r="FG16" s="609"/>
      <c r="FH16" s="609"/>
      <c r="FI16" s="609"/>
      <c r="FJ16" s="609"/>
      <c r="FK16" s="609"/>
      <c r="FL16" s="609"/>
      <c r="FM16" s="609"/>
      <c r="FN16" s="609"/>
      <c r="FO16" s="609"/>
      <c r="FP16" s="609"/>
      <c r="FQ16" s="609"/>
      <c r="FR16" s="609"/>
      <c r="FS16" s="609"/>
      <c r="FT16" s="609"/>
      <c r="FU16" s="609"/>
      <c r="FV16" s="609"/>
      <c r="FW16" s="609"/>
      <c r="FX16" s="609"/>
      <c r="FY16" s="609"/>
      <c r="FZ16" s="609"/>
      <c r="GA16" s="609"/>
      <c r="GB16" s="609"/>
      <c r="GC16" s="609"/>
      <c r="GD16" s="609"/>
      <c r="GE16" s="609"/>
      <c r="GF16" s="609"/>
      <c r="GG16" s="609"/>
      <c r="GH16" s="609"/>
      <c r="GI16" s="609"/>
      <c r="GJ16" s="609"/>
      <c r="GK16" s="609"/>
      <c r="GL16" s="609"/>
      <c r="GM16" s="609"/>
      <c r="GN16" s="609"/>
      <c r="GO16" s="609"/>
      <c r="GP16" s="609"/>
      <c r="GQ16" s="609"/>
      <c r="GR16" s="609"/>
      <c r="GS16" s="609"/>
      <c r="GT16" s="609"/>
      <c r="GU16" s="609"/>
      <c r="GV16" s="609"/>
      <c r="GW16" s="609"/>
      <c r="GX16" s="609"/>
      <c r="GY16" s="609"/>
      <c r="GZ16" s="609"/>
      <c r="HA16" s="609"/>
      <c r="HB16" s="609"/>
      <c r="HC16" s="609"/>
      <c r="HD16" s="609"/>
      <c r="HE16" s="609"/>
      <c r="HF16" s="609"/>
      <c r="HG16" s="609"/>
      <c r="HH16" s="609"/>
      <c r="HI16" s="609"/>
      <c r="HJ16" s="609"/>
      <c r="HK16" s="609"/>
      <c r="HL16" s="609"/>
      <c r="HM16" s="609"/>
      <c r="HN16" s="609"/>
      <c r="HO16" s="609"/>
      <c r="HP16" s="609"/>
      <c r="HQ16" s="609"/>
      <c r="HR16" s="609"/>
      <c r="HS16" s="609"/>
      <c r="HT16" s="609"/>
      <c r="HU16" s="609"/>
      <c r="HV16" s="609"/>
      <c r="HW16" s="609"/>
      <c r="HX16" s="609"/>
      <c r="HY16" s="609"/>
      <c r="HZ16" s="609"/>
      <c r="IA16" s="609"/>
      <c r="IB16" s="609"/>
      <c r="IC16" s="609"/>
      <c r="ID16" s="609"/>
      <c r="IE16" s="609"/>
      <c r="IF16" s="609"/>
      <c r="IG16" s="609"/>
      <c r="IH16" s="609"/>
      <c r="II16" s="609"/>
      <c r="IJ16" s="609"/>
      <c r="IK16" s="609"/>
      <c r="IL16" s="609"/>
      <c r="IM16" s="609"/>
      <c r="IN16" s="609"/>
      <c r="IO16" s="609"/>
      <c r="IP16" s="609"/>
      <c r="IQ16" s="609"/>
      <c r="IR16" s="609"/>
      <c r="IS16" s="609"/>
      <c r="IT16" s="609"/>
      <c r="IU16" s="609"/>
      <c r="IV16" s="609"/>
    </row>
    <row r="17" spans="1:256" ht="18" customHeight="1">
      <c r="A17" s="1582"/>
      <c r="B17" s="1588"/>
      <c r="C17" s="1585"/>
      <c r="D17" s="1585"/>
      <c r="E17" s="1588"/>
      <c r="F17" s="628" t="s">
        <v>538</v>
      </c>
      <c r="G17" s="1612"/>
      <c r="H17" s="1612"/>
      <c r="I17" s="1612"/>
      <c r="J17" s="1609"/>
      <c r="K17" s="1606"/>
      <c r="L17" s="1606"/>
      <c r="M17" s="1606"/>
      <c r="N17" s="1606"/>
      <c r="O17" s="1606"/>
      <c r="P17" s="1606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  <c r="CV17" s="609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  <c r="DI17" s="609"/>
      <c r="DJ17" s="609"/>
      <c r="DK17" s="609"/>
      <c r="DL17" s="609"/>
      <c r="DM17" s="609"/>
      <c r="DN17" s="609"/>
      <c r="DO17" s="609"/>
      <c r="DP17" s="609"/>
      <c r="DQ17" s="609"/>
      <c r="DR17" s="609"/>
      <c r="DS17" s="609"/>
      <c r="DT17" s="609"/>
      <c r="DU17" s="609"/>
      <c r="DV17" s="609"/>
      <c r="DW17" s="609"/>
      <c r="DX17" s="609"/>
      <c r="DY17" s="609"/>
      <c r="DZ17" s="609"/>
      <c r="EA17" s="609"/>
      <c r="EB17" s="609"/>
      <c r="EC17" s="609"/>
      <c r="ED17" s="609"/>
      <c r="EE17" s="609"/>
      <c r="EF17" s="609"/>
      <c r="EG17" s="609"/>
      <c r="EH17" s="609"/>
      <c r="EI17" s="609"/>
      <c r="EJ17" s="609"/>
      <c r="EK17" s="609"/>
      <c r="EL17" s="609"/>
      <c r="EM17" s="609"/>
      <c r="EN17" s="609"/>
      <c r="EO17" s="609"/>
      <c r="EP17" s="609"/>
      <c r="EQ17" s="609"/>
      <c r="ER17" s="609"/>
      <c r="ES17" s="609"/>
      <c r="ET17" s="609"/>
      <c r="EU17" s="609"/>
      <c r="EV17" s="609"/>
      <c r="EW17" s="609"/>
      <c r="EX17" s="609"/>
      <c r="EY17" s="609"/>
      <c r="EZ17" s="609"/>
      <c r="FA17" s="609"/>
      <c r="FB17" s="609"/>
      <c r="FC17" s="609"/>
      <c r="FD17" s="609"/>
      <c r="FE17" s="609"/>
      <c r="FF17" s="609"/>
      <c r="FG17" s="609"/>
      <c r="FH17" s="609"/>
      <c r="FI17" s="609"/>
      <c r="FJ17" s="609"/>
      <c r="FK17" s="609"/>
      <c r="FL17" s="609"/>
      <c r="FM17" s="609"/>
      <c r="FN17" s="609"/>
      <c r="FO17" s="609"/>
      <c r="FP17" s="609"/>
      <c r="FQ17" s="609"/>
      <c r="FR17" s="609"/>
      <c r="FS17" s="609"/>
      <c r="FT17" s="609"/>
      <c r="FU17" s="609"/>
      <c r="FV17" s="609"/>
      <c r="FW17" s="609"/>
      <c r="FX17" s="609"/>
      <c r="FY17" s="609"/>
      <c r="FZ17" s="609"/>
      <c r="GA17" s="609"/>
      <c r="GB17" s="609"/>
      <c r="GC17" s="609"/>
      <c r="GD17" s="609"/>
      <c r="GE17" s="609"/>
      <c r="GF17" s="609"/>
      <c r="GG17" s="609"/>
      <c r="GH17" s="609"/>
      <c r="GI17" s="609"/>
      <c r="GJ17" s="609"/>
      <c r="GK17" s="609"/>
      <c r="GL17" s="609"/>
      <c r="GM17" s="609"/>
      <c r="GN17" s="609"/>
      <c r="GO17" s="609"/>
      <c r="GP17" s="609"/>
      <c r="GQ17" s="609"/>
      <c r="GR17" s="609"/>
      <c r="GS17" s="609"/>
      <c r="GT17" s="609"/>
      <c r="GU17" s="609"/>
      <c r="GV17" s="609"/>
      <c r="GW17" s="609"/>
      <c r="GX17" s="609"/>
      <c r="GY17" s="609"/>
      <c r="GZ17" s="609"/>
      <c r="HA17" s="609"/>
      <c r="HB17" s="609"/>
      <c r="HC17" s="609"/>
      <c r="HD17" s="609"/>
      <c r="HE17" s="609"/>
      <c r="HF17" s="609"/>
      <c r="HG17" s="609"/>
      <c r="HH17" s="609"/>
      <c r="HI17" s="609"/>
      <c r="HJ17" s="609"/>
      <c r="HK17" s="609"/>
      <c r="HL17" s="609"/>
      <c r="HM17" s="609"/>
      <c r="HN17" s="609"/>
      <c r="HO17" s="609"/>
      <c r="HP17" s="609"/>
      <c r="HQ17" s="609"/>
      <c r="HR17" s="609"/>
      <c r="HS17" s="609"/>
      <c r="HT17" s="609"/>
      <c r="HU17" s="609"/>
      <c r="HV17" s="609"/>
      <c r="HW17" s="609"/>
      <c r="HX17" s="609"/>
      <c r="HY17" s="609"/>
      <c r="HZ17" s="609"/>
      <c r="IA17" s="609"/>
      <c r="IB17" s="609"/>
      <c r="IC17" s="609"/>
      <c r="ID17" s="609"/>
      <c r="IE17" s="609"/>
      <c r="IF17" s="609"/>
      <c r="IG17" s="609"/>
      <c r="IH17" s="609"/>
      <c r="II17" s="609"/>
      <c r="IJ17" s="609"/>
      <c r="IK17" s="609"/>
      <c r="IL17" s="609"/>
      <c r="IM17" s="609"/>
      <c r="IN17" s="609"/>
      <c r="IO17" s="609"/>
      <c r="IP17" s="609"/>
      <c r="IQ17" s="609"/>
      <c r="IR17" s="609"/>
      <c r="IS17" s="609"/>
      <c r="IT17" s="609"/>
      <c r="IU17" s="609"/>
      <c r="IV17" s="609"/>
    </row>
    <row r="18" spans="1:256" ht="18" customHeight="1">
      <c r="A18" s="1580" t="s">
        <v>105</v>
      </c>
      <c r="B18" s="1586"/>
      <c r="C18" s="1583"/>
      <c r="D18" s="1583"/>
      <c r="E18" s="1586"/>
      <c r="F18" s="628" t="s">
        <v>536</v>
      </c>
      <c r="G18" s="1610"/>
      <c r="H18" s="1610"/>
      <c r="I18" s="1610"/>
      <c r="J18" s="1607">
        <f>SUM(K18:P20)</f>
        <v>0</v>
      </c>
      <c r="K18" s="1604"/>
      <c r="L18" s="1604"/>
      <c r="M18" s="1604"/>
      <c r="N18" s="1604"/>
      <c r="O18" s="1604"/>
      <c r="P18" s="1604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09"/>
      <c r="AR18" s="609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09"/>
      <c r="BM18" s="609"/>
      <c r="BN18" s="609"/>
      <c r="BO18" s="609"/>
      <c r="BP18" s="609"/>
      <c r="BQ18" s="609"/>
      <c r="BR18" s="609"/>
      <c r="BS18" s="609"/>
      <c r="BT18" s="609"/>
      <c r="BU18" s="609"/>
      <c r="BV18" s="609"/>
      <c r="BW18" s="609"/>
      <c r="BX18" s="609"/>
      <c r="BY18" s="609"/>
      <c r="BZ18" s="609"/>
      <c r="CA18" s="609"/>
      <c r="CB18" s="609"/>
      <c r="CC18" s="609"/>
      <c r="CD18" s="609"/>
      <c r="CE18" s="609"/>
      <c r="CF18" s="609"/>
      <c r="CG18" s="609"/>
      <c r="CH18" s="609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  <c r="CV18" s="609"/>
      <c r="CW18" s="609"/>
      <c r="CX18" s="609"/>
      <c r="CY18" s="609"/>
      <c r="CZ18" s="609"/>
      <c r="DA18" s="609"/>
      <c r="DB18" s="609"/>
      <c r="DC18" s="609"/>
      <c r="DD18" s="609"/>
      <c r="DE18" s="609"/>
      <c r="DF18" s="609"/>
      <c r="DG18" s="609"/>
      <c r="DH18" s="609"/>
      <c r="DI18" s="609"/>
      <c r="DJ18" s="609"/>
      <c r="DK18" s="609"/>
      <c r="DL18" s="609"/>
      <c r="DM18" s="609"/>
      <c r="DN18" s="609"/>
      <c r="DO18" s="609"/>
      <c r="DP18" s="609"/>
      <c r="DQ18" s="609"/>
      <c r="DR18" s="609"/>
      <c r="DS18" s="609"/>
      <c r="DT18" s="609"/>
      <c r="DU18" s="609"/>
      <c r="DV18" s="609"/>
      <c r="DW18" s="609"/>
      <c r="DX18" s="609"/>
      <c r="DY18" s="609"/>
      <c r="DZ18" s="609"/>
      <c r="EA18" s="609"/>
      <c r="EB18" s="609"/>
      <c r="EC18" s="609"/>
      <c r="ED18" s="609"/>
      <c r="EE18" s="609"/>
      <c r="EF18" s="609"/>
      <c r="EG18" s="609"/>
      <c r="EH18" s="609"/>
      <c r="EI18" s="609"/>
      <c r="EJ18" s="609"/>
      <c r="EK18" s="609"/>
      <c r="EL18" s="609"/>
      <c r="EM18" s="609"/>
      <c r="EN18" s="609"/>
      <c r="EO18" s="609"/>
      <c r="EP18" s="609"/>
      <c r="EQ18" s="609"/>
      <c r="ER18" s="609"/>
      <c r="ES18" s="609"/>
      <c r="ET18" s="609"/>
      <c r="EU18" s="609"/>
      <c r="EV18" s="609"/>
      <c r="EW18" s="609"/>
      <c r="EX18" s="609"/>
      <c r="EY18" s="609"/>
      <c r="EZ18" s="609"/>
      <c r="FA18" s="609"/>
      <c r="FB18" s="609"/>
      <c r="FC18" s="609"/>
      <c r="FD18" s="609"/>
      <c r="FE18" s="609"/>
      <c r="FF18" s="609"/>
      <c r="FG18" s="609"/>
      <c r="FH18" s="609"/>
      <c r="FI18" s="609"/>
      <c r="FJ18" s="609"/>
      <c r="FK18" s="609"/>
      <c r="FL18" s="609"/>
      <c r="FM18" s="609"/>
      <c r="FN18" s="609"/>
      <c r="FO18" s="609"/>
      <c r="FP18" s="609"/>
      <c r="FQ18" s="609"/>
      <c r="FR18" s="609"/>
      <c r="FS18" s="609"/>
      <c r="FT18" s="609"/>
      <c r="FU18" s="609"/>
      <c r="FV18" s="609"/>
      <c r="FW18" s="609"/>
      <c r="FX18" s="609"/>
      <c r="FY18" s="609"/>
      <c r="FZ18" s="609"/>
      <c r="GA18" s="609"/>
      <c r="GB18" s="609"/>
      <c r="GC18" s="609"/>
      <c r="GD18" s="609"/>
      <c r="GE18" s="609"/>
      <c r="GF18" s="609"/>
      <c r="GG18" s="609"/>
      <c r="GH18" s="609"/>
      <c r="GI18" s="609"/>
      <c r="GJ18" s="609"/>
      <c r="GK18" s="609"/>
      <c r="GL18" s="609"/>
      <c r="GM18" s="609"/>
      <c r="GN18" s="609"/>
      <c r="GO18" s="609"/>
      <c r="GP18" s="609"/>
      <c r="GQ18" s="609"/>
      <c r="GR18" s="609"/>
      <c r="GS18" s="609"/>
      <c r="GT18" s="609"/>
      <c r="GU18" s="609"/>
      <c r="GV18" s="609"/>
      <c r="GW18" s="609"/>
      <c r="GX18" s="609"/>
      <c r="GY18" s="609"/>
      <c r="GZ18" s="609"/>
      <c r="HA18" s="609"/>
      <c r="HB18" s="609"/>
      <c r="HC18" s="609"/>
      <c r="HD18" s="609"/>
      <c r="HE18" s="609"/>
      <c r="HF18" s="609"/>
      <c r="HG18" s="609"/>
      <c r="HH18" s="609"/>
      <c r="HI18" s="609"/>
      <c r="HJ18" s="609"/>
      <c r="HK18" s="609"/>
      <c r="HL18" s="609"/>
      <c r="HM18" s="609"/>
      <c r="HN18" s="609"/>
      <c r="HO18" s="609"/>
      <c r="HP18" s="609"/>
      <c r="HQ18" s="609"/>
      <c r="HR18" s="609"/>
      <c r="HS18" s="609"/>
      <c r="HT18" s="609"/>
      <c r="HU18" s="609"/>
      <c r="HV18" s="609"/>
      <c r="HW18" s="609"/>
      <c r="HX18" s="609"/>
      <c r="HY18" s="609"/>
      <c r="HZ18" s="609"/>
      <c r="IA18" s="609"/>
      <c r="IB18" s="609"/>
      <c r="IC18" s="609"/>
      <c r="ID18" s="609"/>
      <c r="IE18" s="609"/>
      <c r="IF18" s="609"/>
      <c r="IG18" s="609"/>
      <c r="IH18" s="609"/>
      <c r="II18" s="609"/>
      <c r="IJ18" s="609"/>
      <c r="IK18" s="609"/>
      <c r="IL18" s="609"/>
      <c r="IM18" s="609"/>
      <c r="IN18" s="609"/>
      <c r="IO18" s="609"/>
      <c r="IP18" s="609"/>
      <c r="IQ18" s="609"/>
      <c r="IR18" s="609"/>
      <c r="IS18" s="609"/>
      <c r="IT18" s="609"/>
      <c r="IU18" s="609"/>
      <c r="IV18" s="609"/>
    </row>
    <row r="19" spans="1:256" ht="18" customHeight="1">
      <c r="A19" s="1581"/>
      <c r="B19" s="1587"/>
      <c r="C19" s="1584"/>
      <c r="D19" s="1584"/>
      <c r="E19" s="1587"/>
      <c r="F19" s="628" t="s">
        <v>537</v>
      </c>
      <c r="G19" s="1611"/>
      <c r="H19" s="1611"/>
      <c r="I19" s="1611"/>
      <c r="J19" s="1608"/>
      <c r="K19" s="1605"/>
      <c r="L19" s="1605"/>
      <c r="M19" s="1605"/>
      <c r="N19" s="1605"/>
      <c r="O19" s="1605"/>
      <c r="P19" s="1605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09"/>
      <c r="BL19" s="609"/>
      <c r="BM19" s="609"/>
      <c r="BN19" s="609"/>
      <c r="BO19" s="609"/>
      <c r="BP19" s="609"/>
      <c r="BQ19" s="609"/>
      <c r="BR19" s="609"/>
      <c r="BS19" s="609"/>
      <c r="BT19" s="609"/>
      <c r="BU19" s="609"/>
      <c r="BV19" s="609"/>
      <c r="BW19" s="609"/>
      <c r="BX19" s="609"/>
      <c r="BY19" s="609"/>
      <c r="BZ19" s="609"/>
      <c r="CA19" s="609"/>
      <c r="CB19" s="609"/>
      <c r="CC19" s="609"/>
      <c r="CD19" s="609"/>
      <c r="CE19" s="609"/>
      <c r="CF19" s="609"/>
      <c r="CG19" s="609"/>
      <c r="CH19" s="609"/>
      <c r="CI19" s="609"/>
      <c r="CJ19" s="609"/>
      <c r="CK19" s="609"/>
      <c r="CL19" s="609"/>
      <c r="CM19" s="609"/>
      <c r="CN19" s="609"/>
      <c r="CO19" s="609"/>
      <c r="CP19" s="609"/>
      <c r="CQ19" s="609"/>
      <c r="CR19" s="609"/>
      <c r="CS19" s="609"/>
      <c r="CT19" s="609"/>
      <c r="CU19" s="609"/>
      <c r="CV19" s="609"/>
      <c r="CW19" s="609"/>
      <c r="CX19" s="609"/>
      <c r="CY19" s="609"/>
      <c r="CZ19" s="609"/>
      <c r="DA19" s="609"/>
      <c r="DB19" s="609"/>
      <c r="DC19" s="609"/>
      <c r="DD19" s="609"/>
      <c r="DE19" s="609"/>
      <c r="DF19" s="609"/>
      <c r="DG19" s="609"/>
      <c r="DH19" s="609"/>
      <c r="DI19" s="609"/>
      <c r="DJ19" s="609"/>
      <c r="DK19" s="609"/>
      <c r="DL19" s="609"/>
      <c r="DM19" s="609"/>
      <c r="DN19" s="609"/>
      <c r="DO19" s="609"/>
      <c r="DP19" s="609"/>
      <c r="DQ19" s="609"/>
      <c r="DR19" s="609"/>
      <c r="DS19" s="609"/>
      <c r="DT19" s="609"/>
      <c r="DU19" s="609"/>
      <c r="DV19" s="609"/>
      <c r="DW19" s="609"/>
      <c r="DX19" s="609"/>
      <c r="DY19" s="609"/>
      <c r="DZ19" s="609"/>
      <c r="EA19" s="609"/>
      <c r="EB19" s="609"/>
      <c r="EC19" s="609"/>
      <c r="ED19" s="609"/>
      <c r="EE19" s="609"/>
      <c r="EF19" s="609"/>
      <c r="EG19" s="609"/>
      <c r="EH19" s="609"/>
      <c r="EI19" s="609"/>
      <c r="EJ19" s="609"/>
      <c r="EK19" s="609"/>
      <c r="EL19" s="609"/>
      <c r="EM19" s="609"/>
      <c r="EN19" s="609"/>
      <c r="EO19" s="609"/>
      <c r="EP19" s="609"/>
      <c r="EQ19" s="609"/>
      <c r="ER19" s="609"/>
      <c r="ES19" s="609"/>
      <c r="ET19" s="609"/>
      <c r="EU19" s="609"/>
      <c r="EV19" s="609"/>
      <c r="EW19" s="609"/>
      <c r="EX19" s="609"/>
      <c r="EY19" s="609"/>
      <c r="EZ19" s="609"/>
      <c r="FA19" s="609"/>
      <c r="FB19" s="609"/>
      <c r="FC19" s="609"/>
      <c r="FD19" s="609"/>
      <c r="FE19" s="609"/>
      <c r="FF19" s="609"/>
      <c r="FG19" s="609"/>
      <c r="FH19" s="609"/>
      <c r="FI19" s="609"/>
      <c r="FJ19" s="609"/>
      <c r="FK19" s="609"/>
      <c r="FL19" s="609"/>
      <c r="FM19" s="609"/>
      <c r="FN19" s="609"/>
      <c r="FO19" s="609"/>
      <c r="FP19" s="609"/>
      <c r="FQ19" s="609"/>
      <c r="FR19" s="609"/>
      <c r="FS19" s="609"/>
      <c r="FT19" s="609"/>
      <c r="FU19" s="609"/>
      <c r="FV19" s="609"/>
      <c r="FW19" s="609"/>
      <c r="FX19" s="609"/>
      <c r="FY19" s="609"/>
      <c r="FZ19" s="609"/>
      <c r="GA19" s="609"/>
      <c r="GB19" s="609"/>
      <c r="GC19" s="609"/>
      <c r="GD19" s="609"/>
      <c r="GE19" s="609"/>
      <c r="GF19" s="609"/>
      <c r="GG19" s="609"/>
      <c r="GH19" s="609"/>
      <c r="GI19" s="609"/>
      <c r="GJ19" s="609"/>
      <c r="GK19" s="609"/>
      <c r="GL19" s="609"/>
      <c r="GM19" s="609"/>
      <c r="GN19" s="609"/>
      <c r="GO19" s="609"/>
      <c r="GP19" s="609"/>
      <c r="GQ19" s="609"/>
      <c r="GR19" s="609"/>
      <c r="GS19" s="609"/>
      <c r="GT19" s="609"/>
      <c r="GU19" s="609"/>
      <c r="GV19" s="609"/>
      <c r="GW19" s="609"/>
      <c r="GX19" s="609"/>
      <c r="GY19" s="609"/>
      <c r="GZ19" s="609"/>
      <c r="HA19" s="609"/>
      <c r="HB19" s="609"/>
      <c r="HC19" s="609"/>
      <c r="HD19" s="609"/>
      <c r="HE19" s="609"/>
      <c r="HF19" s="609"/>
      <c r="HG19" s="609"/>
      <c r="HH19" s="609"/>
      <c r="HI19" s="609"/>
      <c r="HJ19" s="609"/>
      <c r="HK19" s="609"/>
      <c r="HL19" s="609"/>
      <c r="HM19" s="609"/>
      <c r="HN19" s="609"/>
      <c r="HO19" s="609"/>
      <c r="HP19" s="609"/>
      <c r="HQ19" s="609"/>
      <c r="HR19" s="609"/>
      <c r="HS19" s="609"/>
      <c r="HT19" s="609"/>
      <c r="HU19" s="609"/>
      <c r="HV19" s="609"/>
      <c r="HW19" s="609"/>
      <c r="HX19" s="609"/>
      <c r="HY19" s="609"/>
      <c r="HZ19" s="609"/>
      <c r="IA19" s="609"/>
      <c r="IB19" s="609"/>
      <c r="IC19" s="609"/>
      <c r="ID19" s="609"/>
      <c r="IE19" s="609"/>
      <c r="IF19" s="609"/>
      <c r="IG19" s="609"/>
      <c r="IH19" s="609"/>
      <c r="II19" s="609"/>
      <c r="IJ19" s="609"/>
      <c r="IK19" s="609"/>
      <c r="IL19" s="609"/>
      <c r="IM19" s="609"/>
      <c r="IN19" s="609"/>
      <c r="IO19" s="609"/>
      <c r="IP19" s="609"/>
      <c r="IQ19" s="609"/>
      <c r="IR19" s="609"/>
      <c r="IS19" s="609"/>
      <c r="IT19" s="609"/>
      <c r="IU19" s="609"/>
      <c r="IV19" s="609"/>
    </row>
    <row r="20" spans="1:256" ht="18" customHeight="1">
      <c r="A20" s="1582"/>
      <c r="B20" s="1588"/>
      <c r="C20" s="1585"/>
      <c r="D20" s="1585"/>
      <c r="E20" s="1588"/>
      <c r="F20" s="628" t="s">
        <v>538</v>
      </c>
      <c r="G20" s="1612"/>
      <c r="H20" s="1612"/>
      <c r="I20" s="1612"/>
      <c r="J20" s="1609"/>
      <c r="K20" s="1606"/>
      <c r="L20" s="1606"/>
      <c r="M20" s="1606"/>
      <c r="N20" s="1606"/>
      <c r="O20" s="1606"/>
      <c r="P20" s="1606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09"/>
      <c r="BL20" s="609"/>
      <c r="BM20" s="609"/>
      <c r="BN20" s="609"/>
      <c r="BO20" s="609"/>
      <c r="BP20" s="609"/>
      <c r="BQ20" s="609"/>
      <c r="BR20" s="609"/>
      <c r="BS20" s="609"/>
      <c r="BT20" s="609"/>
      <c r="BU20" s="609"/>
      <c r="BV20" s="609"/>
      <c r="BW20" s="609"/>
      <c r="BX20" s="609"/>
      <c r="BY20" s="609"/>
      <c r="BZ20" s="609"/>
      <c r="CA20" s="609"/>
      <c r="CB20" s="609"/>
      <c r="CC20" s="609"/>
      <c r="CD20" s="609"/>
      <c r="CE20" s="609"/>
      <c r="CF20" s="609"/>
      <c r="CG20" s="609"/>
      <c r="CH20" s="609"/>
      <c r="CI20" s="609"/>
      <c r="CJ20" s="609"/>
      <c r="CK20" s="609"/>
      <c r="CL20" s="609"/>
      <c r="CM20" s="609"/>
      <c r="CN20" s="609"/>
      <c r="CO20" s="609"/>
      <c r="CP20" s="609"/>
      <c r="CQ20" s="609"/>
      <c r="CR20" s="609"/>
      <c r="CS20" s="609"/>
      <c r="CT20" s="609"/>
      <c r="CU20" s="609"/>
      <c r="CV20" s="609"/>
      <c r="CW20" s="609"/>
      <c r="CX20" s="609"/>
      <c r="CY20" s="609"/>
      <c r="CZ20" s="609"/>
      <c r="DA20" s="609"/>
      <c r="DB20" s="609"/>
      <c r="DC20" s="609"/>
      <c r="DD20" s="609"/>
      <c r="DE20" s="609"/>
      <c r="DF20" s="609"/>
      <c r="DG20" s="609"/>
      <c r="DH20" s="609"/>
      <c r="DI20" s="609"/>
      <c r="DJ20" s="609"/>
      <c r="DK20" s="609"/>
      <c r="DL20" s="609"/>
      <c r="DM20" s="609"/>
      <c r="DN20" s="609"/>
      <c r="DO20" s="609"/>
      <c r="DP20" s="609"/>
      <c r="DQ20" s="609"/>
      <c r="DR20" s="609"/>
      <c r="DS20" s="609"/>
      <c r="DT20" s="609"/>
      <c r="DU20" s="609"/>
      <c r="DV20" s="609"/>
      <c r="DW20" s="609"/>
      <c r="DX20" s="609"/>
      <c r="DY20" s="609"/>
      <c r="DZ20" s="609"/>
      <c r="EA20" s="609"/>
      <c r="EB20" s="609"/>
      <c r="EC20" s="609"/>
      <c r="ED20" s="609"/>
      <c r="EE20" s="609"/>
      <c r="EF20" s="609"/>
      <c r="EG20" s="609"/>
      <c r="EH20" s="609"/>
      <c r="EI20" s="609"/>
      <c r="EJ20" s="609"/>
      <c r="EK20" s="609"/>
      <c r="EL20" s="609"/>
      <c r="EM20" s="609"/>
      <c r="EN20" s="609"/>
      <c r="EO20" s="609"/>
      <c r="EP20" s="609"/>
      <c r="EQ20" s="609"/>
      <c r="ER20" s="609"/>
      <c r="ES20" s="609"/>
      <c r="ET20" s="609"/>
      <c r="EU20" s="609"/>
      <c r="EV20" s="609"/>
      <c r="EW20" s="609"/>
      <c r="EX20" s="609"/>
      <c r="EY20" s="609"/>
      <c r="EZ20" s="609"/>
      <c r="FA20" s="609"/>
      <c r="FB20" s="609"/>
      <c r="FC20" s="609"/>
      <c r="FD20" s="609"/>
      <c r="FE20" s="609"/>
      <c r="FF20" s="609"/>
      <c r="FG20" s="609"/>
      <c r="FH20" s="609"/>
      <c r="FI20" s="609"/>
      <c r="FJ20" s="609"/>
      <c r="FK20" s="609"/>
      <c r="FL20" s="609"/>
      <c r="FM20" s="609"/>
      <c r="FN20" s="609"/>
      <c r="FO20" s="609"/>
      <c r="FP20" s="609"/>
      <c r="FQ20" s="609"/>
      <c r="FR20" s="609"/>
      <c r="FS20" s="609"/>
      <c r="FT20" s="609"/>
      <c r="FU20" s="609"/>
      <c r="FV20" s="609"/>
      <c r="FW20" s="609"/>
      <c r="FX20" s="609"/>
      <c r="FY20" s="609"/>
      <c r="FZ20" s="609"/>
      <c r="GA20" s="609"/>
      <c r="GB20" s="609"/>
      <c r="GC20" s="609"/>
      <c r="GD20" s="609"/>
      <c r="GE20" s="609"/>
      <c r="GF20" s="609"/>
      <c r="GG20" s="609"/>
      <c r="GH20" s="609"/>
      <c r="GI20" s="609"/>
      <c r="GJ20" s="609"/>
      <c r="GK20" s="609"/>
      <c r="GL20" s="609"/>
      <c r="GM20" s="609"/>
      <c r="GN20" s="609"/>
      <c r="GO20" s="609"/>
      <c r="GP20" s="609"/>
      <c r="GQ20" s="609"/>
      <c r="GR20" s="609"/>
      <c r="GS20" s="609"/>
      <c r="GT20" s="609"/>
      <c r="GU20" s="609"/>
      <c r="GV20" s="609"/>
      <c r="GW20" s="609"/>
      <c r="GX20" s="609"/>
      <c r="GY20" s="609"/>
      <c r="GZ20" s="609"/>
      <c r="HA20" s="609"/>
      <c r="HB20" s="609"/>
      <c r="HC20" s="609"/>
      <c r="HD20" s="609"/>
      <c r="HE20" s="609"/>
      <c r="HF20" s="609"/>
      <c r="HG20" s="609"/>
      <c r="HH20" s="609"/>
      <c r="HI20" s="609"/>
      <c r="HJ20" s="609"/>
      <c r="HK20" s="609"/>
      <c r="HL20" s="609"/>
      <c r="HM20" s="609"/>
      <c r="HN20" s="609"/>
      <c r="HO20" s="609"/>
      <c r="HP20" s="609"/>
      <c r="HQ20" s="609"/>
      <c r="HR20" s="609"/>
      <c r="HS20" s="609"/>
      <c r="HT20" s="609"/>
      <c r="HU20" s="609"/>
      <c r="HV20" s="609"/>
      <c r="HW20" s="609"/>
      <c r="HX20" s="609"/>
      <c r="HY20" s="609"/>
      <c r="HZ20" s="609"/>
      <c r="IA20" s="609"/>
      <c r="IB20" s="609"/>
      <c r="IC20" s="609"/>
      <c r="ID20" s="609"/>
      <c r="IE20" s="609"/>
      <c r="IF20" s="609"/>
      <c r="IG20" s="609"/>
      <c r="IH20" s="609"/>
      <c r="II20" s="609"/>
      <c r="IJ20" s="609"/>
      <c r="IK20" s="609"/>
      <c r="IL20" s="609"/>
      <c r="IM20" s="609"/>
      <c r="IN20" s="609"/>
      <c r="IO20" s="609"/>
      <c r="IP20" s="609"/>
      <c r="IQ20" s="609"/>
      <c r="IR20" s="609"/>
      <c r="IS20" s="609"/>
      <c r="IT20" s="609"/>
      <c r="IU20" s="609"/>
      <c r="IV20" s="609"/>
    </row>
    <row r="21" spans="1:256" ht="15">
      <c r="A21" s="626" t="s">
        <v>540</v>
      </c>
      <c r="B21" s="1616" t="s">
        <v>541</v>
      </c>
      <c r="C21" s="1617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8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7"/>
      <c r="AE21" s="627"/>
      <c r="AF21" s="627"/>
      <c r="AG21" s="627"/>
      <c r="AH21" s="627"/>
      <c r="AI21" s="627"/>
      <c r="AJ21" s="627"/>
      <c r="AK21" s="627"/>
      <c r="AL21" s="627"/>
      <c r="AM21" s="627"/>
      <c r="AN21" s="627"/>
      <c r="AO21" s="627"/>
      <c r="AP21" s="627"/>
      <c r="AQ21" s="627"/>
      <c r="AR21" s="627"/>
      <c r="AS21" s="627"/>
      <c r="AT21" s="627"/>
      <c r="AU21" s="627"/>
      <c r="AV21" s="627"/>
      <c r="AW21" s="627"/>
      <c r="AX21" s="627"/>
      <c r="AY21" s="627"/>
      <c r="AZ21" s="627"/>
      <c r="BA21" s="627"/>
      <c r="BB21" s="627"/>
      <c r="BC21" s="627"/>
      <c r="BD21" s="627"/>
      <c r="BE21" s="627"/>
      <c r="BF21" s="627"/>
      <c r="BG21" s="627"/>
      <c r="BH21" s="627"/>
      <c r="BI21" s="627"/>
      <c r="BJ21" s="627"/>
      <c r="BK21" s="627"/>
      <c r="BL21" s="627"/>
      <c r="BM21" s="627"/>
      <c r="BN21" s="627"/>
      <c r="BO21" s="627"/>
      <c r="BP21" s="627"/>
      <c r="BQ21" s="627"/>
      <c r="BR21" s="627"/>
      <c r="BS21" s="627"/>
      <c r="BT21" s="627"/>
      <c r="BU21" s="627"/>
      <c r="BV21" s="627"/>
      <c r="BW21" s="627"/>
      <c r="BX21" s="627"/>
      <c r="BY21" s="627"/>
      <c r="BZ21" s="627"/>
      <c r="CA21" s="627"/>
      <c r="CB21" s="627"/>
      <c r="CC21" s="627"/>
      <c r="CD21" s="627"/>
      <c r="CE21" s="627"/>
      <c r="CF21" s="627"/>
      <c r="CG21" s="627"/>
      <c r="CH21" s="627"/>
      <c r="CI21" s="627"/>
      <c r="CJ21" s="627"/>
      <c r="CK21" s="627"/>
      <c r="CL21" s="627"/>
      <c r="CM21" s="627"/>
      <c r="CN21" s="627"/>
      <c r="CO21" s="627"/>
      <c r="CP21" s="627"/>
      <c r="CQ21" s="627"/>
      <c r="CR21" s="627"/>
      <c r="CS21" s="627"/>
      <c r="CT21" s="627"/>
      <c r="CU21" s="627"/>
      <c r="CV21" s="627"/>
      <c r="CW21" s="627"/>
      <c r="CX21" s="627"/>
      <c r="CY21" s="627"/>
      <c r="CZ21" s="627"/>
      <c r="DA21" s="627"/>
      <c r="DB21" s="627"/>
      <c r="DC21" s="627"/>
      <c r="DD21" s="627"/>
      <c r="DE21" s="627"/>
      <c r="DF21" s="627"/>
      <c r="DG21" s="627"/>
      <c r="DH21" s="627"/>
      <c r="DI21" s="627"/>
      <c r="DJ21" s="627"/>
      <c r="DK21" s="627"/>
      <c r="DL21" s="627"/>
      <c r="DM21" s="627"/>
      <c r="DN21" s="627"/>
      <c r="DO21" s="627"/>
      <c r="DP21" s="627"/>
      <c r="DQ21" s="627"/>
      <c r="DR21" s="627"/>
      <c r="DS21" s="627"/>
      <c r="DT21" s="627"/>
      <c r="DU21" s="627"/>
      <c r="DV21" s="627"/>
      <c r="DW21" s="627"/>
      <c r="DX21" s="627"/>
      <c r="DY21" s="627"/>
      <c r="DZ21" s="627"/>
      <c r="EA21" s="627"/>
      <c r="EB21" s="627"/>
      <c r="EC21" s="627"/>
      <c r="ED21" s="627"/>
      <c r="EE21" s="627"/>
      <c r="EF21" s="627"/>
      <c r="EG21" s="627"/>
      <c r="EH21" s="627"/>
      <c r="EI21" s="627"/>
      <c r="EJ21" s="627"/>
      <c r="EK21" s="627"/>
      <c r="EL21" s="627"/>
      <c r="EM21" s="627"/>
      <c r="EN21" s="627"/>
      <c r="EO21" s="627"/>
      <c r="EP21" s="627"/>
      <c r="EQ21" s="627"/>
      <c r="ER21" s="627"/>
      <c r="ES21" s="627"/>
      <c r="ET21" s="627"/>
      <c r="EU21" s="627"/>
      <c r="EV21" s="627"/>
      <c r="EW21" s="627"/>
      <c r="EX21" s="627"/>
      <c r="EY21" s="627"/>
      <c r="EZ21" s="627"/>
      <c r="FA21" s="627"/>
      <c r="FB21" s="627"/>
      <c r="FC21" s="627"/>
      <c r="FD21" s="627"/>
      <c r="FE21" s="627"/>
      <c r="FF21" s="627"/>
      <c r="FG21" s="627"/>
      <c r="FH21" s="627"/>
      <c r="FI21" s="627"/>
      <c r="FJ21" s="627"/>
      <c r="FK21" s="627"/>
      <c r="FL21" s="627"/>
      <c r="FM21" s="627"/>
      <c r="FN21" s="627"/>
      <c r="FO21" s="627"/>
      <c r="FP21" s="627"/>
      <c r="FQ21" s="627"/>
      <c r="FR21" s="627"/>
      <c r="FS21" s="627"/>
      <c r="FT21" s="627"/>
      <c r="FU21" s="627"/>
      <c r="FV21" s="627"/>
      <c r="FW21" s="627"/>
      <c r="FX21" s="627"/>
      <c r="FY21" s="627"/>
      <c r="FZ21" s="627"/>
      <c r="GA21" s="627"/>
      <c r="GB21" s="627"/>
      <c r="GC21" s="627"/>
      <c r="GD21" s="627"/>
      <c r="GE21" s="627"/>
      <c r="GF21" s="627"/>
      <c r="GG21" s="627"/>
      <c r="GH21" s="627"/>
      <c r="GI21" s="627"/>
      <c r="GJ21" s="627"/>
      <c r="GK21" s="627"/>
      <c r="GL21" s="627"/>
      <c r="GM21" s="627"/>
      <c r="GN21" s="627"/>
      <c r="GO21" s="627"/>
      <c r="GP21" s="627"/>
      <c r="GQ21" s="627"/>
      <c r="GR21" s="627"/>
      <c r="GS21" s="627"/>
      <c r="GT21" s="627"/>
      <c r="GU21" s="627"/>
      <c r="GV21" s="627"/>
      <c r="GW21" s="627"/>
      <c r="GX21" s="627"/>
      <c r="GY21" s="627"/>
      <c r="GZ21" s="627"/>
      <c r="HA21" s="627"/>
      <c r="HB21" s="627"/>
      <c r="HC21" s="627"/>
      <c r="HD21" s="627"/>
      <c r="HE21" s="627"/>
      <c r="HF21" s="627"/>
      <c r="HG21" s="627"/>
      <c r="HH21" s="627"/>
      <c r="HI21" s="627"/>
      <c r="HJ21" s="627"/>
      <c r="HK21" s="627"/>
      <c r="HL21" s="627"/>
      <c r="HM21" s="627"/>
      <c r="HN21" s="627"/>
      <c r="HO21" s="627"/>
      <c r="HP21" s="627"/>
      <c r="HQ21" s="627"/>
      <c r="HR21" s="627"/>
      <c r="HS21" s="627"/>
      <c r="HT21" s="627"/>
      <c r="HU21" s="627"/>
      <c r="HV21" s="627"/>
      <c r="HW21" s="627"/>
      <c r="HX21" s="627"/>
      <c r="HY21" s="627"/>
      <c r="HZ21" s="627"/>
      <c r="IA21" s="627"/>
      <c r="IB21" s="627"/>
      <c r="IC21" s="627"/>
      <c r="ID21" s="627"/>
      <c r="IE21" s="627"/>
      <c r="IF21" s="627"/>
      <c r="IG21" s="627"/>
      <c r="IH21" s="627"/>
      <c r="II21" s="627"/>
      <c r="IJ21" s="627"/>
      <c r="IK21" s="627"/>
      <c r="IL21" s="627"/>
      <c r="IM21" s="627"/>
      <c r="IN21" s="627"/>
      <c r="IO21" s="627"/>
      <c r="IP21" s="627"/>
      <c r="IQ21" s="627"/>
      <c r="IR21" s="627"/>
      <c r="IS21" s="627"/>
      <c r="IT21" s="627"/>
      <c r="IU21" s="627"/>
      <c r="IV21" s="627"/>
    </row>
    <row r="22" spans="1:256" ht="18" customHeight="1">
      <c r="A22" s="1580" t="s">
        <v>535</v>
      </c>
      <c r="B22" s="1586"/>
      <c r="C22" s="1583"/>
      <c r="D22" s="1583"/>
      <c r="E22" s="1586"/>
      <c r="F22" s="628" t="s">
        <v>536</v>
      </c>
      <c r="G22" s="1610"/>
      <c r="H22" s="1610"/>
      <c r="I22" s="1610"/>
      <c r="J22" s="1607">
        <f>SUM(K22:P24)</f>
        <v>0</v>
      </c>
      <c r="K22" s="1604"/>
      <c r="L22" s="1604"/>
      <c r="M22" s="1604"/>
      <c r="N22" s="1604"/>
      <c r="O22" s="1604"/>
      <c r="P22" s="1604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09"/>
      <c r="AO22" s="609"/>
      <c r="AP22" s="609"/>
      <c r="AQ22" s="609"/>
      <c r="AR22" s="609"/>
      <c r="AS22" s="609"/>
      <c r="AT22" s="609"/>
      <c r="AU22" s="609"/>
      <c r="AV22" s="609"/>
      <c r="AW22" s="609"/>
      <c r="AX22" s="609"/>
      <c r="AY22" s="609"/>
      <c r="AZ22" s="609"/>
      <c r="BA22" s="609"/>
      <c r="BB22" s="609"/>
      <c r="BC22" s="609"/>
      <c r="BD22" s="609"/>
      <c r="BE22" s="609"/>
      <c r="BF22" s="609"/>
      <c r="BG22" s="609"/>
      <c r="BH22" s="609"/>
      <c r="BI22" s="609"/>
      <c r="BJ22" s="609"/>
      <c r="BK22" s="609"/>
      <c r="BL22" s="609"/>
      <c r="BM22" s="609"/>
      <c r="BN22" s="609"/>
      <c r="BO22" s="609"/>
      <c r="BP22" s="609"/>
      <c r="BQ22" s="609"/>
      <c r="BR22" s="609"/>
      <c r="BS22" s="609"/>
      <c r="BT22" s="609"/>
      <c r="BU22" s="609"/>
      <c r="BV22" s="609"/>
      <c r="BW22" s="609"/>
      <c r="BX22" s="609"/>
      <c r="BY22" s="609"/>
      <c r="BZ22" s="609"/>
      <c r="CA22" s="609"/>
      <c r="CB22" s="609"/>
      <c r="CC22" s="609"/>
      <c r="CD22" s="609"/>
      <c r="CE22" s="609"/>
      <c r="CF22" s="609"/>
      <c r="CG22" s="609"/>
      <c r="CH22" s="609"/>
      <c r="CI22" s="609"/>
      <c r="CJ22" s="609"/>
      <c r="CK22" s="609"/>
      <c r="CL22" s="609"/>
      <c r="CM22" s="609"/>
      <c r="CN22" s="609"/>
      <c r="CO22" s="609"/>
      <c r="CP22" s="609"/>
      <c r="CQ22" s="609"/>
      <c r="CR22" s="609"/>
      <c r="CS22" s="609"/>
      <c r="CT22" s="609"/>
      <c r="CU22" s="609"/>
      <c r="CV22" s="609"/>
      <c r="CW22" s="609"/>
      <c r="CX22" s="609"/>
      <c r="CY22" s="609"/>
      <c r="CZ22" s="609"/>
      <c r="DA22" s="609"/>
      <c r="DB22" s="609"/>
      <c r="DC22" s="609"/>
      <c r="DD22" s="609"/>
      <c r="DE22" s="609"/>
      <c r="DF22" s="609"/>
      <c r="DG22" s="609"/>
      <c r="DH22" s="609"/>
      <c r="DI22" s="609"/>
      <c r="DJ22" s="609"/>
      <c r="DK22" s="609"/>
      <c r="DL22" s="609"/>
      <c r="DM22" s="609"/>
      <c r="DN22" s="609"/>
      <c r="DO22" s="609"/>
      <c r="DP22" s="609"/>
      <c r="DQ22" s="609"/>
      <c r="DR22" s="609"/>
      <c r="DS22" s="609"/>
      <c r="DT22" s="609"/>
      <c r="DU22" s="609"/>
      <c r="DV22" s="609"/>
      <c r="DW22" s="609"/>
      <c r="DX22" s="609"/>
      <c r="DY22" s="609"/>
      <c r="DZ22" s="609"/>
      <c r="EA22" s="609"/>
      <c r="EB22" s="609"/>
      <c r="EC22" s="609"/>
      <c r="ED22" s="609"/>
      <c r="EE22" s="609"/>
      <c r="EF22" s="609"/>
      <c r="EG22" s="609"/>
      <c r="EH22" s="609"/>
      <c r="EI22" s="609"/>
      <c r="EJ22" s="609"/>
      <c r="EK22" s="609"/>
      <c r="EL22" s="609"/>
      <c r="EM22" s="609"/>
      <c r="EN22" s="609"/>
      <c r="EO22" s="609"/>
      <c r="EP22" s="609"/>
      <c r="EQ22" s="609"/>
      <c r="ER22" s="609"/>
      <c r="ES22" s="609"/>
      <c r="ET22" s="609"/>
      <c r="EU22" s="609"/>
      <c r="EV22" s="609"/>
      <c r="EW22" s="609"/>
      <c r="EX22" s="609"/>
      <c r="EY22" s="609"/>
      <c r="EZ22" s="609"/>
      <c r="FA22" s="609"/>
      <c r="FB22" s="609"/>
      <c r="FC22" s="609"/>
      <c r="FD22" s="609"/>
      <c r="FE22" s="609"/>
      <c r="FF22" s="609"/>
      <c r="FG22" s="609"/>
      <c r="FH22" s="609"/>
      <c r="FI22" s="609"/>
      <c r="FJ22" s="609"/>
      <c r="FK22" s="609"/>
      <c r="FL22" s="609"/>
      <c r="FM22" s="609"/>
      <c r="FN22" s="609"/>
      <c r="FO22" s="609"/>
      <c r="FP22" s="609"/>
      <c r="FQ22" s="609"/>
      <c r="FR22" s="609"/>
      <c r="FS22" s="609"/>
      <c r="FT22" s="609"/>
      <c r="FU22" s="609"/>
      <c r="FV22" s="609"/>
      <c r="FW22" s="609"/>
      <c r="FX22" s="609"/>
      <c r="FY22" s="609"/>
      <c r="FZ22" s="609"/>
      <c r="GA22" s="609"/>
      <c r="GB22" s="609"/>
      <c r="GC22" s="609"/>
      <c r="GD22" s="609"/>
      <c r="GE22" s="609"/>
      <c r="GF22" s="609"/>
      <c r="GG22" s="609"/>
      <c r="GH22" s="609"/>
      <c r="GI22" s="609"/>
      <c r="GJ22" s="609"/>
      <c r="GK22" s="609"/>
      <c r="GL22" s="609"/>
      <c r="GM22" s="609"/>
      <c r="GN22" s="609"/>
      <c r="GO22" s="609"/>
      <c r="GP22" s="609"/>
      <c r="GQ22" s="609"/>
      <c r="GR22" s="609"/>
      <c r="GS22" s="609"/>
      <c r="GT22" s="609"/>
      <c r="GU22" s="609"/>
      <c r="GV22" s="609"/>
      <c r="GW22" s="609"/>
      <c r="GX22" s="609"/>
      <c r="GY22" s="609"/>
      <c r="GZ22" s="609"/>
      <c r="HA22" s="609"/>
      <c r="HB22" s="609"/>
      <c r="HC22" s="609"/>
      <c r="HD22" s="609"/>
      <c r="HE22" s="609"/>
      <c r="HF22" s="609"/>
      <c r="HG22" s="609"/>
      <c r="HH22" s="609"/>
      <c r="HI22" s="609"/>
      <c r="HJ22" s="609"/>
      <c r="HK22" s="609"/>
      <c r="HL22" s="609"/>
      <c r="HM22" s="609"/>
      <c r="HN22" s="609"/>
      <c r="HO22" s="609"/>
      <c r="HP22" s="609"/>
      <c r="HQ22" s="609"/>
      <c r="HR22" s="609"/>
      <c r="HS22" s="609"/>
      <c r="HT22" s="609"/>
      <c r="HU22" s="609"/>
      <c r="HV22" s="609"/>
      <c r="HW22" s="609"/>
      <c r="HX22" s="609"/>
      <c r="HY22" s="609"/>
      <c r="HZ22" s="609"/>
      <c r="IA22" s="609"/>
      <c r="IB22" s="609"/>
      <c r="IC22" s="609"/>
      <c r="ID22" s="609"/>
      <c r="IE22" s="609"/>
      <c r="IF22" s="609"/>
      <c r="IG22" s="609"/>
      <c r="IH22" s="609"/>
      <c r="II22" s="609"/>
      <c r="IJ22" s="609"/>
      <c r="IK22" s="609"/>
      <c r="IL22" s="609"/>
      <c r="IM22" s="609"/>
      <c r="IN22" s="609"/>
      <c r="IO22" s="609"/>
      <c r="IP22" s="609"/>
      <c r="IQ22" s="609"/>
      <c r="IR22" s="609"/>
      <c r="IS22" s="609"/>
      <c r="IT22" s="609"/>
      <c r="IU22" s="609"/>
      <c r="IV22" s="609"/>
    </row>
    <row r="23" spans="1:256" ht="18" customHeight="1">
      <c r="A23" s="1581"/>
      <c r="B23" s="1587"/>
      <c r="C23" s="1584"/>
      <c r="D23" s="1584"/>
      <c r="E23" s="1587"/>
      <c r="F23" s="628" t="s">
        <v>537</v>
      </c>
      <c r="G23" s="1611"/>
      <c r="H23" s="1611"/>
      <c r="I23" s="1611"/>
      <c r="J23" s="1608"/>
      <c r="K23" s="1605"/>
      <c r="L23" s="1605"/>
      <c r="M23" s="1605"/>
      <c r="N23" s="1605"/>
      <c r="O23" s="1605"/>
      <c r="P23" s="1605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09"/>
      <c r="BM23" s="609"/>
      <c r="BN23" s="609"/>
      <c r="BO23" s="609"/>
      <c r="BP23" s="609"/>
      <c r="BQ23" s="609"/>
      <c r="BR23" s="609"/>
      <c r="BS23" s="609"/>
      <c r="BT23" s="609"/>
      <c r="BU23" s="609"/>
      <c r="BV23" s="609"/>
      <c r="BW23" s="609"/>
      <c r="BX23" s="609"/>
      <c r="BY23" s="609"/>
      <c r="BZ23" s="609"/>
      <c r="CA23" s="609"/>
      <c r="CB23" s="609"/>
      <c r="CC23" s="609"/>
      <c r="CD23" s="609"/>
      <c r="CE23" s="609"/>
      <c r="CF23" s="609"/>
      <c r="CG23" s="609"/>
      <c r="CH23" s="609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  <c r="CY23" s="609"/>
      <c r="CZ23" s="609"/>
      <c r="DA23" s="609"/>
      <c r="DB23" s="609"/>
      <c r="DC23" s="609"/>
      <c r="DD23" s="609"/>
      <c r="DE23" s="609"/>
      <c r="DF23" s="609"/>
      <c r="DG23" s="609"/>
      <c r="DH23" s="609"/>
      <c r="DI23" s="609"/>
      <c r="DJ23" s="609"/>
      <c r="DK23" s="609"/>
      <c r="DL23" s="609"/>
      <c r="DM23" s="609"/>
      <c r="DN23" s="609"/>
      <c r="DO23" s="609"/>
      <c r="DP23" s="609"/>
      <c r="DQ23" s="609"/>
      <c r="DR23" s="609"/>
      <c r="DS23" s="609"/>
      <c r="DT23" s="609"/>
      <c r="DU23" s="609"/>
      <c r="DV23" s="609"/>
      <c r="DW23" s="609"/>
      <c r="DX23" s="609"/>
      <c r="DY23" s="609"/>
      <c r="DZ23" s="609"/>
      <c r="EA23" s="609"/>
      <c r="EB23" s="609"/>
      <c r="EC23" s="609"/>
      <c r="ED23" s="609"/>
      <c r="EE23" s="609"/>
      <c r="EF23" s="609"/>
      <c r="EG23" s="609"/>
      <c r="EH23" s="609"/>
      <c r="EI23" s="609"/>
      <c r="EJ23" s="609"/>
      <c r="EK23" s="609"/>
      <c r="EL23" s="609"/>
      <c r="EM23" s="609"/>
      <c r="EN23" s="609"/>
      <c r="EO23" s="609"/>
      <c r="EP23" s="609"/>
      <c r="EQ23" s="609"/>
      <c r="ER23" s="609"/>
      <c r="ES23" s="609"/>
      <c r="ET23" s="609"/>
      <c r="EU23" s="609"/>
      <c r="EV23" s="609"/>
      <c r="EW23" s="609"/>
      <c r="EX23" s="609"/>
      <c r="EY23" s="609"/>
      <c r="EZ23" s="609"/>
      <c r="FA23" s="609"/>
      <c r="FB23" s="609"/>
      <c r="FC23" s="609"/>
      <c r="FD23" s="609"/>
      <c r="FE23" s="609"/>
      <c r="FF23" s="609"/>
      <c r="FG23" s="609"/>
      <c r="FH23" s="609"/>
      <c r="FI23" s="609"/>
      <c r="FJ23" s="609"/>
      <c r="FK23" s="609"/>
      <c r="FL23" s="609"/>
      <c r="FM23" s="609"/>
      <c r="FN23" s="609"/>
      <c r="FO23" s="609"/>
      <c r="FP23" s="609"/>
      <c r="FQ23" s="609"/>
      <c r="FR23" s="609"/>
      <c r="FS23" s="609"/>
      <c r="FT23" s="609"/>
      <c r="FU23" s="609"/>
      <c r="FV23" s="609"/>
      <c r="FW23" s="609"/>
      <c r="FX23" s="609"/>
      <c r="FY23" s="609"/>
      <c r="FZ23" s="609"/>
      <c r="GA23" s="609"/>
      <c r="GB23" s="609"/>
      <c r="GC23" s="609"/>
      <c r="GD23" s="609"/>
      <c r="GE23" s="609"/>
      <c r="GF23" s="609"/>
      <c r="GG23" s="609"/>
      <c r="GH23" s="609"/>
      <c r="GI23" s="609"/>
      <c r="GJ23" s="609"/>
      <c r="GK23" s="609"/>
      <c r="GL23" s="609"/>
      <c r="GM23" s="609"/>
      <c r="GN23" s="609"/>
      <c r="GO23" s="609"/>
      <c r="GP23" s="609"/>
      <c r="GQ23" s="609"/>
      <c r="GR23" s="609"/>
      <c r="GS23" s="609"/>
      <c r="GT23" s="609"/>
      <c r="GU23" s="609"/>
      <c r="GV23" s="609"/>
      <c r="GW23" s="609"/>
      <c r="GX23" s="609"/>
      <c r="GY23" s="609"/>
      <c r="GZ23" s="609"/>
      <c r="HA23" s="609"/>
      <c r="HB23" s="609"/>
      <c r="HC23" s="609"/>
      <c r="HD23" s="609"/>
      <c r="HE23" s="609"/>
      <c r="HF23" s="609"/>
      <c r="HG23" s="609"/>
      <c r="HH23" s="609"/>
      <c r="HI23" s="609"/>
      <c r="HJ23" s="609"/>
      <c r="HK23" s="609"/>
      <c r="HL23" s="609"/>
      <c r="HM23" s="609"/>
      <c r="HN23" s="609"/>
      <c r="HO23" s="609"/>
      <c r="HP23" s="609"/>
      <c r="HQ23" s="609"/>
      <c r="HR23" s="609"/>
      <c r="HS23" s="609"/>
      <c r="HT23" s="609"/>
      <c r="HU23" s="609"/>
      <c r="HV23" s="609"/>
      <c r="HW23" s="609"/>
      <c r="HX23" s="609"/>
      <c r="HY23" s="609"/>
      <c r="HZ23" s="609"/>
      <c r="IA23" s="609"/>
      <c r="IB23" s="609"/>
      <c r="IC23" s="609"/>
      <c r="ID23" s="609"/>
      <c r="IE23" s="609"/>
      <c r="IF23" s="609"/>
      <c r="IG23" s="609"/>
      <c r="IH23" s="609"/>
      <c r="II23" s="609"/>
      <c r="IJ23" s="609"/>
      <c r="IK23" s="609"/>
      <c r="IL23" s="609"/>
      <c r="IM23" s="609"/>
      <c r="IN23" s="609"/>
      <c r="IO23" s="609"/>
      <c r="IP23" s="609"/>
      <c r="IQ23" s="609"/>
      <c r="IR23" s="609"/>
      <c r="IS23" s="609"/>
      <c r="IT23" s="609"/>
      <c r="IU23" s="609"/>
      <c r="IV23" s="609"/>
    </row>
    <row r="24" spans="1:256" ht="18" customHeight="1">
      <c r="A24" s="1582"/>
      <c r="B24" s="1588"/>
      <c r="C24" s="1585"/>
      <c r="D24" s="1585"/>
      <c r="E24" s="1588"/>
      <c r="F24" s="628" t="s">
        <v>538</v>
      </c>
      <c r="G24" s="1612"/>
      <c r="H24" s="1612"/>
      <c r="I24" s="1612"/>
      <c r="J24" s="1609"/>
      <c r="K24" s="1606"/>
      <c r="L24" s="1606"/>
      <c r="M24" s="1606"/>
      <c r="N24" s="1606"/>
      <c r="O24" s="1606"/>
      <c r="P24" s="1606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09"/>
      <c r="BL24" s="609"/>
      <c r="BM24" s="609"/>
      <c r="BN24" s="609"/>
      <c r="BO24" s="609"/>
      <c r="BP24" s="609"/>
      <c r="BQ24" s="609"/>
      <c r="BR24" s="609"/>
      <c r="BS24" s="609"/>
      <c r="BT24" s="609"/>
      <c r="BU24" s="609"/>
      <c r="BV24" s="609"/>
      <c r="BW24" s="609"/>
      <c r="BX24" s="609"/>
      <c r="BY24" s="609"/>
      <c r="BZ24" s="609"/>
      <c r="CA24" s="609"/>
      <c r="CB24" s="609"/>
      <c r="CC24" s="609"/>
      <c r="CD24" s="609"/>
      <c r="CE24" s="609"/>
      <c r="CF24" s="609"/>
      <c r="CG24" s="609"/>
      <c r="CH24" s="609"/>
      <c r="CI24" s="609"/>
      <c r="CJ24" s="609"/>
      <c r="CK24" s="609"/>
      <c r="CL24" s="609"/>
      <c r="CM24" s="609"/>
      <c r="CN24" s="609"/>
      <c r="CO24" s="609"/>
      <c r="CP24" s="609"/>
      <c r="CQ24" s="609"/>
      <c r="CR24" s="609"/>
      <c r="CS24" s="609"/>
      <c r="CT24" s="609"/>
      <c r="CU24" s="609"/>
      <c r="CV24" s="609"/>
      <c r="CW24" s="609"/>
      <c r="CX24" s="609"/>
      <c r="CY24" s="609"/>
      <c r="CZ24" s="609"/>
      <c r="DA24" s="609"/>
      <c r="DB24" s="609"/>
      <c r="DC24" s="609"/>
      <c r="DD24" s="609"/>
      <c r="DE24" s="609"/>
      <c r="DF24" s="609"/>
      <c r="DG24" s="609"/>
      <c r="DH24" s="609"/>
      <c r="DI24" s="609"/>
      <c r="DJ24" s="609"/>
      <c r="DK24" s="609"/>
      <c r="DL24" s="609"/>
      <c r="DM24" s="609"/>
      <c r="DN24" s="609"/>
      <c r="DO24" s="609"/>
      <c r="DP24" s="609"/>
      <c r="DQ24" s="609"/>
      <c r="DR24" s="609"/>
      <c r="DS24" s="609"/>
      <c r="DT24" s="609"/>
      <c r="DU24" s="609"/>
      <c r="DV24" s="609"/>
      <c r="DW24" s="609"/>
      <c r="DX24" s="609"/>
      <c r="DY24" s="609"/>
      <c r="DZ24" s="609"/>
      <c r="EA24" s="609"/>
      <c r="EB24" s="609"/>
      <c r="EC24" s="609"/>
      <c r="ED24" s="609"/>
      <c r="EE24" s="609"/>
      <c r="EF24" s="609"/>
      <c r="EG24" s="609"/>
      <c r="EH24" s="609"/>
      <c r="EI24" s="609"/>
      <c r="EJ24" s="609"/>
      <c r="EK24" s="609"/>
      <c r="EL24" s="609"/>
      <c r="EM24" s="609"/>
      <c r="EN24" s="609"/>
      <c r="EO24" s="609"/>
      <c r="EP24" s="609"/>
      <c r="EQ24" s="609"/>
      <c r="ER24" s="609"/>
      <c r="ES24" s="609"/>
      <c r="ET24" s="609"/>
      <c r="EU24" s="609"/>
      <c r="EV24" s="609"/>
      <c r="EW24" s="609"/>
      <c r="EX24" s="609"/>
      <c r="EY24" s="609"/>
      <c r="EZ24" s="609"/>
      <c r="FA24" s="609"/>
      <c r="FB24" s="609"/>
      <c r="FC24" s="609"/>
      <c r="FD24" s="609"/>
      <c r="FE24" s="609"/>
      <c r="FF24" s="609"/>
      <c r="FG24" s="609"/>
      <c r="FH24" s="609"/>
      <c r="FI24" s="609"/>
      <c r="FJ24" s="609"/>
      <c r="FK24" s="609"/>
      <c r="FL24" s="609"/>
      <c r="FM24" s="609"/>
      <c r="FN24" s="609"/>
      <c r="FO24" s="609"/>
      <c r="FP24" s="609"/>
      <c r="FQ24" s="609"/>
      <c r="FR24" s="609"/>
      <c r="FS24" s="609"/>
      <c r="FT24" s="609"/>
      <c r="FU24" s="609"/>
      <c r="FV24" s="609"/>
      <c r="FW24" s="609"/>
      <c r="FX24" s="609"/>
      <c r="FY24" s="609"/>
      <c r="FZ24" s="609"/>
      <c r="GA24" s="609"/>
      <c r="GB24" s="609"/>
      <c r="GC24" s="609"/>
      <c r="GD24" s="609"/>
      <c r="GE24" s="609"/>
      <c r="GF24" s="609"/>
      <c r="GG24" s="609"/>
      <c r="GH24" s="609"/>
      <c r="GI24" s="609"/>
      <c r="GJ24" s="609"/>
      <c r="GK24" s="609"/>
      <c r="GL24" s="609"/>
      <c r="GM24" s="609"/>
      <c r="GN24" s="609"/>
      <c r="GO24" s="609"/>
      <c r="GP24" s="609"/>
      <c r="GQ24" s="609"/>
      <c r="GR24" s="609"/>
      <c r="GS24" s="609"/>
      <c r="GT24" s="609"/>
      <c r="GU24" s="609"/>
      <c r="GV24" s="609"/>
      <c r="GW24" s="609"/>
      <c r="GX24" s="609"/>
      <c r="GY24" s="609"/>
      <c r="GZ24" s="609"/>
      <c r="HA24" s="609"/>
      <c r="HB24" s="609"/>
      <c r="HC24" s="609"/>
      <c r="HD24" s="609"/>
      <c r="HE24" s="609"/>
      <c r="HF24" s="609"/>
      <c r="HG24" s="609"/>
      <c r="HH24" s="609"/>
      <c r="HI24" s="609"/>
      <c r="HJ24" s="609"/>
      <c r="HK24" s="609"/>
      <c r="HL24" s="609"/>
      <c r="HM24" s="609"/>
      <c r="HN24" s="609"/>
      <c r="HO24" s="609"/>
      <c r="HP24" s="609"/>
      <c r="HQ24" s="609"/>
      <c r="HR24" s="609"/>
      <c r="HS24" s="609"/>
      <c r="HT24" s="609"/>
      <c r="HU24" s="609"/>
      <c r="HV24" s="609"/>
      <c r="HW24" s="609"/>
      <c r="HX24" s="609"/>
      <c r="HY24" s="609"/>
      <c r="HZ24" s="609"/>
      <c r="IA24" s="609"/>
      <c r="IB24" s="609"/>
      <c r="IC24" s="609"/>
      <c r="ID24" s="609"/>
      <c r="IE24" s="609"/>
      <c r="IF24" s="609"/>
      <c r="IG24" s="609"/>
      <c r="IH24" s="609"/>
      <c r="II24" s="609"/>
      <c r="IJ24" s="609"/>
      <c r="IK24" s="609"/>
      <c r="IL24" s="609"/>
      <c r="IM24" s="609"/>
      <c r="IN24" s="609"/>
      <c r="IO24" s="609"/>
      <c r="IP24" s="609"/>
      <c r="IQ24" s="609"/>
      <c r="IR24" s="609"/>
      <c r="IS24" s="609"/>
      <c r="IT24" s="609"/>
      <c r="IU24" s="609"/>
      <c r="IV24" s="609"/>
    </row>
    <row r="25" spans="1:256" ht="18" customHeight="1">
      <c r="A25" s="1580" t="s">
        <v>539</v>
      </c>
      <c r="B25" s="1586"/>
      <c r="C25" s="1583"/>
      <c r="D25" s="1583"/>
      <c r="E25" s="1586"/>
      <c r="F25" s="628" t="s">
        <v>536</v>
      </c>
      <c r="G25" s="1610"/>
      <c r="H25" s="1610"/>
      <c r="I25" s="1610"/>
      <c r="J25" s="1607">
        <f>SUM(K25:P27)</f>
        <v>0</v>
      </c>
      <c r="K25" s="1604"/>
      <c r="L25" s="1604"/>
      <c r="M25" s="1604"/>
      <c r="N25" s="1604"/>
      <c r="O25" s="1604"/>
      <c r="P25" s="1604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09"/>
      <c r="BM25" s="609"/>
      <c r="BN25" s="609"/>
      <c r="BO25" s="609"/>
      <c r="BP25" s="609"/>
      <c r="BQ25" s="609"/>
      <c r="BR25" s="609"/>
      <c r="BS25" s="609"/>
      <c r="BT25" s="609"/>
      <c r="BU25" s="609"/>
      <c r="BV25" s="609"/>
      <c r="BW25" s="609"/>
      <c r="BX25" s="609"/>
      <c r="BY25" s="609"/>
      <c r="BZ25" s="609"/>
      <c r="CA25" s="609"/>
      <c r="CB25" s="609"/>
      <c r="CC25" s="609"/>
      <c r="CD25" s="609"/>
      <c r="CE25" s="609"/>
      <c r="CF25" s="609"/>
      <c r="CG25" s="609"/>
      <c r="CH25" s="609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  <c r="CY25" s="609"/>
      <c r="CZ25" s="609"/>
      <c r="DA25" s="609"/>
      <c r="DB25" s="609"/>
      <c r="DC25" s="609"/>
      <c r="DD25" s="609"/>
      <c r="DE25" s="609"/>
      <c r="DF25" s="609"/>
      <c r="DG25" s="609"/>
      <c r="DH25" s="609"/>
      <c r="DI25" s="609"/>
      <c r="DJ25" s="609"/>
      <c r="DK25" s="609"/>
      <c r="DL25" s="609"/>
      <c r="DM25" s="609"/>
      <c r="DN25" s="609"/>
      <c r="DO25" s="609"/>
      <c r="DP25" s="609"/>
      <c r="DQ25" s="609"/>
      <c r="DR25" s="609"/>
      <c r="DS25" s="609"/>
      <c r="DT25" s="609"/>
      <c r="DU25" s="609"/>
      <c r="DV25" s="609"/>
      <c r="DW25" s="609"/>
      <c r="DX25" s="609"/>
      <c r="DY25" s="609"/>
      <c r="DZ25" s="609"/>
      <c r="EA25" s="609"/>
      <c r="EB25" s="609"/>
      <c r="EC25" s="609"/>
      <c r="ED25" s="609"/>
      <c r="EE25" s="609"/>
      <c r="EF25" s="609"/>
      <c r="EG25" s="609"/>
      <c r="EH25" s="609"/>
      <c r="EI25" s="609"/>
      <c r="EJ25" s="609"/>
      <c r="EK25" s="609"/>
      <c r="EL25" s="609"/>
      <c r="EM25" s="609"/>
      <c r="EN25" s="609"/>
      <c r="EO25" s="609"/>
      <c r="EP25" s="609"/>
      <c r="EQ25" s="609"/>
      <c r="ER25" s="609"/>
      <c r="ES25" s="609"/>
      <c r="ET25" s="609"/>
      <c r="EU25" s="609"/>
      <c r="EV25" s="609"/>
      <c r="EW25" s="609"/>
      <c r="EX25" s="609"/>
      <c r="EY25" s="609"/>
      <c r="EZ25" s="609"/>
      <c r="FA25" s="609"/>
      <c r="FB25" s="609"/>
      <c r="FC25" s="609"/>
      <c r="FD25" s="609"/>
      <c r="FE25" s="609"/>
      <c r="FF25" s="609"/>
      <c r="FG25" s="609"/>
      <c r="FH25" s="609"/>
      <c r="FI25" s="609"/>
      <c r="FJ25" s="609"/>
      <c r="FK25" s="609"/>
      <c r="FL25" s="609"/>
      <c r="FM25" s="609"/>
      <c r="FN25" s="609"/>
      <c r="FO25" s="609"/>
      <c r="FP25" s="609"/>
      <c r="FQ25" s="609"/>
      <c r="FR25" s="609"/>
      <c r="FS25" s="609"/>
      <c r="FT25" s="609"/>
      <c r="FU25" s="609"/>
      <c r="FV25" s="609"/>
      <c r="FW25" s="609"/>
      <c r="FX25" s="609"/>
      <c r="FY25" s="609"/>
      <c r="FZ25" s="609"/>
      <c r="GA25" s="609"/>
      <c r="GB25" s="609"/>
      <c r="GC25" s="609"/>
      <c r="GD25" s="609"/>
      <c r="GE25" s="609"/>
      <c r="GF25" s="609"/>
      <c r="GG25" s="609"/>
      <c r="GH25" s="609"/>
      <c r="GI25" s="609"/>
      <c r="GJ25" s="609"/>
      <c r="GK25" s="609"/>
      <c r="GL25" s="609"/>
      <c r="GM25" s="609"/>
      <c r="GN25" s="609"/>
      <c r="GO25" s="609"/>
      <c r="GP25" s="609"/>
      <c r="GQ25" s="609"/>
      <c r="GR25" s="609"/>
      <c r="GS25" s="609"/>
      <c r="GT25" s="609"/>
      <c r="GU25" s="609"/>
      <c r="GV25" s="609"/>
      <c r="GW25" s="609"/>
      <c r="GX25" s="609"/>
      <c r="GY25" s="609"/>
      <c r="GZ25" s="609"/>
      <c r="HA25" s="609"/>
      <c r="HB25" s="609"/>
      <c r="HC25" s="609"/>
      <c r="HD25" s="609"/>
      <c r="HE25" s="609"/>
      <c r="HF25" s="609"/>
      <c r="HG25" s="609"/>
      <c r="HH25" s="609"/>
      <c r="HI25" s="609"/>
      <c r="HJ25" s="609"/>
      <c r="HK25" s="609"/>
      <c r="HL25" s="609"/>
      <c r="HM25" s="609"/>
      <c r="HN25" s="609"/>
      <c r="HO25" s="609"/>
      <c r="HP25" s="609"/>
      <c r="HQ25" s="609"/>
      <c r="HR25" s="609"/>
      <c r="HS25" s="609"/>
      <c r="HT25" s="609"/>
      <c r="HU25" s="609"/>
      <c r="HV25" s="609"/>
      <c r="HW25" s="609"/>
      <c r="HX25" s="609"/>
      <c r="HY25" s="609"/>
      <c r="HZ25" s="609"/>
      <c r="IA25" s="609"/>
      <c r="IB25" s="609"/>
      <c r="IC25" s="609"/>
      <c r="ID25" s="609"/>
      <c r="IE25" s="609"/>
      <c r="IF25" s="609"/>
      <c r="IG25" s="609"/>
      <c r="IH25" s="609"/>
      <c r="II25" s="609"/>
      <c r="IJ25" s="609"/>
      <c r="IK25" s="609"/>
      <c r="IL25" s="609"/>
      <c r="IM25" s="609"/>
      <c r="IN25" s="609"/>
      <c r="IO25" s="609"/>
      <c r="IP25" s="609"/>
      <c r="IQ25" s="609"/>
      <c r="IR25" s="609"/>
      <c r="IS25" s="609"/>
      <c r="IT25" s="609"/>
      <c r="IU25" s="609"/>
      <c r="IV25" s="609"/>
    </row>
    <row r="26" spans="1:256" ht="18" customHeight="1">
      <c r="A26" s="1581"/>
      <c r="B26" s="1587"/>
      <c r="C26" s="1584"/>
      <c r="D26" s="1584"/>
      <c r="E26" s="1587"/>
      <c r="F26" s="628" t="s">
        <v>537</v>
      </c>
      <c r="G26" s="1611"/>
      <c r="H26" s="1611"/>
      <c r="I26" s="1611"/>
      <c r="J26" s="1608"/>
      <c r="K26" s="1605"/>
      <c r="L26" s="1605"/>
      <c r="M26" s="1605"/>
      <c r="N26" s="1605"/>
      <c r="O26" s="1605"/>
      <c r="P26" s="1605"/>
      <c r="Q26" s="609"/>
      <c r="R26" s="609"/>
      <c r="S26" s="609"/>
      <c r="T26" s="609"/>
      <c r="U26" s="609"/>
      <c r="V26" s="609"/>
      <c r="W26" s="609"/>
      <c r="X26" s="609"/>
      <c r="Y26" s="609"/>
      <c r="Z26" s="609"/>
      <c r="AA26" s="609"/>
      <c r="AB26" s="609"/>
      <c r="AC26" s="609"/>
      <c r="AD26" s="609"/>
      <c r="AE26" s="609"/>
      <c r="AF26" s="609"/>
      <c r="AG26" s="609"/>
      <c r="AH26" s="609"/>
      <c r="AI26" s="609"/>
      <c r="AJ26" s="609"/>
      <c r="AK26" s="609"/>
      <c r="AL26" s="609"/>
      <c r="AM26" s="609"/>
      <c r="AN26" s="609"/>
      <c r="AO26" s="609"/>
      <c r="AP26" s="609"/>
      <c r="AQ26" s="609"/>
      <c r="AR26" s="609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C26" s="609"/>
      <c r="BD26" s="609"/>
      <c r="BE26" s="609"/>
      <c r="BF26" s="609"/>
      <c r="BG26" s="609"/>
      <c r="BH26" s="609"/>
      <c r="BI26" s="609"/>
      <c r="BJ26" s="609"/>
      <c r="BK26" s="609"/>
      <c r="BL26" s="609"/>
      <c r="BM26" s="609"/>
      <c r="BN26" s="609"/>
      <c r="BO26" s="609"/>
      <c r="BP26" s="609"/>
      <c r="BQ26" s="609"/>
      <c r="BR26" s="609"/>
      <c r="BS26" s="609"/>
      <c r="BT26" s="609"/>
      <c r="BU26" s="609"/>
      <c r="BV26" s="609"/>
      <c r="BW26" s="609"/>
      <c r="BX26" s="609"/>
      <c r="BY26" s="609"/>
      <c r="BZ26" s="609"/>
      <c r="CA26" s="609"/>
      <c r="CB26" s="609"/>
      <c r="CC26" s="609"/>
      <c r="CD26" s="609"/>
      <c r="CE26" s="609"/>
      <c r="CF26" s="609"/>
      <c r="CG26" s="609"/>
      <c r="CH26" s="609"/>
      <c r="CI26" s="609"/>
      <c r="CJ26" s="609"/>
      <c r="CK26" s="609"/>
      <c r="CL26" s="609"/>
      <c r="CM26" s="609"/>
      <c r="CN26" s="609"/>
      <c r="CO26" s="609"/>
      <c r="CP26" s="609"/>
      <c r="CQ26" s="609"/>
      <c r="CR26" s="609"/>
      <c r="CS26" s="609"/>
      <c r="CT26" s="609"/>
      <c r="CU26" s="609"/>
      <c r="CV26" s="609"/>
      <c r="CW26" s="609"/>
      <c r="CX26" s="609"/>
      <c r="CY26" s="609"/>
      <c r="CZ26" s="609"/>
      <c r="DA26" s="609"/>
      <c r="DB26" s="609"/>
      <c r="DC26" s="609"/>
      <c r="DD26" s="609"/>
      <c r="DE26" s="609"/>
      <c r="DF26" s="609"/>
      <c r="DG26" s="609"/>
      <c r="DH26" s="609"/>
      <c r="DI26" s="609"/>
      <c r="DJ26" s="609"/>
      <c r="DK26" s="609"/>
      <c r="DL26" s="609"/>
      <c r="DM26" s="609"/>
      <c r="DN26" s="609"/>
      <c r="DO26" s="609"/>
      <c r="DP26" s="609"/>
      <c r="DQ26" s="609"/>
      <c r="DR26" s="609"/>
      <c r="DS26" s="609"/>
      <c r="DT26" s="609"/>
      <c r="DU26" s="609"/>
      <c r="DV26" s="609"/>
      <c r="DW26" s="609"/>
      <c r="DX26" s="609"/>
      <c r="DY26" s="609"/>
      <c r="DZ26" s="609"/>
      <c r="EA26" s="609"/>
      <c r="EB26" s="609"/>
      <c r="EC26" s="609"/>
      <c r="ED26" s="609"/>
      <c r="EE26" s="609"/>
      <c r="EF26" s="609"/>
      <c r="EG26" s="609"/>
      <c r="EH26" s="609"/>
      <c r="EI26" s="609"/>
      <c r="EJ26" s="609"/>
      <c r="EK26" s="609"/>
      <c r="EL26" s="609"/>
      <c r="EM26" s="609"/>
      <c r="EN26" s="609"/>
      <c r="EO26" s="609"/>
      <c r="EP26" s="609"/>
      <c r="EQ26" s="609"/>
      <c r="ER26" s="609"/>
      <c r="ES26" s="609"/>
      <c r="ET26" s="609"/>
      <c r="EU26" s="609"/>
      <c r="EV26" s="609"/>
      <c r="EW26" s="609"/>
      <c r="EX26" s="609"/>
      <c r="EY26" s="609"/>
      <c r="EZ26" s="609"/>
      <c r="FA26" s="609"/>
      <c r="FB26" s="609"/>
      <c r="FC26" s="609"/>
      <c r="FD26" s="609"/>
      <c r="FE26" s="609"/>
      <c r="FF26" s="609"/>
      <c r="FG26" s="609"/>
      <c r="FH26" s="609"/>
      <c r="FI26" s="609"/>
      <c r="FJ26" s="609"/>
      <c r="FK26" s="609"/>
      <c r="FL26" s="609"/>
      <c r="FM26" s="609"/>
      <c r="FN26" s="609"/>
      <c r="FO26" s="609"/>
      <c r="FP26" s="609"/>
      <c r="FQ26" s="609"/>
      <c r="FR26" s="609"/>
      <c r="FS26" s="609"/>
      <c r="FT26" s="609"/>
      <c r="FU26" s="609"/>
      <c r="FV26" s="609"/>
      <c r="FW26" s="609"/>
      <c r="FX26" s="609"/>
      <c r="FY26" s="609"/>
      <c r="FZ26" s="609"/>
      <c r="GA26" s="609"/>
      <c r="GB26" s="609"/>
      <c r="GC26" s="609"/>
      <c r="GD26" s="609"/>
      <c r="GE26" s="609"/>
      <c r="GF26" s="609"/>
      <c r="GG26" s="609"/>
      <c r="GH26" s="609"/>
      <c r="GI26" s="609"/>
      <c r="GJ26" s="609"/>
      <c r="GK26" s="609"/>
      <c r="GL26" s="609"/>
      <c r="GM26" s="609"/>
      <c r="GN26" s="609"/>
      <c r="GO26" s="609"/>
      <c r="GP26" s="609"/>
      <c r="GQ26" s="609"/>
      <c r="GR26" s="609"/>
      <c r="GS26" s="609"/>
      <c r="GT26" s="609"/>
      <c r="GU26" s="609"/>
      <c r="GV26" s="609"/>
      <c r="GW26" s="609"/>
      <c r="GX26" s="609"/>
      <c r="GY26" s="609"/>
      <c r="GZ26" s="609"/>
      <c r="HA26" s="609"/>
      <c r="HB26" s="609"/>
      <c r="HC26" s="609"/>
      <c r="HD26" s="609"/>
      <c r="HE26" s="609"/>
      <c r="HF26" s="609"/>
      <c r="HG26" s="609"/>
      <c r="HH26" s="609"/>
      <c r="HI26" s="609"/>
      <c r="HJ26" s="609"/>
      <c r="HK26" s="609"/>
      <c r="HL26" s="609"/>
      <c r="HM26" s="609"/>
      <c r="HN26" s="609"/>
      <c r="HO26" s="609"/>
      <c r="HP26" s="609"/>
      <c r="HQ26" s="609"/>
      <c r="HR26" s="609"/>
      <c r="HS26" s="609"/>
      <c r="HT26" s="609"/>
      <c r="HU26" s="609"/>
      <c r="HV26" s="609"/>
      <c r="HW26" s="609"/>
      <c r="HX26" s="609"/>
      <c r="HY26" s="609"/>
      <c r="HZ26" s="609"/>
      <c r="IA26" s="609"/>
      <c r="IB26" s="609"/>
      <c r="IC26" s="609"/>
      <c r="ID26" s="609"/>
      <c r="IE26" s="609"/>
      <c r="IF26" s="609"/>
      <c r="IG26" s="609"/>
      <c r="IH26" s="609"/>
      <c r="II26" s="609"/>
      <c r="IJ26" s="609"/>
      <c r="IK26" s="609"/>
      <c r="IL26" s="609"/>
      <c r="IM26" s="609"/>
      <c r="IN26" s="609"/>
      <c r="IO26" s="609"/>
      <c r="IP26" s="609"/>
      <c r="IQ26" s="609"/>
      <c r="IR26" s="609"/>
      <c r="IS26" s="609"/>
      <c r="IT26" s="609"/>
      <c r="IU26" s="609"/>
      <c r="IV26" s="609"/>
    </row>
    <row r="27" spans="1:256" ht="18" customHeight="1">
      <c r="A27" s="1582"/>
      <c r="B27" s="1588"/>
      <c r="C27" s="1585"/>
      <c r="D27" s="1585"/>
      <c r="E27" s="1588"/>
      <c r="F27" s="628" t="s">
        <v>538</v>
      </c>
      <c r="G27" s="1612"/>
      <c r="H27" s="1612"/>
      <c r="I27" s="1612"/>
      <c r="J27" s="1609"/>
      <c r="K27" s="1606"/>
      <c r="L27" s="1606"/>
      <c r="M27" s="1606"/>
      <c r="N27" s="1606"/>
      <c r="O27" s="1606"/>
      <c r="P27" s="1606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09"/>
      <c r="AG27" s="609"/>
      <c r="AH27" s="609"/>
      <c r="AI27" s="609"/>
      <c r="AJ27" s="609"/>
      <c r="AK27" s="609"/>
      <c r="AL27" s="609"/>
      <c r="AM27" s="609"/>
      <c r="AN27" s="609"/>
      <c r="AO27" s="609"/>
      <c r="AP27" s="609"/>
      <c r="AQ27" s="609"/>
      <c r="AR27" s="609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09"/>
      <c r="BE27" s="609"/>
      <c r="BF27" s="609"/>
      <c r="BG27" s="609"/>
      <c r="BH27" s="609"/>
      <c r="BI27" s="609"/>
      <c r="BJ27" s="609"/>
      <c r="BK27" s="609"/>
      <c r="BL27" s="609"/>
      <c r="BM27" s="609"/>
      <c r="BN27" s="609"/>
      <c r="BO27" s="609"/>
      <c r="BP27" s="609"/>
      <c r="BQ27" s="609"/>
      <c r="BR27" s="609"/>
      <c r="BS27" s="609"/>
      <c r="BT27" s="609"/>
      <c r="BU27" s="609"/>
      <c r="BV27" s="609"/>
      <c r="BW27" s="609"/>
      <c r="BX27" s="609"/>
      <c r="BY27" s="609"/>
      <c r="BZ27" s="609"/>
      <c r="CA27" s="609"/>
      <c r="CB27" s="609"/>
      <c r="CC27" s="609"/>
      <c r="CD27" s="609"/>
      <c r="CE27" s="609"/>
      <c r="CF27" s="609"/>
      <c r="CG27" s="609"/>
      <c r="CH27" s="609"/>
      <c r="CI27" s="609"/>
      <c r="CJ27" s="609"/>
      <c r="CK27" s="609"/>
      <c r="CL27" s="609"/>
      <c r="CM27" s="609"/>
      <c r="CN27" s="609"/>
      <c r="CO27" s="609"/>
      <c r="CP27" s="609"/>
      <c r="CQ27" s="609"/>
      <c r="CR27" s="609"/>
      <c r="CS27" s="609"/>
      <c r="CT27" s="609"/>
      <c r="CU27" s="609"/>
      <c r="CV27" s="609"/>
      <c r="CW27" s="609"/>
      <c r="CX27" s="609"/>
      <c r="CY27" s="609"/>
      <c r="CZ27" s="609"/>
      <c r="DA27" s="609"/>
      <c r="DB27" s="609"/>
      <c r="DC27" s="609"/>
      <c r="DD27" s="609"/>
      <c r="DE27" s="609"/>
      <c r="DF27" s="609"/>
      <c r="DG27" s="609"/>
      <c r="DH27" s="609"/>
      <c r="DI27" s="609"/>
      <c r="DJ27" s="609"/>
      <c r="DK27" s="609"/>
      <c r="DL27" s="609"/>
      <c r="DM27" s="609"/>
      <c r="DN27" s="609"/>
      <c r="DO27" s="609"/>
      <c r="DP27" s="609"/>
      <c r="DQ27" s="609"/>
      <c r="DR27" s="609"/>
      <c r="DS27" s="609"/>
      <c r="DT27" s="609"/>
      <c r="DU27" s="609"/>
      <c r="DV27" s="609"/>
      <c r="DW27" s="609"/>
      <c r="DX27" s="609"/>
      <c r="DY27" s="609"/>
      <c r="DZ27" s="609"/>
      <c r="EA27" s="609"/>
      <c r="EB27" s="609"/>
      <c r="EC27" s="609"/>
      <c r="ED27" s="609"/>
      <c r="EE27" s="609"/>
      <c r="EF27" s="609"/>
      <c r="EG27" s="609"/>
      <c r="EH27" s="609"/>
      <c r="EI27" s="609"/>
      <c r="EJ27" s="609"/>
      <c r="EK27" s="609"/>
      <c r="EL27" s="609"/>
      <c r="EM27" s="609"/>
      <c r="EN27" s="609"/>
      <c r="EO27" s="609"/>
      <c r="EP27" s="609"/>
      <c r="EQ27" s="609"/>
      <c r="ER27" s="609"/>
      <c r="ES27" s="609"/>
      <c r="ET27" s="609"/>
      <c r="EU27" s="609"/>
      <c r="EV27" s="609"/>
      <c r="EW27" s="609"/>
      <c r="EX27" s="609"/>
      <c r="EY27" s="609"/>
      <c r="EZ27" s="609"/>
      <c r="FA27" s="609"/>
      <c r="FB27" s="609"/>
      <c r="FC27" s="609"/>
      <c r="FD27" s="609"/>
      <c r="FE27" s="609"/>
      <c r="FF27" s="609"/>
      <c r="FG27" s="609"/>
      <c r="FH27" s="609"/>
      <c r="FI27" s="609"/>
      <c r="FJ27" s="609"/>
      <c r="FK27" s="609"/>
      <c r="FL27" s="609"/>
      <c r="FM27" s="609"/>
      <c r="FN27" s="609"/>
      <c r="FO27" s="609"/>
      <c r="FP27" s="609"/>
      <c r="FQ27" s="609"/>
      <c r="FR27" s="609"/>
      <c r="FS27" s="609"/>
      <c r="FT27" s="609"/>
      <c r="FU27" s="609"/>
      <c r="FV27" s="609"/>
      <c r="FW27" s="609"/>
      <c r="FX27" s="609"/>
      <c r="FY27" s="609"/>
      <c r="FZ27" s="609"/>
      <c r="GA27" s="609"/>
      <c r="GB27" s="609"/>
      <c r="GC27" s="609"/>
      <c r="GD27" s="609"/>
      <c r="GE27" s="609"/>
      <c r="GF27" s="609"/>
      <c r="GG27" s="609"/>
      <c r="GH27" s="609"/>
      <c r="GI27" s="609"/>
      <c r="GJ27" s="609"/>
      <c r="GK27" s="609"/>
      <c r="GL27" s="609"/>
      <c r="GM27" s="609"/>
      <c r="GN27" s="609"/>
      <c r="GO27" s="609"/>
      <c r="GP27" s="609"/>
      <c r="GQ27" s="609"/>
      <c r="GR27" s="609"/>
      <c r="GS27" s="609"/>
      <c r="GT27" s="609"/>
      <c r="GU27" s="609"/>
      <c r="GV27" s="609"/>
      <c r="GW27" s="609"/>
      <c r="GX27" s="609"/>
      <c r="GY27" s="609"/>
      <c r="GZ27" s="609"/>
      <c r="HA27" s="609"/>
      <c r="HB27" s="609"/>
      <c r="HC27" s="609"/>
      <c r="HD27" s="609"/>
      <c r="HE27" s="609"/>
      <c r="HF27" s="609"/>
      <c r="HG27" s="609"/>
      <c r="HH27" s="609"/>
      <c r="HI27" s="609"/>
      <c r="HJ27" s="609"/>
      <c r="HK27" s="609"/>
      <c r="HL27" s="609"/>
      <c r="HM27" s="609"/>
      <c r="HN27" s="609"/>
      <c r="HO27" s="609"/>
      <c r="HP27" s="609"/>
      <c r="HQ27" s="609"/>
      <c r="HR27" s="609"/>
      <c r="HS27" s="609"/>
      <c r="HT27" s="609"/>
      <c r="HU27" s="609"/>
      <c r="HV27" s="609"/>
      <c r="HW27" s="609"/>
      <c r="HX27" s="609"/>
      <c r="HY27" s="609"/>
      <c r="HZ27" s="609"/>
      <c r="IA27" s="609"/>
      <c r="IB27" s="609"/>
      <c r="IC27" s="609"/>
      <c r="ID27" s="609"/>
      <c r="IE27" s="609"/>
      <c r="IF27" s="609"/>
      <c r="IG27" s="609"/>
      <c r="IH27" s="609"/>
      <c r="II27" s="609"/>
      <c r="IJ27" s="609"/>
      <c r="IK27" s="609"/>
      <c r="IL27" s="609"/>
      <c r="IM27" s="609"/>
      <c r="IN27" s="609"/>
      <c r="IO27" s="609"/>
      <c r="IP27" s="609"/>
      <c r="IQ27" s="609"/>
      <c r="IR27" s="609"/>
      <c r="IS27" s="609"/>
      <c r="IT27" s="609"/>
      <c r="IU27" s="609"/>
      <c r="IV27" s="609"/>
    </row>
    <row r="28" spans="1:256" ht="18" customHeight="1">
      <c r="A28" s="1580" t="s">
        <v>105</v>
      </c>
      <c r="B28" s="1586"/>
      <c r="C28" s="1583"/>
      <c r="D28" s="1583"/>
      <c r="E28" s="1586"/>
      <c r="F28" s="628" t="s">
        <v>536</v>
      </c>
      <c r="G28" s="1610"/>
      <c r="H28" s="1610"/>
      <c r="I28" s="1610"/>
      <c r="J28" s="1607">
        <f>SUM(K28:P30)</f>
        <v>0</v>
      </c>
      <c r="K28" s="1604"/>
      <c r="L28" s="1604"/>
      <c r="M28" s="1604"/>
      <c r="N28" s="1604"/>
      <c r="O28" s="1604"/>
      <c r="P28" s="1604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609"/>
      <c r="BG28" s="609"/>
      <c r="BH28" s="609"/>
      <c r="BI28" s="609"/>
      <c r="BJ28" s="609"/>
      <c r="BK28" s="609"/>
      <c r="BL28" s="609"/>
      <c r="BM28" s="609"/>
      <c r="BN28" s="609"/>
      <c r="BO28" s="609"/>
      <c r="BP28" s="609"/>
      <c r="BQ28" s="609"/>
      <c r="BR28" s="609"/>
      <c r="BS28" s="609"/>
      <c r="BT28" s="609"/>
      <c r="BU28" s="609"/>
      <c r="BV28" s="609"/>
      <c r="BW28" s="609"/>
      <c r="BX28" s="609"/>
      <c r="BY28" s="609"/>
      <c r="BZ28" s="609"/>
      <c r="CA28" s="609"/>
      <c r="CB28" s="609"/>
      <c r="CC28" s="609"/>
      <c r="CD28" s="609"/>
      <c r="CE28" s="609"/>
      <c r="CF28" s="609"/>
      <c r="CG28" s="609"/>
      <c r="CH28" s="609"/>
      <c r="CI28" s="609"/>
      <c r="CJ28" s="609"/>
      <c r="CK28" s="609"/>
      <c r="CL28" s="609"/>
      <c r="CM28" s="609"/>
      <c r="CN28" s="609"/>
      <c r="CO28" s="609"/>
      <c r="CP28" s="609"/>
      <c r="CQ28" s="609"/>
      <c r="CR28" s="609"/>
      <c r="CS28" s="609"/>
      <c r="CT28" s="609"/>
      <c r="CU28" s="609"/>
      <c r="CV28" s="609"/>
      <c r="CW28" s="609"/>
      <c r="CX28" s="609"/>
      <c r="CY28" s="609"/>
      <c r="CZ28" s="609"/>
      <c r="DA28" s="609"/>
      <c r="DB28" s="609"/>
      <c r="DC28" s="609"/>
      <c r="DD28" s="609"/>
      <c r="DE28" s="609"/>
      <c r="DF28" s="609"/>
      <c r="DG28" s="609"/>
      <c r="DH28" s="609"/>
      <c r="DI28" s="609"/>
      <c r="DJ28" s="609"/>
      <c r="DK28" s="609"/>
      <c r="DL28" s="609"/>
      <c r="DM28" s="609"/>
      <c r="DN28" s="609"/>
      <c r="DO28" s="609"/>
      <c r="DP28" s="609"/>
      <c r="DQ28" s="609"/>
      <c r="DR28" s="609"/>
      <c r="DS28" s="609"/>
      <c r="DT28" s="609"/>
      <c r="DU28" s="609"/>
      <c r="DV28" s="609"/>
      <c r="DW28" s="609"/>
      <c r="DX28" s="609"/>
      <c r="DY28" s="609"/>
      <c r="DZ28" s="609"/>
      <c r="EA28" s="609"/>
      <c r="EB28" s="609"/>
      <c r="EC28" s="609"/>
      <c r="ED28" s="609"/>
      <c r="EE28" s="609"/>
      <c r="EF28" s="609"/>
      <c r="EG28" s="609"/>
      <c r="EH28" s="609"/>
      <c r="EI28" s="609"/>
      <c r="EJ28" s="609"/>
      <c r="EK28" s="609"/>
      <c r="EL28" s="609"/>
      <c r="EM28" s="609"/>
      <c r="EN28" s="609"/>
      <c r="EO28" s="609"/>
      <c r="EP28" s="609"/>
      <c r="EQ28" s="609"/>
      <c r="ER28" s="609"/>
      <c r="ES28" s="609"/>
      <c r="ET28" s="609"/>
      <c r="EU28" s="609"/>
      <c r="EV28" s="609"/>
      <c r="EW28" s="609"/>
      <c r="EX28" s="609"/>
      <c r="EY28" s="609"/>
      <c r="EZ28" s="609"/>
      <c r="FA28" s="609"/>
      <c r="FB28" s="609"/>
      <c r="FC28" s="609"/>
      <c r="FD28" s="609"/>
      <c r="FE28" s="609"/>
      <c r="FF28" s="609"/>
      <c r="FG28" s="609"/>
      <c r="FH28" s="609"/>
      <c r="FI28" s="609"/>
      <c r="FJ28" s="609"/>
      <c r="FK28" s="609"/>
      <c r="FL28" s="609"/>
      <c r="FM28" s="609"/>
      <c r="FN28" s="609"/>
      <c r="FO28" s="609"/>
      <c r="FP28" s="609"/>
      <c r="FQ28" s="609"/>
      <c r="FR28" s="609"/>
      <c r="FS28" s="609"/>
      <c r="FT28" s="609"/>
      <c r="FU28" s="609"/>
      <c r="FV28" s="609"/>
      <c r="FW28" s="609"/>
      <c r="FX28" s="609"/>
      <c r="FY28" s="609"/>
      <c r="FZ28" s="609"/>
      <c r="GA28" s="609"/>
      <c r="GB28" s="609"/>
      <c r="GC28" s="609"/>
      <c r="GD28" s="609"/>
      <c r="GE28" s="609"/>
      <c r="GF28" s="609"/>
      <c r="GG28" s="609"/>
      <c r="GH28" s="609"/>
      <c r="GI28" s="609"/>
      <c r="GJ28" s="609"/>
      <c r="GK28" s="609"/>
      <c r="GL28" s="609"/>
      <c r="GM28" s="609"/>
      <c r="GN28" s="609"/>
      <c r="GO28" s="609"/>
      <c r="GP28" s="609"/>
      <c r="GQ28" s="609"/>
      <c r="GR28" s="609"/>
      <c r="GS28" s="609"/>
      <c r="GT28" s="609"/>
      <c r="GU28" s="609"/>
      <c r="GV28" s="609"/>
      <c r="GW28" s="609"/>
      <c r="GX28" s="609"/>
      <c r="GY28" s="609"/>
      <c r="GZ28" s="609"/>
      <c r="HA28" s="609"/>
      <c r="HB28" s="609"/>
      <c r="HC28" s="609"/>
      <c r="HD28" s="609"/>
      <c r="HE28" s="609"/>
      <c r="HF28" s="609"/>
      <c r="HG28" s="609"/>
      <c r="HH28" s="609"/>
      <c r="HI28" s="609"/>
      <c r="HJ28" s="609"/>
      <c r="HK28" s="609"/>
      <c r="HL28" s="609"/>
      <c r="HM28" s="609"/>
      <c r="HN28" s="609"/>
      <c r="HO28" s="609"/>
      <c r="HP28" s="609"/>
      <c r="HQ28" s="609"/>
      <c r="HR28" s="609"/>
      <c r="HS28" s="609"/>
      <c r="HT28" s="609"/>
      <c r="HU28" s="609"/>
      <c r="HV28" s="609"/>
      <c r="HW28" s="609"/>
      <c r="HX28" s="609"/>
      <c r="HY28" s="609"/>
      <c r="HZ28" s="609"/>
      <c r="IA28" s="609"/>
      <c r="IB28" s="609"/>
      <c r="IC28" s="609"/>
      <c r="ID28" s="609"/>
      <c r="IE28" s="609"/>
      <c r="IF28" s="609"/>
      <c r="IG28" s="609"/>
      <c r="IH28" s="609"/>
      <c r="II28" s="609"/>
      <c r="IJ28" s="609"/>
      <c r="IK28" s="609"/>
      <c r="IL28" s="609"/>
      <c r="IM28" s="609"/>
      <c r="IN28" s="609"/>
      <c r="IO28" s="609"/>
      <c r="IP28" s="609"/>
      <c r="IQ28" s="609"/>
      <c r="IR28" s="609"/>
      <c r="IS28" s="609"/>
      <c r="IT28" s="609"/>
      <c r="IU28" s="609"/>
      <c r="IV28" s="609"/>
    </row>
    <row r="29" spans="1:256" ht="18" customHeight="1">
      <c r="A29" s="1581"/>
      <c r="B29" s="1587"/>
      <c r="C29" s="1584"/>
      <c r="D29" s="1584"/>
      <c r="E29" s="1587"/>
      <c r="F29" s="628" t="s">
        <v>537</v>
      </c>
      <c r="G29" s="1611"/>
      <c r="H29" s="1611"/>
      <c r="I29" s="1611"/>
      <c r="J29" s="1608"/>
      <c r="K29" s="1605"/>
      <c r="L29" s="1605"/>
      <c r="M29" s="1605"/>
      <c r="N29" s="1605"/>
      <c r="O29" s="1605"/>
      <c r="P29" s="1605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09"/>
      <c r="BL29" s="609"/>
      <c r="BM29" s="609"/>
      <c r="BN29" s="609"/>
      <c r="BO29" s="609"/>
      <c r="BP29" s="609"/>
      <c r="BQ29" s="609"/>
      <c r="BR29" s="609"/>
      <c r="BS29" s="609"/>
      <c r="BT29" s="609"/>
      <c r="BU29" s="609"/>
      <c r="BV29" s="609"/>
      <c r="BW29" s="609"/>
      <c r="BX29" s="609"/>
      <c r="BY29" s="609"/>
      <c r="BZ29" s="609"/>
      <c r="CA29" s="609"/>
      <c r="CB29" s="609"/>
      <c r="CC29" s="609"/>
      <c r="CD29" s="609"/>
      <c r="CE29" s="609"/>
      <c r="CF29" s="609"/>
      <c r="CG29" s="609"/>
      <c r="CH29" s="609"/>
      <c r="CI29" s="609"/>
      <c r="CJ29" s="609"/>
      <c r="CK29" s="609"/>
      <c r="CL29" s="609"/>
      <c r="CM29" s="609"/>
      <c r="CN29" s="609"/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  <c r="CY29" s="609"/>
      <c r="CZ29" s="609"/>
      <c r="DA29" s="609"/>
      <c r="DB29" s="609"/>
      <c r="DC29" s="609"/>
      <c r="DD29" s="609"/>
      <c r="DE29" s="609"/>
      <c r="DF29" s="609"/>
      <c r="DG29" s="609"/>
      <c r="DH29" s="609"/>
      <c r="DI29" s="609"/>
      <c r="DJ29" s="609"/>
      <c r="DK29" s="609"/>
      <c r="DL29" s="609"/>
      <c r="DM29" s="609"/>
      <c r="DN29" s="609"/>
      <c r="DO29" s="609"/>
      <c r="DP29" s="609"/>
      <c r="DQ29" s="609"/>
      <c r="DR29" s="609"/>
      <c r="DS29" s="609"/>
      <c r="DT29" s="609"/>
      <c r="DU29" s="609"/>
      <c r="DV29" s="609"/>
      <c r="DW29" s="609"/>
      <c r="DX29" s="609"/>
      <c r="DY29" s="609"/>
      <c r="DZ29" s="609"/>
      <c r="EA29" s="609"/>
      <c r="EB29" s="609"/>
      <c r="EC29" s="609"/>
      <c r="ED29" s="609"/>
      <c r="EE29" s="609"/>
      <c r="EF29" s="609"/>
      <c r="EG29" s="609"/>
      <c r="EH29" s="609"/>
      <c r="EI29" s="609"/>
      <c r="EJ29" s="609"/>
      <c r="EK29" s="609"/>
      <c r="EL29" s="609"/>
      <c r="EM29" s="609"/>
      <c r="EN29" s="609"/>
      <c r="EO29" s="609"/>
      <c r="EP29" s="609"/>
      <c r="EQ29" s="609"/>
      <c r="ER29" s="609"/>
      <c r="ES29" s="609"/>
      <c r="ET29" s="609"/>
      <c r="EU29" s="609"/>
      <c r="EV29" s="609"/>
      <c r="EW29" s="609"/>
      <c r="EX29" s="609"/>
      <c r="EY29" s="609"/>
      <c r="EZ29" s="609"/>
      <c r="FA29" s="609"/>
      <c r="FB29" s="609"/>
      <c r="FC29" s="609"/>
      <c r="FD29" s="609"/>
      <c r="FE29" s="609"/>
      <c r="FF29" s="609"/>
      <c r="FG29" s="609"/>
      <c r="FH29" s="609"/>
      <c r="FI29" s="609"/>
      <c r="FJ29" s="609"/>
      <c r="FK29" s="609"/>
      <c r="FL29" s="609"/>
      <c r="FM29" s="609"/>
      <c r="FN29" s="609"/>
      <c r="FO29" s="609"/>
      <c r="FP29" s="609"/>
      <c r="FQ29" s="609"/>
      <c r="FR29" s="609"/>
      <c r="FS29" s="609"/>
      <c r="FT29" s="609"/>
      <c r="FU29" s="609"/>
      <c r="FV29" s="609"/>
      <c r="FW29" s="609"/>
      <c r="FX29" s="609"/>
      <c r="FY29" s="609"/>
      <c r="FZ29" s="609"/>
      <c r="GA29" s="609"/>
      <c r="GB29" s="609"/>
      <c r="GC29" s="609"/>
      <c r="GD29" s="609"/>
      <c r="GE29" s="609"/>
      <c r="GF29" s="609"/>
      <c r="GG29" s="609"/>
      <c r="GH29" s="609"/>
      <c r="GI29" s="609"/>
      <c r="GJ29" s="609"/>
      <c r="GK29" s="609"/>
      <c r="GL29" s="609"/>
      <c r="GM29" s="609"/>
      <c r="GN29" s="609"/>
      <c r="GO29" s="609"/>
      <c r="GP29" s="609"/>
      <c r="GQ29" s="609"/>
      <c r="GR29" s="609"/>
      <c r="GS29" s="609"/>
      <c r="GT29" s="609"/>
      <c r="GU29" s="609"/>
      <c r="GV29" s="609"/>
      <c r="GW29" s="609"/>
      <c r="GX29" s="609"/>
      <c r="GY29" s="609"/>
      <c r="GZ29" s="609"/>
      <c r="HA29" s="609"/>
      <c r="HB29" s="609"/>
      <c r="HC29" s="609"/>
      <c r="HD29" s="609"/>
      <c r="HE29" s="609"/>
      <c r="HF29" s="609"/>
      <c r="HG29" s="609"/>
      <c r="HH29" s="609"/>
      <c r="HI29" s="609"/>
      <c r="HJ29" s="609"/>
      <c r="HK29" s="609"/>
      <c r="HL29" s="609"/>
      <c r="HM29" s="609"/>
      <c r="HN29" s="609"/>
      <c r="HO29" s="609"/>
      <c r="HP29" s="609"/>
      <c r="HQ29" s="609"/>
      <c r="HR29" s="609"/>
      <c r="HS29" s="609"/>
      <c r="HT29" s="609"/>
      <c r="HU29" s="609"/>
      <c r="HV29" s="609"/>
      <c r="HW29" s="609"/>
      <c r="HX29" s="609"/>
      <c r="HY29" s="609"/>
      <c r="HZ29" s="609"/>
      <c r="IA29" s="609"/>
      <c r="IB29" s="609"/>
      <c r="IC29" s="609"/>
      <c r="ID29" s="609"/>
      <c r="IE29" s="609"/>
      <c r="IF29" s="609"/>
      <c r="IG29" s="609"/>
      <c r="IH29" s="609"/>
      <c r="II29" s="609"/>
      <c r="IJ29" s="609"/>
      <c r="IK29" s="609"/>
      <c r="IL29" s="609"/>
      <c r="IM29" s="609"/>
      <c r="IN29" s="609"/>
      <c r="IO29" s="609"/>
      <c r="IP29" s="609"/>
      <c r="IQ29" s="609"/>
      <c r="IR29" s="609"/>
      <c r="IS29" s="609"/>
      <c r="IT29" s="609"/>
      <c r="IU29" s="609"/>
      <c r="IV29" s="609"/>
    </row>
    <row r="30" spans="1:256" ht="18" customHeight="1">
      <c r="A30" s="1582"/>
      <c r="B30" s="1588"/>
      <c r="C30" s="1585"/>
      <c r="D30" s="1585"/>
      <c r="E30" s="1588"/>
      <c r="F30" s="628" t="s">
        <v>538</v>
      </c>
      <c r="G30" s="1612"/>
      <c r="H30" s="1612"/>
      <c r="I30" s="1612"/>
      <c r="J30" s="1609"/>
      <c r="K30" s="1606"/>
      <c r="L30" s="1606"/>
      <c r="M30" s="1606"/>
      <c r="N30" s="1606"/>
      <c r="O30" s="1606"/>
      <c r="P30" s="1606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09"/>
      <c r="BE30" s="609"/>
      <c r="BF30" s="609"/>
      <c r="BG30" s="609"/>
      <c r="BH30" s="609"/>
      <c r="BI30" s="609"/>
      <c r="BJ30" s="609"/>
      <c r="BK30" s="609"/>
      <c r="BL30" s="609"/>
      <c r="BM30" s="609"/>
      <c r="BN30" s="609"/>
      <c r="BO30" s="609"/>
      <c r="BP30" s="609"/>
      <c r="BQ30" s="609"/>
      <c r="BR30" s="609"/>
      <c r="BS30" s="609"/>
      <c r="BT30" s="609"/>
      <c r="BU30" s="609"/>
      <c r="BV30" s="609"/>
      <c r="BW30" s="609"/>
      <c r="BX30" s="609"/>
      <c r="BY30" s="609"/>
      <c r="BZ30" s="609"/>
      <c r="CA30" s="609"/>
      <c r="CB30" s="609"/>
      <c r="CC30" s="609"/>
      <c r="CD30" s="609"/>
      <c r="CE30" s="609"/>
      <c r="CF30" s="609"/>
      <c r="CG30" s="609"/>
      <c r="CH30" s="609"/>
      <c r="CI30" s="609"/>
      <c r="CJ30" s="609"/>
      <c r="CK30" s="609"/>
      <c r="CL30" s="609"/>
      <c r="CM30" s="609"/>
      <c r="CN30" s="609"/>
      <c r="CO30" s="609"/>
      <c r="CP30" s="609"/>
      <c r="CQ30" s="609"/>
      <c r="CR30" s="609"/>
      <c r="CS30" s="609"/>
      <c r="CT30" s="609"/>
      <c r="CU30" s="609"/>
      <c r="CV30" s="609"/>
      <c r="CW30" s="609"/>
      <c r="CX30" s="609"/>
      <c r="CY30" s="609"/>
      <c r="CZ30" s="609"/>
      <c r="DA30" s="609"/>
      <c r="DB30" s="609"/>
      <c r="DC30" s="609"/>
      <c r="DD30" s="609"/>
      <c r="DE30" s="609"/>
      <c r="DF30" s="609"/>
      <c r="DG30" s="609"/>
      <c r="DH30" s="609"/>
      <c r="DI30" s="609"/>
      <c r="DJ30" s="609"/>
      <c r="DK30" s="609"/>
      <c r="DL30" s="609"/>
      <c r="DM30" s="609"/>
      <c r="DN30" s="609"/>
      <c r="DO30" s="609"/>
      <c r="DP30" s="609"/>
      <c r="DQ30" s="609"/>
      <c r="DR30" s="609"/>
      <c r="DS30" s="609"/>
      <c r="DT30" s="609"/>
      <c r="DU30" s="609"/>
      <c r="DV30" s="609"/>
      <c r="DW30" s="609"/>
      <c r="DX30" s="609"/>
      <c r="DY30" s="609"/>
      <c r="DZ30" s="609"/>
      <c r="EA30" s="609"/>
      <c r="EB30" s="609"/>
      <c r="EC30" s="609"/>
      <c r="ED30" s="609"/>
      <c r="EE30" s="609"/>
      <c r="EF30" s="609"/>
      <c r="EG30" s="609"/>
      <c r="EH30" s="609"/>
      <c r="EI30" s="609"/>
      <c r="EJ30" s="609"/>
      <c r="EK30" s="609"/>
      <c r="EL30" s="609"/>
      <c r="EM30" s="609"/>
      <c r="EN30" s="609"/>
      <c r="EO30" s="609"/>
      <c r="EP30" s="609"/>
      <c r="EQ30" s="609"/>
      <c r="ER30" s="609"/>
      <c r="ES30" s="609"/>
      <c r="ET30" s="609"/>
      <c r="EU30" s="609"/>
      <c r="EV30" s="609"/>
      <c r="EW30" s="609"/>
      <c r="EX30" s="609"/>
      <c r="EY30" s="609"/>
      <c r="EZ30" s="609"/>
      <c r="FA30" s="609"/>
      <c r="FB30" s="609"/>
      <c r="FC30" s="609"/>
      <c r="FD30" s="609"/>
      <c r="FE30" s="609"/>
      <c r="FF30" s="609"/>
      <c r="FG30" s="609"/>
      <c r="FH30" s="609"/>
      <c r="FI30" s="609"/>
      <c r="FJ30" s="609"/>
      <c r="FK30" s="609"/>
      <c r="FL30" s="609"/>
      <c r="FM30" s="609"/>
      <c r="FN30" s="609"/>
      <c r="FO30" s="609"/>
      <c r="FP30" s="609"/>
      <c r="FQ30" s="609"/>
      <c r="FR30" s="609"/>
      <c r="FS30" s="609"/>
      <c r="FT30" s="609"/>
      <c r="FU30" s="609"/>
      <c r="FV30" s="609"/>
      <c r="FW30" s="609"/>
      <c r="FX30" s="609"/>
      <c r="FY30" s="609"/>
      <c r="FZ30" s="609"/>
      <c r="GA30" s="609"/>
      <c r="GB30" s="609"/>
      <c r="GC30" s="609"/>
      <c r="GD30" s="609"/>
      <c r="GE30" s="609"/>
      <c r="GF30" s="609"/>
      <c r="GG30" s="609"/>
      <c r="GH30" s="609"/>
      <c r="GI30" s="609"/>
      <c r="GJ30" s="609"/>
      <c r="GK30" s="609"/>
      <c r="GL30" s="609"/>
      <c r="GM30" s="609"/>
      <c r="GN30" s="609"/>
      <c r="GO30" s="609"/>
      <c r="GP30" s="609"/>
      <c r="GQ30" s="609"/>
      <c r="GR30" s="609"/>
      <c r="GS30" s="609"/>
      <c r="GT30" s="609"/>
      <c r="GU30" s="609"/>
      <c r="GV30" s="609"/>
      <c r="GW30" s="609"/>
      <c r="GX30" s="609"/>
      <c r="GY30" s="609"/>
      <c r="GZ30" s="609"/>
      <c r="HA30" s="609"/>
      <c r="HB30" s="609"/>
      <c r="HC30" s="609"/>
      <c r="HD30" s="609"/>
      <c r="HE30" s="609"/>
      <c r="HF30" s="609"/>
      <c r="HG30" s="609"/>
      <c r="HH30" s="609"/>
      <c r="HI30" s="609"/>
      <c r="HJ30" s="609"/>
      <c r="HK30" s="609"/>
      <c r="HL30" s="609"/>
      <c r="HM30" s="609"/>
      <c r="HN30" s="609"/>
      <c r="HO30" s="609"/>
      <c r="HP30" s="609"/>
      <c r="HQ30" s="609"/>
      <c r="HR30" s="609"/>
      <c r="HS30" s="609"/>
      <c r="HT30" s="609"/>
      <c r="HU30" s="609"/>
      <c r="HV30" s="609"/>
      <c r="HW30" s="609"/>
      <c r="HX30" s="609"/>
      <c r="HY30" s="609"/>
      <c r="HZ30" s="609"/>
      <c r="IA30" s="609"/>
      <c r="IB30" s="609"/>
      <c r="IC30" s="609"/>
      <c r="ID30" s="609"/>
      <c r="IE30" s="609"/>
      <c r="IF30" s="609"/>
      <c r="IG30" s="609"/>
      <c r="IH30" s="609"/>
      <c r="II30" s="609"/>
      <c r="IJ30" s="609"/>
      <c r="IK30" s="609"/>
      <c r="IL30" s="609"/>
      <c r="IM30" s="609"/>
      <c r="IN30" s="609"/>
      <c r="IO30" s="609"/>
      <c r="IP30" s="609"/>
      <c r="IQ30" s="609"/>
      <c r="IR30" s="609"/>
      <c r="IS30" s="609"/>
      <c r="IT30" s="609"/>
      <c r="IU30" s="609"/>
      <c r="IV30" s="609"/>
    </row>
    <row r="31" spans="1:256" ht="15">
      <c r="A31" s="626" t="s">
        <v>542</v>
      </c>
      <c r="B31" s="1613" t="s">
        <v>543</v>
      </c>
      <c r="C31" s="1614"/>
      <c r="D31" s="1614"/>
      <c r="E31" s="1614"/>
      <c r="F31" s="1614"/>
      <c r="G31" s="1614"/>
      <c r="H31" s="1614"/>
      <c r="I31" s="1614"/>
      <c r="J31" s="1614"/>
      <c r="K31" s="1614"/>
      <c r="L31" s="1614"/>
      <c r="M31" s="1614"/>
      <c r="N31" s="1614"/>
      <c r="O31" s="1614"/>
      <c r="P31" s="1615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  <c r="AT31" s="627"/>
      <c r="AU31" s="627"/>
      <c r="AV31" s="627"/>
      <c r="AW31" s="627"/>
      <c r="AX31" s="627"/>
      <c r="AY31" s="627"/>
      <c r="AZ31" s="627"/>
      <c r="BA31" s="627"/>
      <c r="BB31" s="627"/>
      <c r="BC31" s="627"/>
      <c r="BD31" s="627"/>
      <c r="BE31" s="627"/>
      <c r="BF31" s="627"/>
      <c r="BG31" s="627"/>
      <c r="BH31" s="627"/>
      <c r="BI31" s="627"/>
      <c r="BJ31" s="627"/>
      <c r="BK31" s="627"/>
      <c r="BL31" s="627"/>
      <c r="BM31" s="627"/>
      <c r="BN31" s="627"/>
      <c r="BO31" s="627"/>
      <c r="BP31" s="627"/>
      <c r="BQ31" s="627"/>
      <c r="BR31" s="627"/>
      <c r="BS31" s="627"/>
      <c r="BT31" s="627"/>
      <c r="BU31" s="627"/>
      <c r="BV31" s="627"/>
      <c r="BW31" s="627"/>
      <c r="BX31" s="627"/>
      <c r="BY31" s="627"/>
      <c r="BZ31" s="627"/>
      <c r="CA31" s="627"/>
      <c r="CB31" s="627"/>
      <c r="CC31" s="627"/>
      <c r="CD31" s="627"/>
      <c r="CE31" s="627"/>
      <c r="CF31" s="627"/>
      <c r="CG31" s="627"/>
      <c r="CH31" s="627"/>
      <c r="CI31" s="627"/>
      <c r="CJ31" s="627"/>
      <c r="CK31" s="627"/>
      <c r="CL31" s="627"/>
      <c r="CM31" s="627"/>
      <c r="CN31" s="627"/>
      <c r="CO31" s="627"/>
      <c r="CP31" s="627"/>
      <c r="CQ31" s="627"/>
      <c r="CR31" s="627"/>
      <c r="CS31" s="627"/>
      <c r="CT31" s="627"/>
      <c r="CU31" s="627"/>
      <c r="CV31" s="627"/>
      <c r="CW31" s="627"/>
      <c r="CX31" s="627"/>
      <c r="CY31" s="627"/>
      <c r="CZ31" s="627"/>
      <c r="DA31" s="627"/>
      <c r="DB31" s="627"/>
      <c r="DC31" s="627"/>
      <c r="DD31" s="627"/>
      <c r="DE31" s="627"/>
      <c r="DF31" s="627"/>
      <c r="DG31" s="627"/>
      <c r="DH31" s="627"/>
      <c r="DI31" s="627"/>
      <c r="DJ31" s="627"/>
      <c r="DK31" s="627"/>
      <c r="DL31" s="627"/>
      <c r="DM31" s="627"/>
      <c r="DN31" s="627"/>
      <c r="DO31" s="627"/>
      <c r="DP31" s="627"/>
      <c r="DQ31" s="627"/>
      <c r="DR31" s="627"/>
      <c r="DS31" s="627"/>
      <c r="DT31" s="627"/>
      <c r="DU31" s="627"/>
      <c r="DV31" s="627"/>
      <c r="DW31" s="627"/>
      <c r="DX31" s="627"/>
      <c r="DY31" s="627"/>
      <c r="DZ31" s="627"/>
      <c r="EA31" s="627"/>
      <c r="EB31" s="627"/>
      <c r="EC31" s="627"/>
      <c r="ED31" s="627"/>
      <c r="EE31" s="627"/>
      <c r="EF31" s="627"/>
      <c r="EG31" s="627"/>
      <c r="EH31" s="627"/>
      <c r="EI31" s="627"/>
      <c r="EJ31" s="627"/>
      <c r="EK31" s="627"/>
      <c r="EL31" s="627"/>
      <c r="EM31" s="627"/>
      <c r="EN31" s="627"/>
      <c r="EO31" s="627"/>
      <c r="EP31" s="627"/>
      <c r="EQ31" s="627"/>
      <c r="ER31" s="627"/>
      <c r="ES31" s="627"/>
      <c r="ET31" s="627"/>
      <c r="EU31" s="627"/>
      <c r="EV31" s="627"/>
      <c r="EW31" s="627"/>
      <c r="EX31" s="627"/>
      <c r="EY31" s="627"/>
      <c r="EZ31" s="627"/>
      <c r="FA31" s="627"/>
      <c r="FB31" s="627"/>
      <c r="FC31" s="627"/>
      <c r="FD31" s="627"/>
      <c r="FE31" s="627"/>
      <c r="FF31" s="627"/>
      <c r="FG31" s="627"/>
      <c r="FH31" s="627"/>
      <c r="FI31" s="627"/>
      <c r="FJ31" s="627"/>
      <c r="FK31" s="627"/>
      <c r="FL31" s="627"/>
      <c r="FM31" s="627"/>
      <c r="FN31" s="627"/>
      <c r="FO31" s="627"/>
      <c r="FP31" s="627"/>
      <c r="FQ31" s="627"/>
      <c r="FR31" s="627"/>
      <c r="FS31" s="627"/>
      <c r="FT31" s="627"/>
      <c r="FU31" s="627"/>
      <c r="FV31" s="627"/>
      <c r="FW31" s="627"/>
      <c r="FX31" s="627"/>
      <c r="FY31" s="627"/>
      <c r="FZ31" s="627"/>
      <c r="GA31" s="627"/>
      <c r="GB31" s="627"/>
      <c r="GC31" s="627"/>
      <c r="GD31" s="627"/>
      <c r="GE31" s="627"/>
      <c r="GF31" s="627"/>
      <c r="GG31" s="627"/>
      <c r="GH31" s="627"/>
      <c r="GI31" s="627"/>
      <c r="GJ31" s="627"/>
      <c r="GK31" s="627"/>
      <c r="GL31" s="627"/>
      <c r="GM31" s="627"/>
      <c r="GN31" s="627"/>
      <c r="GO31" s="627"/>
      <c r="GP31" s="627"/>
      <c r="GQ31" s="627"/>
      <c r="GR31" s="627"/>
      <c r="GS31" s="627"/>
      <c r="GT31" s="627"/>
      <c r="GU31" s="627"/>
      <c r="GV31" s="627"/>
      <c r="GW31" s="627"/>
      <c r="GX31" s="627"/>
      <c r="GY31" s="627"/>
      <c r="GZ31" s="627"/>
      <c r="HA31" s="627"/>
      <c r="HB31" s="627"/>
      <c r="HC31" s="627"/>
      <c r="HD31" s="627"/>
      <c r="HE31" s="627"/>
      <c r="HF31" s="627"/>
      <c r="HG31" s="627"/>
      <c r="HH31" s="627"/>
      <c r="HI31" s="627"/>
      <c r="HJ31" s="627"/>
      <c r="HK31" s="627"/>
      <c r="HL31" s="627"/>
      <c r="HM31" s="627"/>
      <c r="HN31" s="627"/>
      <c r="HO31" s="627"/>
      <c r="HP31" s="627"/>
      <c r="HQ31" s="627"/>
      <c r="HR31" s="627"/>
      <c r="HS31" s="627"/>
      <c r="HT31" s="627"/>
      <c r="HU31" s="627"/>
      <c r="HV31" s="627"/>
      <c r="HW31" s="627"/>
      <c r="HX31" s="627"/>
      <c r="HY31" s="627"/>
      <c r="HZ31" s="627"/>
      <c r="IA31" s="627"/>
      <c r="IB31" s="627"/>
      <c r="IC31" s="627"/>
      <c r="ID31" s="627"/>
      <c r="IE31" s="627"/>
      <c r="IF31" s="627"/>
      <c r="IG31" s="627"/>
      <c r="IH31" s="627"/>
      <c r="II31" s="627"/>
      <c r="IJ31" s="627"/>
      <c r="IK31" s="627"/>
      <c r="IL31" s="627"/>
      <c r="IM31" s="627"/>
      <c r="IN31" s="627"/>
      <c r="IO31" s="627"/>
      <c r="IP31" s="627"/>
      <c r="IQ31" s="627"/>
      <c r="IR31" s="627"/>
      <c r="IS31" s="627"/>
      <c r="IT31" s="627"/>
      <c r="IU31" s="627"/>
      <c r="IV31" s="627"/>
    </row>
    <row r="32" spans="1:256" ht="18" customHeight="1">
      <c r="A32" s="1580" t="s">
        <v>535</v>
      </c>
      <c r="B32" s="1586"/>
      <c r="C32" s="1583"/>
      <c r="D32" s="1583"/>
      <c r="E32" s="1586"/>
      <c r="F32" s="628" t="s">
        <v>536</v>
      </c>
      <c r="G32" s="1610"/>
      <c r="H32" s="1610"/>
      <c r="I32" s="1610"/>
      <c r="J32" s="1607">
        <f>SUM(K32:P34)</f>
        <v>0</v>
      </c>
      <c r="K32" s="1604"/>
      <c r="L32" s="1604"/>
      <c r="M32" s="1604"/>
      <c r="N32" s="1604"/>
      <c r="O32" s="1604"/>
      <c r="P32" s="1604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09"/>
      <c r="AH32" s="609"/>
      <c r="AI32" s="609"/>
      <c r="AJ32" s="609"/>
      <c r="AK32" s="609"/>
      <c r="AL32" s="609"/>
      <c r="AM32" s="609"/>
      <c r="AN32" s="609"/>
      <c r="AO32" s="609"/>
      <c r="AP32" s="609"/>
      <c r="AQ32" s="609"/>
      <c r="AR32" s="609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09"/>
      <c r="BG32" s="609"/>
      <c r="BH32" s="609"/>
      <c r="BI32" s="609"/>
      <c r="BJ32" s="609"/>
      <c r="BK32" s="609"/>
      <c r="BL32" s="609"/>
      <c r="BM32" s="609"/>
      <c r="BN32" s="609"/>
      <c r="BO32" s="609"/>
      <c r="BP32" s="609"/>
      <c r="BQ32" s="609"/>
      <c r="BR32" s="609"/>
      <c r="BS32" s="609"/>
      <c r="BT32" s="609"/>
      <c r="BU32" s="609"/>
      <c r="BV32" s="609"/>
      <c r="BW32" s="609"/>
      <c r="BX32" s="609"/>
      <c r="BY32" s="609"/>
      <c r="BZ32" s="609"/>
      <c r="CA32" s="609"/>
      <c r="CB32" s="609"/>
      <c r="CC32" s="609"/>
      <c r="CD32" s="609"/>
      <c r="CE32" s="609"/>
      <c r="CF32" s="609"/>
      <c r="CG32" s="609"/>
      <c r="CH32" s="609"/>
      <c r="CI32" s="609"/>
      <c r="CJ32" s="609"/>
      <c r="CK32" s="609"/>
      <c r="CL32" s="609"/>
      <c r="CM32" s="609"/>
      <c r="CN32" s="609"/>
      <c r="CO32" s="609"/>
      <c r="CP32" s="609"/>
      <c r="CQ32" s="609"/>
      <c r="CR32" s="609"/>
      <c r="CS32" s="609"/>
      <c r="CT32" s="609"/>
      <c r="CU32" s="609"/>
      <c r="CV32" s="609"/>
      <c r="CW32" s="609"/>
      <c r="CX32" s="609"/>
      <c r="CY32" s="609"/>
      <c r="CZ32" s="609"/>
      <c r="DA32" s="609"/>
      <c r="DB32" s="609"/>
      <c r="DC32" s="609"/>
      <c r="DD32" s="609"/>
      <c r="DE32" s="609"/>
      <c r="DF32" s="609"/>
      <c r="DG32" s="609"/>
      <c r="DH32" s="609"/>
      <c r="DI32" s="609"/>
      <c r="DJ32" s="609"/>
      <c r="DK32" s="609"/>
      <c r="DL32" s="609"/>
      <c r="DM32" s="609"/>
      <c r="DN32" s="609"/>
      <c r="DO32" s="609"/>
      <c r="DP32" s="609"/>
      <c r="DQ32" s="609"/>
      <c r="DR32" s="609"/>
      <c r="DS32" s="609"/>
      <c r="DT32" s="609"/>
      <c r="DU32" s="609"/>
      <c r="DV32" s="609"/>
      <c r="DW32" s="609"/>
      <c r="DX32" s="609"/>
      <c r="DY32" s="609"/>
      <c r="DZ32" s="609"/>
      <c r="EA32" s="609"/>
      <c r="EB32" s="609"/>
      <c r="EC32" s="609"/>
      <c r="ED32" s="609"/>
      <c r="EE32" s="609"/>
      <c r="EF32" s="609"/>
      <c r="EG32" s="609"/>
      <c r="EH32" s="609"/>
      <c r="EI32" s="609"/>
      <c r="EJ32" s="609"/>
      <c r="EK32" s="609"/>
      <c r="EL32" s="609"/>
      <c r="EM32" s="609"/>
      <c r="EN32" s="609"/>
      <c r="EO32" s="609"/>
      <c r="EP32" s="609"/>
      <c r="EQ32" s="609"/>
      <c r="ER32" s="609"/>
      <c r="ES32" s="609"/>
      <c r="ET32" s="609"/>
      <c r="EU32" s="609"/>
      <c r="EV32" s="609"/>
      <c r="EW32" s="609"/>
      <c r="EX32" s="609"/>
      <c r="EY32" s="609"/>
      <c r="EZ32" s="609"/>
      <c r="FA32" s="609"/>
      <c r="FB32" s="609"/>
      <c r="FC32" s="609"/>
      <c r="FD32" s="609"/>
      <c r="FE32" s="609"/>
      <c r="FF32" s="609"/>
      <c r="FG32" s="609"/>
      <c r="FH32" s="609"/>
      <c r="FI32" s="609"/>
      <c r="FJ32" s="609"/>
      <c r="FK32" s="609"/>
      <c r="FL32" s="609"/>
      <c r="FM32" s="609"/>
      <c r="FN32" s="609"/>
      <c r="FO32" s="609"/>
      <c r="FP32" s="609"/>
      <c r="FQ32" s="609"/>
      <c r="FR32" s="609"/>
      <c r="FS32" s="609"/>
      <c r="FT32" s="609"/>
      <c r="FU32" s="609"/>
      <c r="FV32" s="609"/>
      <c r="FW32" s="609"/>
      <c r="FX32" s="609"/>
      <c r="FY32" s="609"/>
      <c r="FZ32" s="609"/>
      <c r="GA32" s="609"/>
      <c r="GB32" s="609"/>
      <c r="GC32" s="609"/>
      <c r="GD32" s="609"/>
      <c r="GE32" s="609"/>
      <c r="GF32" s="609"/>
      <c r="GG32" s="609"/>
      <c r="GH32" s="609"/>
      <c r="GI32" s="609"/>
      <c r="GJ32" s="609"/>
      <c r="GK32" s="609"/>
      <c r="GL32" s="609"/>
      <c r="GM32" s="609"/>
      <c r="GN32" s="609"/>
      <c r="GO32" s="609"/>
      <c r="GP32" s="609"/>
      <c r="GQ32" s="609"/>
      <c r="GR32" s="609"/>
      <c r="GS32" s="609"/>
      <c r="GT32" s="609"/>
      <c r="GU32" s="609"/>
      <c r="GV32" s="609"/>
      <c r="GW32" s="609"/>
      <c r="GX32" s="609"/>
      <c r="GY32" s="609"/>
      <c r="GZ32" s="609"/>
      <c r="HA32" s="609"/>
      <c r="HB32" s="609"/>
      <c r="HC32" s="609"/>
      <c r="HD32" s="609"/>
      <c r="HE32" s="609"/>
      <c r="HF32" s="609"/>
      <c r="HG32" s="609"/>
      <c r="HH32" s="609"/>
      <c r="HI32" s="609"/>
      <c r="HJ32" s="609"/>
      <c r="HK32" s="609"/>
      <c r="HL32" s="609"/>
      <c r="HM32" s="609"/>
      <c r="HN32" s="609"/>
      <c r="HO32" s="609"/>
      <c r="HP32" s="609"/>
      <c r="HQ32" s="609"/>
      <c r="HR32" s="609"/>
      <c r="HS32" s="609"/>
      <c r="HT32" s="609"/>
      <c r="HU32" s="609"/>
      <c r="HV32" s="609"/>
      <c r="HW32" s="609"/>
      <c r="HX32" s="609"/>
      <c r="HY32" s="609"/>
      <c r="HZ32" s="609"/>
      <c r="IA32" s="609"/>
      <c r="IB32" s="609"/>
      <c r="IC32" s="609"/>
      <c r="ID32" s="609"/>
      <c r="IE32" s="609"/>
      <c r="IF32" s="609"/>
      <c r="IG32" s="609"/>
      <c r="IH32" s="609"/>
      <c r="II32" s="609"/>
      <c r="IJ32" s="609"/>
      <c r="IK32" s="609"/>
      <c r="IL32" s="609"/>
      <c r="IM32" s="609"/>
      <c r="IN32" s="609"/>
      <c r="IO32" s="609"/>
      <c r="IP32" s="609"/>
      <c r="IQ32" s="609"/>
      <c r="IR32" s="609"/>
      <c r="IS32" s="609"/>
      <c r="IT32" s="609"/>
      <c r="IU32" s="609"/>
      <c r="IV32" s="609"/>
    </row>
    <row r="33" spans="1:256" ht="18" customHeight="1">
      <c r="A33" s="1581"/>
      <c r="B33" s="1587"/>
      <c r="C33" s="1584"/>
      <c r="D33" s="1584"/>
      <c r="E33" s="1587"/>
      <c r="F33" s="628" t="s">
        <v>537</v>
      </c>
      <c r="G33" s="1611"/>
      <c r="H33" s="1611"/>
      <c r="I33" s="1611"/>
      <c r="J33" s="1608"/>
      <c r="K33" s="1605"/>
      <c r="L33" s="1605"/>
      <c r="M33" s="1605"/>
      <c r="N33" s="1605"/>
      <c r="O33" s="1605"/>
      <c r="P33" s="1605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09"/>
      <c r="AM33" s="609"/>
      <c r="AN33" s="609"/>
      <c r="AO33" s="609"/>
      <c r="AP33" s="609"/>
      <c r="AQ33" s="609"/>
      <c r="AR33" s="609"/>
      <c r="AS33" s="609"/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609"/>
      <c r="BE33" s="609"/>
      <c r="BF33" s="609"/>
      <c r="BG33" s="609"/>
      <c r="BH33" s="609"/>
      <c r="BI33" s="609"/>
      <c r="BJ33" s="609"/>
      <c r="BK33" s="609"/>
      <c r="BL33" s="609"/>
      <c r="BM33" s="609"/>
      <c r="BN33" s="609"/>
      <c r="BO33" s="609"/>
      <c r="BP33" s="609"/>
      <c r="BQ33" s="609"/>
      <c r="BR33" s="609"/>
      <c r="BS33" s="609"/>
      <c r="BT33" s="609"/>
      <c r="BU33" s="609"/>
      <c r="BV33" s="609"/>
      <c r="BW33" s="609"/>
      <c r="BX33" s="609"/>
      <c r="BY33" s="609"/>
      <c r="BZ33" s="609"/>
      <c r="CA33" s="609"/>
      <c r="CB33" s="609"/>
      <c r="CC33" s="609"/>
      <c r="CD33" s="609"/>
      <c r="CE33" s="609"/>
      <c r="CF33" s="609"/>
      <c r="CG33" s="609"/>
      <c r="CH33" s="609"/>
      <c r="CI33" s="609"/>
      <c r="CJ33" s="609"/>
      <c r="CK33" s="609"/>
      <c r="CL33" s="609"/>
      <c r="CM33" s="609"/>
      <c r="CN33" s="609"/>
      <c r="CO33" s="609"/>
      <c r="CP33" s="609"/>
      <c r="CQ33" s="609"/>
      <c r="CR33" s="609"/>
      <c r="CS33" s="609"/>
      <c r="CT33" s="609"/>
      <c r="CU33" s="609"/>
      <c r="CV33" s="609"/>
      <c r="CW33" s="609"/>
      <c r="CX33" s="609"/>
      <c r="CY33" s="609"/>
      <c r="CZ33" s="609"/>
      <c r="DA33" s="609"/>
      <c r="DB33" s="609"/>
      <c r="DC33" s="609"/>
      <c r="DD33" s="609"/>
      <c r="DE33" s="609"/>
      <c r="DF33" s="609"/>
      <c r="DG33" s="609"/>
      <c r="DH33" s="609"/>
      <c r="DI33" s="609"/>
      <c r="DJ33" s="609"/>
      <c r="DK33" s="609"/>
      <c r="DL33" s="609"/>
      <c r="DM33" s="609"/>
      <c r="DN33" s="609"/>
      <c r="DO33" s="609"/>
      <c r="DP33" s="609"/>
      <c r="DQ33" s="609"/>
      <c r="DR33" s="609"/>
      <c r="DS33" s="609"/>
      <c r="DT33" s="609"/>
      <c r="DU33" s="609"/>
      <c r="DV33" s="609"/>
      <c r="DW33" s="609"/>
      <c r="DX33" s="609"/>
      <c r="DY33" s="609"/>
      <c r="DZ33" s="609"/>
      <c r="EA33" s="609"/>
      <c r="EB33" s="609"/>
      <c r="EC33" s="609"/>
      <c r="ED33" s="609"/>
      <c r="EE33" s="609"/>
      <c r="EF33" s="609"/>
      <c r="EG33" s="609"/>
      <c r="EH33" s="609"/>
      <c r="EI33" s="609"/>
      <c r="EJ33" s="609"/>
      <c r="EK33" s="609"/>
      <c r="EL33" s="609"/>
      <c r="EM33" s="609"/>
      <c r="EN33" s="609"/>
      <c r="EO33" s="609"/>
      <c r="EP33" s="609"/>
      <c r="EQ33" s="609"/>
      <c r="ER33" s="609"/>
      <c r="ES33" s="609"/>
      <c r="ET33" s="609"/>
      <c r="EU33" s="609"/>
      <c r="EV33" s="609"/>
      <c r="EW33" s="609"/>
      <c r="EX33" s="609"/>
      <c r="EY33" s="609"/>
      <c r="EZ33" s="609"/>
      <c r="FA33" s="609"/>
      <c r="FB33" s="609"/>
      <c r="FC33" s="609"/>
      <c r="FD33" s="609"/>
      <c r="FE33" s="609"/>
      <c r="FF33" s="609"/>
      <c r="FG33" s="609"/>
      <c r="FH33" s="609"/>
      <c r="FI33" s="609"/>
      <c r="FJ33" s="609"/>
      <c r="FK33" s="609"/>
      <c r="FL33" s="609"/>
      <c r="FM33" s="609"/>
      <c r="FN33" s="609"/>
      <c r="FO33" s="609"/>
      <c r="FP33" s="609"/>
      <c r="FQ33" s="609"/>
      <c r="FR33" s="609"/>
      <c r="FS33" s="609"/>
      <c r="FT33" s="609"/>
      <c r="FU33" s="609"/>
      <c r="FV33" s="609"/>
      <c r="FW33" s="609"/>
      <c r="FX33" s="609"/>
      <c r="FY33" s="609"/>
      <c r="FZ33" s="609"/>
      <c r="GA33" s="609"/>
      <c r="GB33" s="609"/>
      <c r="GC33" s="609"/>
      <c r="GD33" s="609"/>
      <c r="GE33" s="609"/>
      <c r="GF33" s="609"/>
      <c r="GG33" s="609"/>
      <c r="GH33" s="609"/>
      <c r="GI33" s="609"/>
      <c r="GJ33" s="609"/>
      <c r="GK33" s="609"/>
      <c r="GL33" s="609"/>
      <c r="GM33" s="609"/>
      <c r="GN33" s="609"/>
      <c r="GO33" s="609"/>
      <c r="GP33" s="609"/>
      <c r="GQ33" s="609"/>
      <c r="GR33" s="609"/>
      <c r="GS33" s="609"/>
      <c r="GT33" s="609"/>
      <c r="GU33" s="609"/>
      <c r="GV33" s="609"/>
      <c r="GW33" s="609"/>
      <c r="GX33" s="609"/>
      <c r="GY33" s="609"/>
      <c r="GZ33" s="609"/>
      <c r="HA33" s="609"/>
      <c r="HB33" s="609"/>
      <c r="HC33" s="609"/>
      <c r="HD33" s="609"/>
      <c r="HE33" s="609"/>
      <c r="HF33" s="609"/>
      <c r="HG33" s="609"/>
      <c r="HH33" s="609"/>
      <c r="HI33" s="609"/>
      <c r="HJ33" s="609"/>
      <c r="HK33" s="609"/>
      <c r="HL33" s="609"/>
      <c r="HM33" s="609"/>
      <c r="HN33" s="609"/>
      <c r="HO33" s="609"/>
      <c r="HP33" s="609"/>
      <c r="HQ33" s="609"/>
      <c r="HR33" s="609"/>
      <c r="HS33" s="609"/>
      <c r="HT33" s="609"/>
      <c r="HU33" s="609"/>
      <c r="HV33" s="609"/>
      <c r="HW33" s="609"/>
      <c r="HX33" s="609"/>
      <c r="HY33" s="609"/>
      <c r="HZ33" s="609"/>
      <c r="IA33" s="609"/>
      <c r="IB33" s="609"/>
      <c r="IC33" s="609"/>
      <c r="ID33" s="609"/>
      <c r="IE33" s="609"/>
      <c r="IF33" s="609"/>
      <c r="IG33" s="609"/>
      <c r="IH33" s="609"/>
      <c r="II33" s="609"/>
      <c r="IJ33" s="609"/>
      <c r="IK33" s="609"/>
      <c r="IL33" s="609"/>
      <c r="IM33" s="609"/>
      <c r="IN33" s="609"/>
      <c r="IO33" s="609"/>
      <c r="IP33" s="609"/>
      <c r="IQ33" s="609"/>
      <c r="IR33" s="609"/>
      <c r="IS33" s="609"/>
      <c r="IT33" s="609"/>
      <c r="IU33" s="609"/>
      <c r="IV33" s="609"/>
    </row>
    <row r="34" spans="1:256" ht="18" customHeight="1">
      <c r="A34" s="1582"/>
      <c r="B34" s="1588"/>
      <c r="C34" s="1585"/>
      <c r="D34" s="1585"/>
      <c r="E34" s="1588"/>
      <c r="F34" s="628" t="s">
        <v>538</v>
      </c>
      <c r="G34" s="1612"/>
      <c r="H34" s="1612"/>
      <c r="I34" s="1612"/>
      <c r="J34" s="1609"/>
      <c r="K34" s="1606"/>
      <c r="L34" s="1606"/>
      <c r="M34" s="1606"/>
      <c r="N34" s="1606"/>
      <c r="O34" s="1606"/>
      <c r="P34" s="1606"/>
      <c r="Q34" s="609"/>
      <c r="R34" s="609"/>
      <c r="S34" s="609"/>
      <c r="T34" s="609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09"/>
      <c r="AR34" s="609"/>
      <c r="AS34" s="609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09"/>
      <c r="BG34" s="609"/>
      <c r="BH34" s="609"/>
      <c r="BI34" s="609"/>
      <c r="BJ34" s="609"/>
      <c r="BK34" s="609"/>
      <c r="BL34" s="609"/>
      <c r="BM34" s="609"/>
      <c r="BN34" s="609"/>
      <c r="BO34" s="609"/>
      <c r="BP34" s="609"/>
      <c r="BQ34" s="609"/>
      <c r="BR34" s="609"/>
      <c r="BS34" s="609"/>
      <c r="BT34" s="609"/>
      <c r="BU34" s="609"/>
      <c r="BV34" s="609"/>
      <c r="BW34" s="609"/>
      <c r="BX34" s="609"/>
      <c r="BY34" s="609"/>
      <c r="BZ34" s="609"/>
      <c r="CA34" s="609"/>
      <c r="CB34" s="609"/>
      <c r="CC34" s="609"/>
      <c r="CD34" s="609"/>
      <c r="CE34" s="609"/>
      <c r="CF34" s="609"/>
      <c r="CG34" s="609"/>
      <c r="CH34" s="609"/>
      <c r="CI34" s="609"/>
      <c r="CJ34" s="609"/>
      <c r="CK34" s="609"/>
      <c r="CL34" s="609"/>
      <c r="CM34" s="609"/>
      <c r="CN34" s="609"/>
      <c r="CO34" s="609"/>
      <c r="CP34" s="609"/>
      <c r="CQ34" s="609"/>
      <c r="CR34" s="609"/>
      <c r="CS34" s="609"/>
      <c r="CT34" s="609"/>
      <c r="CU34" s="609"/>
      <c r="CV34" s="609"/>
      <c r="CW34" s="609"/>
      <c r="CX34" s="609"/>
      <c r="CY34" s="609"/>
      <c r="CZ34" s="609"/>
      <c r="DA34" s="609"/>
      <c r="DB34" s="609"/>
      <c r="DC34" s="609"/>
      <c r="DD34" s="609"/>
      <c r="DE34" s="609"/>
      <c r="DF34" s="609"/>
      <c r="DG34" s="609"/>
      <c r="DH34" s="609"/>
      <c r="DI34" s="609"/>
      <c r="DJ34" s="609"/>
      <c r="DK34" s="609"/>
      <c r="DL34" s="609"/>
      <c r="DM34" s="609"/>
      <c r="DN34" s="609"/>
      <c r="DO34" s="609"/>
      <c r="DP34" s="609"/>
      <c r="DQ34" s="609"/>
      <c r="DR34" s="609"/>
      <c r="DS34" s="609"/>
      <c r="DT34" s="609"/>
      <c r="DU34" s="609"/>
      <c r="DV34" s="609"/>
      <c r="DW34" s="609"/>
      <c r="DX34" s="609"/>
      <c r="DY34" s="609"/>
      <c r="DZ34" s="609"/>
      <c r="EA34" s="609"/>
      <c r="EB34" s="609"/>
      <c r="EC34" s="609"/>
      <c r="ED34" s="609"/>
      <c r="EE34" s="609"/>
      <c r="EF34" s="609"/>
      <c r="EG34" s="609"/>
      <c r="EH34" s="609"/>
      <c r="EI34" s="609"/>
      <c r="EJ34" s="609"/>
      <c r="EK34" s="609"/>
      <c r="EL34" s="609"/>
      <c r="EM34" s="609"/>
      <c r="EN34" s="609"/>
      <c r="EO34" s="609"/>
      <c r="EP34" s="609"/>
      <c r="EQ34" s="609"/>
      <c r="ER34" s="609"/>
      <c r="ES34" s="609"/>
      <c r="ET34" s="609"/>
      <c r="EU34" s="609"/>
      <c r="EV34" s="609"/>
      <c r="EW34" s="609"/>
      <c r="EX34" s="609"/>
      <c r="EY34" s="609"/>
      <c r="EZ34" s="609"/>
      <c r="FA34" s="609"/>
      <c r="FB34" s="609"/>
      <c r="FC34" s="609"/>
      <c r="FD34" s="609"/>
      <c r="FE34" s="609"/>
      <c r="FF34" s="609"/>
      <c r="FG34" s="609"/>
      <c r="FH34" s="609"/>
      <c r="FI34" s="609"/>
      <c r="FJ34" s="609"/>
      <c r="FK34" s="609"/>
      <c r="FL34" s="609"/>
      <c r="FM34" s="609"/>
      <c r="FN34" s="609"/>
      <c r="FO34" s="609"/>
      <c r="FP34" s="609"/>
      <c r="FQ34" s="609"/>
      <c r="FR34" s="609"/>
      <c r="FS34" s="609"/>
      <c r="FT34" s="609"/>
      <c r="FU34" s="609"/>
      <c r="FV34" s="609"/>
      <c r="FW34" s="609"/>
      <c r="FX34" s="609"/>
      <c r="FY34" s="609"/>
      <c r="FZ34" s="609"/>
      <c r="GA34" s="609"/>
      <c r="GB34" s="609"/>
      <c r="GC34" s="609"/>
      <c r="GD34" s="609"/>
      <c r="GE34" s="609"/>
      <c r="GF34" s="609"/>
      <c r="GG34" s="609"/>
      <c r="GH34" s="609"/>
      <c r="GI34" s="609"/>
      <c r="GJ34" s="609"/>
      <c r="GK34" s="609"/>
      <c r="GL34" s="609"/>
      <c r="GM34" s="609"/>
      <c r="GN34" s="609"/>
      <c r="GO34" s="609"/>
      <c r="GP34" s="609"/>
      <c r="GQ34" s="609"/>
      <c r="GR34" s="609"/>
      <c r="GS34" s="609"/>
      <c r="GT34" s="609"/>
      <c r="GU34" s="609"/>
      <c r="GV34" s="609"/>
      <c r="GW34" s="609"/>
      <c r="GX34" s="609"/>
      <c r="GY34" s="609"/>
      <c r="GZ34" s="609"/>
      <c r="HA34" s="609"/>
      <c r="HB34" s="609"/>
      <c r="HC34" s="609"/>
      <c r="HD34" s="609"/>
      <c r="HE34" s="609"/>
      <c r="HF34" s="609"/>
      <c r="HG34" s="609"/>
      <c r="HH34" s="609"/>
      <c r="HI34" s="609"/>
      <c r="HJ34" s="609"/>
      <c r="HK34" s="609"/>
      <c r="HL34" s="609"/>
      <c r="HM34" s="609"/>
      <c r="HN34" s="609"/>
      <c r="HO34" s="609"/>
      <c r="HP34" s="609"/>
      <c r="HQ34" s="609"/>
      <c r="HR34" s="609"/>
      <c r="HS34" s="609"/>
      <c r="HT34" s="609"/>
      <c r="HU34" s="609"/>
      <c r="HV34" s="609"/>
      <c r="HW34" s="609"/>
      <c r="HX34" s="609"/>
      <c r="HY34" s="609"/>
      <c r="HZ34" s="609"/>
      <c r="IA34" s="609"/>
      <c r="IB34" s="609"/>
      <c r="IC34" s="609"/>
      <c r="ID34" s="609"/>
      <c r="IE34" s="609"/>
      <c r="IF34" s="609"/>
      <c r="IG34" s="609"/>
      <c r="IH34" s="609"/>
      <c r="II34" s="609"/>
      <c r="IJ34" s="609"/>
      <c r="IK34" s="609"/>
      <c r="IL34" s="609"/>
      <c r="IM34" s="609"/>
      <c r="IN34" s="609"/>
      <c r="IO34" s="609"/>
      <c r="IP34" s="609"/>
      <c r="IQ34" s="609"/>
      <c r="IR34" s="609"/>
      <c r="IS34" s="609"/>
      <c r="IT34" s="609"/>
      <c r="IU34" s="609"/>
      <c r="IV34" s="609"/>
    </row>
    <row r="35" spans="1:256" ht="18" customHeight="1">
      <c r="A35" s="1580" t="s">
        <v>539</v>
      </c>
      <c r="B35" s="1586"/>
      <c r="C35" s="1583"/>
      <c r="D35" s="1583"/>
      <c r="E35" s="1586"/>
      <c r="F35" s="628" t="s">
        <v>536</v>
      </c>
      <c r="G35" s="1610"/>
      <c r="H35" s="1610"/>
      <c r="I35" s="1610"/>
      <c r="J35" s="1607">
        <f>SUM(K35:P37)</f>
        <v>0</v>
      </c>
      <c r="K35" s="1604"/>
      <c r="L35" s="1604"/>
      <c r="M35" s="1604"/>
      <c r="N35" s="1604"/>
      <c r="O35" s="1604"/>
      <c r="P35" s="1604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09"/>
      <c r="BG35" s="609"/>
      <c r="BH35" s="609"/>
      <c r="BI35" s="609"/>
      <c r="BJ35" s="609"/>
      <c r="BK35" s="609"/>
      <c r="BL35" s="609"/>
      <c r="BM35" s="609"/>
      <c r="BN35" s="609"/>
      <c r="BO35" s="609"/>
      <c r="BP35" s="609"/>
      <c r="BQ35" s="609"/>
      <c r="BR35" s="609"/>
      <c r="BS35" s="609"/>
      <c r="BT35" s="609"/>
      <c r="BU35" s="609"/>
      <c r="BV35" s="609"/>
      <c r="BW35" s="609"/>
      <c r="BX35" s="609"/>
      <c r="BY35" s="609"/>
      <c r="BZ35" s="609"/>
      <c r="CA35" s="609"/>
      <c r="CB35" s="609"/>
      <c r="CC35" s="609"/>
      <c r="CD35" s="609"/>
      <c r="CE35" s="609"/>
      <c r="CF35" s="609"/>
      <c r="CG35" s="609"/>
      <c r="CH35" s="609"/>
      <c r="CI35" s="609"/>
      <c r="CJ35" s="609"/>
      <c r="CK35" s="609"/>
      <c r="CL35" s="609"/>
      <c r="CM35" s="609"/>
      <c r="CN35" s="609"/>
      <c r="CO35" s="609"/>
      <c r="CP35" s="609"/>
      <c r="CQ35" s="609"/>
      <c r="CR35" s="609"/>
      <c r="CS35" s="609"/>
      <c r="CT35" s="609"/>
      <c r="CU35" s="609"/>
      <c r="CV35" s="609"/>
      <c r="CW35" s="609"/>
      <c r="CX35" s="609"/>
      <c r="CY35" s="609"/>
      <c r="CZ35" s="609"/>
      <c r="DA35" s="609"/>
      <c r="DB35" s="609"/>
      <c r="DC35" s="609"/>
      <c r="DD35" s="609"/>
      <c r="DE35" s="609"/>
      <c r="DF35" s="609"/>
      <c r="DG35" s="609"/>
      <c r="DH35" s="609"/>
      <c r="DI35" s="609"/>
      <c r="DJ35" s="609"/>
      <c r="DK35" s="609"/>
      <c r="DL35" s="609"/>
      <c r="DM35" s="609"/>
      <c r="DN35" s="609"/>
      <c r="DO35" s="609"/>
      <c r="DP35" s="609"/>
      <c r="DQ35" s="609"/>
      <c r="DR35" s="609"/>
      <c r="DS35" s="609"/>
      <c r="DT35" s="609"/>
      <c r="DU35" s="609"/>
      <c r="DV35" s="609"/>
      <c r="DW35" s="609"/>
      <c r="DX35" s="609"/>
      <c r="DY35" s="609"/>
      <c r="DZ35" s="609"/>
      <c r="EA35" s="609"/>
      <c r="EB35" s="609"/>
      <c r="EC35" s="609"/>
      <c r="ED35" s="609"/>
      <c r="EE35" s="609"/>
      <c r="EF35" s="609"/>
      <c r="EG35" s="609"/>
      <c r="EH35" s="609"/>
      <c r="EI35" s="609"/>
      <c r="EJ35" s="609"/>
      <c r="EK35" s="609"/>
      <c r="EL35" s="609"/>
      <c r="EM35" s="609"/>
      <c r="EN35" s="609"/>
      <c r="EO35" s="609"/>
      <c r="EP35" s="609"/>
      <c r="EQ35" s="609"/>
      <c r="ER35" s="609"/>
      <c r="ES35" s="609"/>
      <c r="ET35" s="609"/>
      <c r="EU35" s="609"/>
      <c r="EV35" s="609"/>
      <c r="EW35" s="609"/>
      <c r="EX35" s="609"/>
      <c r="EY35" s="609"/>
      <c r="EZ35" s="609"/>
      <c r="FA35" s="609"/>
      <c r="FB35" s="609"/>
      <c r="FC35" s="609"/>
      <c r="FD35" s="609"/>
      <c r="FE35" s="609"/>
      <c r="FF35" s="609"/>
      <c r="FG35" s="609"/>
      <c r="FH35" s="609"/>
      <c r="FI35" s="609"/>
      <c r="FJ35" s="609"/>
      <c r="FK35" s="609"/>
      <c r="FL35" s="609"/>
      <c r="FM35" s="609"/>
      <c r="FN35" s="609"/>
      <c r="FO35" s="609"/>
      <c r="FP35" s="609"/>
      <c r="FQ35" s="609"/>
      <c r="FR35" s="609"/>
      <c r="FS35" s="609"/>
      <c r="FT35" s="609"/>
      <c r="FU35" s="609"/>
      <c r="FV35" s="609"/>
      <c r="FW35" s="609"/>
      <c r="FX35" s="609"/>
      <c r="FY35" s="609"/>
      <c r="FZ35" s="609"/>
      <c r="GA35" s="609"/>
      <c r="GB35" s="609"/>
      <c r="GC35" s="609"/>
      <c r="GD35" s="609"/>
      <c r="GE35" s="609"/>
      <c r="GF35" s="609"/>
      <c r="GG35" s="609"/>
      <c r="GH35" s="609"/>
      <c r="GI35" s="609"/>
      <c r="GJ35" s="609"/>
      <c r="GK35" s="609"/>
      <c r="GL35" s="609"/>
      <c r="GM35" s="609"/>
      <c r="GN35" s="609"/>
      <c r="GO35" s="609"/>
      <c r="GP35" s="609"/>
      <c r="GQ35" s="609"/>
      <c r="GR35" s="609"/>
      <c r="GS35" s="609"/>
      <c r="GT35" s="609"/>
      <c r="GU35" s="609"/>
      <c r="GV35" s="609"/>
      <c r="GW35" s="609"/>
      <c r="GX35" s="609"/>
      <c r="GY35" s="609"/>
      <c r="GZ35" s="609"/>
      <c r="HA35" s="609"/>
      <c r="HB35" s="609"/>
      <c r="HC35" s="609"/>
      <c r="HD35" s="609"/>
      <c r="HE35" s="609"/>
      <c r="HF35" s="609"/>
      <c r="HG35" s="609"/>
      <c r="HH35" s="609"/>
      <c r="HI35" s="609"/>
      <c r="HJ35" s="609"/>
      <c r="HK35" s="609"/>
      <c r="HL35" s="609"/>
      <c r="HM35" s="609"/>
      <c r="HN35" s="609"/>
      <c r="HO35" s="609"/>
      <c r="HP35" s="609"/>
      <c r="HQ35" s="609"/>
      <c r="HR35" s="609"/>
      <c r="HS35" s="609"/>
      <c r="HT35" s="609"/>
      <c r="HU35" s="609"/>
      <c r="HV35" s="609"/>
      <c r="HW35" s="609"/>
      <c r="HX35" s="609"/>
      <c r="HY35" s="609"/>
      <c r="HZ35" s="609"/>
      <c r="IA35" s="609"/>
      <c r="IB35" s="609"/>
      <c r="IC35" s="609"/>
      <c r="ID35" s="609"/>
      <c r="IE35" s="609"/>
      <c r="IF35" s="609"/>
      <c r="IG35" s="609"/>
      <c r="IH35" s="609"/>
      <c r="II35" s="609"/>
      <c r="IJ35" s="609"/>
      <c r="IK35" s="609"/>
      <c r="IL35" s="609"/>
      <c r="IM35" s="609"/>
      <c r="IN35" s="609"/>
      <c r="IO35" s="609"/>
      <c r="IP35" s="609"/>
      <c r="IQ35" s="609"/>
      <c r="IR35" s="609"/>
      <c r="IS35" s="609"/>
      <c r="IT35" s="609"/>
      <c r="IU35" s="609"/>
      <c r="IV35" s="609"/>
    </row>
    <row r="36" spans="1:256" ht="18" customHeight="1">
      <c r="A36" s="1581"/>
      <c r="B36" s="1587"/>
      <c r="C36" s="1584"/>
      <c r="D36" s="1584"/>
      <c r="E36" s="1587"/>
      <c r="F36" s="628" t="s">
        <v>537</v>
      </c>
      <c r="G36" s="1611"/>
      <c r="H36" s="1611"/>
      <c r="I36" s="1611"/>
      <c r="J36" s="1608"/>
      <c r="K36" s="1605"/>
      <c r="L36" s="1605"/>
      <c r="M36" s="1605"/>
      <c r="N36" s="1605"/>
      <c r="O36" s="1605"/>
      <c r="P36" s="1605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09"/>
      <c r="BG36" s="609"/>
      <c r="BH36" s="609"/>
      <c r="BI36" s="609"/>
      <c r="BJ36" s="609"/>
      <c r="BK36" s="609"/>
      <c r="BL36" s="609"/>
      <c r="BM36" s="609"/>
      <c r="BN36" s="609"/>
      <c r="BO36" s="609"/>
      <c r="BP36" s="609"/>
      <c r="BQ36" s="609"/>
      <c r="BR36" s="609"/>
      <c r="BS36" s="609"/>
      <c r="BT36" s="609"/>
      <c r="BU36" s="609"/>
      <c r="BV36" s="609"/>
      <c r="BW36" s="609"/>
      <c r="BX36" s="609"/>
      <c r="BY36" s="609"/>
      <c r="BZ36" s="609"/>
      <c r="CA36" s="609"/>
      <c r="CB36" s="609"/>
      <c r="CC36" s="609"/>
      <c r="CD36" s="609"/>
      <c r="CE36" s="609"/>
      <c r="CF36" s="609"/>
      <c r="CG36" s="609"/>
      <c r="CH36" s="609"/>
      <c r="CI36" s="609"/>
      <c r="CJ36" s="609"/>
      <c r="CK36" s="609"/>
      <c r="CL36" s="609"/>
      <c r="CM36" s="609"/>
      <c r="CN36" s="609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  <c r="CY36" s="609"/>
      <c r="CZ36" s="609"/>
      <c r="DA36" s="609"/>
      <c r="DB36" s="609"/>
      <c r="DC36" s="609"/>
      <c r="DD36" s="609"/>
      <c r="DE36" s="609"/>
      <c r="DF36" s="609"/>
      <c r="DG36" s="609"/>
      <c r="DH36" s="609"/>
      <c r="DI36" s="609"/>
      <c r="DJ36" s="609"/>
      <c r="DK36" s="609"/>
      <c r="DL36" s="609"/>
      <c r="DM36" s="609"/>
      <c r="DN36" s="609"/>
      <c r="DO36" s="609"/>
      <c r="DP36" s="609"/>
      <c r="DQ36" s="609"/>
      <c r="DR36" s="609"/>
      <c r="DS36" s="609"/>
      <c r="DT36" s="609"/>
      <c r="DU36" s="609"/>
      <c r="DV36" s="609"/>
      <c r="DW36" s="609"/>
      <c r="DX36" s="609"/>
      <c r="DY36" s="609"/>
      <c r="DZ36" s="609"/>
      <c r="EA36" s="609"/>
      <c r="EB36" s="609"/>
      <c r="EC36" s="609"/>
      <c r="ED36" s="609"/>
      <c r="EE36" s="609"/>
      <c r="EF36" s="609"/>
      <c r="EG36" s="609"/>
      <c r="EH36" s="609"/>
      <c r="EI36" s="609"/>
      <c r="EJ36" s="609"/>
      <c r="EK36" s="609"/>
      <c r="EL36" s="609"/>
      <c r="EM36" s="609"/>
      <c r="EN36" s="609"/>
      <c r="EO36" s="609"/>
      <c r="EP36" s="609"/>
      <c r="EQ36" s="609"/>
      <c r="ER36" s="609"/>
      <c r="ES36" s="609"/>
      <c r="ET36" s="609"/>
      <c r="EU36" s="609"/>
      <c r="EV36" s="609"/>
      <c r="EW36" s="609"/>
      <c r="EX36" s="609"/>
      <c r="EY36" s="609"/>
      <c r="EZ36" s="609"/>
      <c r="FA36" s="609"/>
      <c r="FB36" s="609"/>
      <c r="FC36" s="609"/>
      <c r="FD36" s="609"/>
      <c r="FE36" s="609"/>
      <c r="FF36" s="609"/>
      <c r="FG36" s="609"/>
      <c r="FH36" s="609"/>
      <c r="FI36" s="609"/>
      <c r="FJ36" s="609"/>
      <c r="FK36" s="609"/>
      <c r="FL36" s="609"/>
      <c r="FM36" s="609"/>
      <c r="FN36" s="609"/>
      <c r="FO36" s="609"/>
      <c r="FP36" s="609"/>
      <c r="FQ36" s="609"/>
      <c r="FR36" s="609"/>
      <c r="FS36" s="609"/>
      <c r="FT36" s="609"/>
      <c r="FU36" s="609"/>
      <c r="FV36" s="609"/>
      <c r="FW36" s="609"/>
      <c r="FX36" s="609"/>
      <c r="FY36" s="609"/>
      <c r="FZ36" s="609"/>
      <c r="GA36" s="609"/>
      <c r="GB36" s="609"/>
      <c r="GC36" s="609"/>
      <c r="GD36" s="609"/>
      <c r="GE36" s="609"/>
      <c r="GF36" s="609"/>
      <c r="GG36" s="609"/>
      <c r="GH36" s="609"/>
      <c r="GI36" s="609"/>
      <c r="GJ36" s="609"/>
      <c r="GK36" s="609"/>
      <c r="GL36" s="609"/>
      <c r="GM36" s="609"/>
      <c r="GN36" s="609"/>
      <c r="GO36" s="609"/>
      <c r="GP36" s="609"/>
      <c r="GQ36" s="609"/>
      <c r="GR36" s="609"/>
      <c r="GS36" s="609"/>
      <c r="GT36" s="609"/>
      <c r="GU36" s="609"/>
      <c r="GV36" s="609"/>
      <c r="GW36" s="609"/>
      <c r="GX36" s="609"/>
      <c r="GY36" s="609"/>
      <c r="GZ36" s="609"/>
      <c r="HA36" s="609"/>
      <c r="HB36" s="609"/>
      <c r="HC36" s="609"/>
      <c r="HD36" s="609"/>
      <c r="HE36" s="609"/>
      <c r="HF36" s="609"/>
      <c r="HG36" s="609"/>
      <c r="HH36" s="609"/>
      <c r="HI36" s="609"/>
      <c r="HJ36" s="609"/>
      <c r="HK36" s="609"/>
      <c r="HL36" s="609"/>
      <c r="HM36" s="609"/>
      <c r="HN36" s="609"/>
      <c r="HO36" s="609"/>
      <c r="HP36" s="609"/>
      <c r="HQ36" s="609"/>
      <c r="HR36" s="609"/>
      <c r="HS36" s="609"/>
      <c r="HT36" s="609"/>
      <c r="HU36" s="609"/>
      <c r="HV36" s="609"/>
      <c r="HW36" s="609"/>
      <c r="HX36" s="609"/>
      <c r="HY36" s="609"/>
      <c r="HZ36" s="609"/>
      <c r="IA36" s="609"/>
      <c r="IB36" s="609"/>
      <c r="IC36" s="609"/>
      <c r="ID36" s="609"/>
      <c r="IE36" s="609"/>
      <c r="IF36" s="609"/>
      <c r="IG36" s="609"/>
      <c r="IH36" s="609"/>
      <c r="II36" s="609"/>
      <c r="IJ36" s="609"/>
      <c r="IK36" s="609"/>
      <c r="IL36" s="609"/>
      <c r="IM36" s="609"/>
      <c r="IN36" s="609"/>
      <c r="IO36" s="609"/>
      <c r="IP36" s="609"/>
      <c r="IQ36" s="609"/>
      <c r="IR36" s="609"/>
      <c r="IS36" s="609"/>
      <c r="IT36" s="609"/>
      <c r="IU36" s="609"/>
      <c r="IV36" s="609"/>
    </row>
    <row r="37" spans="1:256" ht="18" customHeight="1">
      <c r="A37" s="1582"/>
      <c r="B37" s="1588"/>
      <c r="C37" s="1585"/>
      <c r="D37" s="1585"/>
      <c r="E37" s="1588"/>
      <c r="F37" s="628" t="s">
        <v>538</v>
      </c>
      <c r="G37" s="1612"/>
      <c r="H37" s="1612"/>
      <c r="I37" s="1612"/>
      <c r="J37" s="1609"/>
      <c r="K37" s="1606"/>
      <c r="L37" s="1606"/>
      <c r="M37" s="1606"/>
      <c r="N37" s="1606"/>
      <c r="O37" s="1606"/>
      <c r="P37" s="1606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09"/>
      <c r="AR37" s="609"/>
      <c r="AS37" s="609"/>
      <c r="AT37" s="609"/>
      <c r="AU37" s="609"/>
      <c r="AV37" s="609"/>
      <c r="AW37" s="609"/>
      <c r="AX37" s="609"/>
      <c r="AY37" s="609"/>
      <c r="AZ37" s="609"/>
      <c r="BA37" s="609"/>
      <c r="BB37" s="609"/>
      <c r="BC37" s="609"/>
      <c r="BD37" s="609"/>
      <c r="BE37" s="609"/>
      <c r="BF37" s="609"/>
      <c r="BG37" s="609"/>
      <c r="BH37" s="609"/>
      <c r="BI37" s="609"/>
      <c r="BJ37" s="609"/>
      <c r="BK37" s="609"/>
      <c r="BL37" s="609"/>
      <c r="BM37" s="609"/>
      <c r="BN37" s="609"/>
      <c r="BO37" s="609"/>
      <c r="BP37" s="609"/>
      <c r="BQ37" s="609"/>
      <c r="BR37" s="609"/>
      <c r="BS37" s="609"/>
      <c r="BT37" s="609"/>
      <c r="BU37" s="609"/>
      <c r="BV37" s="609"/>
      <c r="BW37" s="609"/>
      <c r="BX37" s="609"/>
      <c r="BY37" s="609"/>
      <c r="BZ37" s="609"/>
      <c r="CA37" s="609"/>
      <c r="CB37" s="609"/>
      <c r="CC37" s="609"/>
      <c r="CD37" s="609"/>
      <c r="CE37" s="609"/>
      <c r="CF37" s="609"/>
      <c r="CG37" s="609"/>
      <c r="CH37" s="609"/>
      <c r="CI37" s="609"/>
      <c r="CJ37" s="609"/>
      <c r="CK37" s="609"/>
      <c r="CL37" s="609"/>
      <c r="CM37" s="609"/>
      <c r="CN37" s="609"/>
      <c r="CO37" s="609"/>
      <c r="CP37" s="609"/>
      <c r="CQ37" s="609"/>
      <c r="CR37" s="609"/>
      <c r="CS37" s="609"/>
      <c r="CT37" s="609"/>
      <c r="CU37" s="609"/>
      <c r="CV37" s="609"/>
      <c r="CW37" s="609"/>
      <c r="CX37" s="609"/>
      <c r="CY37" s="609"/>
      <c r="CZ37" s="609"/>
      <c r="DA37" s="609"/>
      <c r="DB37" s="609"/>
      <c r="DC37" s="609"/>
      <c r="DD37" s="609"/>
      <c r="DE37" s="609"/>
      <c r="DF37" s="609"/>
      <c r="DG37" s="609"/>
      <c r="DH37" s="609"/>
      <c r="DI37" s="609"/>
      <c r="DJ37" s="609"/>
      <c r="DK37" s="609"/>
      <c r="DL37" s="609"/>
      <c r="DM37" s="609"/>
      <c r="DN37" s="609"/>
      <c r="DO37" s="609"/>
      <c r="DP37" s="609"/>
      <c r="DQ37" s="609"/>
      <c r="DR37" s="609"/>
      <c r="DS37" s="609"/>
      <c r="DT37" s="609"/>
      <c r="DU37" s="609"/>
      <c r="DV37" s="609"/>
      <c r="DW37" s="609"/>
      <c r="DX37" s="609"/>
      <c r="DY37" s="609"/>
      <c r="DZ37" s="609"/>
      <c r="EA37" s="609"/>
      <c r="EB37" s="609"/>
      <c r="EC37" s="609"/>
      <c r="ED37" s="609"/>
      <c r="EE37" s="609"/>
      <c r="EF37" s="609"/>
      <c r="EG37" s="609"/>
      <c r="EH37" s="609"/>
      <c r="EI37" s="609"/>
      <c r="EJ37" s="609"/>
      <c r="EK37" s="609"/>
      <c r="EL37" s="609"/>
      <c r="EM37" s="609"/>
      <c r="EN37" s="609"/>
      <c r="EO37" s="609"/>
      <c r="EP37" s="609"/>
      <c r="EQ37" s="609"/>
      <c r="ER37" s="609"/>
      <c r="ES37" s="609"/>
      <c r="ET37" s="609"/>
      <c r="EU37" s="609"/>
      <c r="EV37" s="609"/>
      <c r="EW37" s="609"/>
      <c r="EX37" s="609"/>
      <c r="EY37" s="609"/>
      <c r="EZ37" s="609"/>
      <c r="FA37" s="609"/>
      <c r="FB37" s="609"/>
      <c r="FC37" s="609"/>
      <c r="FD37" s="609"/>
      <c r="FE37" s="609"/>
      <c r="FF37" s="609"/>
      <c r="FG37" s="609"/>
      <c r="FH37" s="609"/>
      <c r="FI37" s="609"/>
      <c r="FJ37" s="609"/>
      <c r="FK37" s="609"/>
      <c r="FL37" s="609"/>
      <c r="FM37" s="609"/>
      <c r="FN37" s="609"/>
      <c r="FO37" s="609"/>
      <c r="FP37" s="609"/>
      <c r="FQ37" s="609"/>
      <c r="FR37" s="609"/>
      <c r="FS37" s="609"/>
      <c r="FT37" s="609"/>
      <c r="FU37" s="609"/>
      <c r="FV37" s="609"/>
      <c r="FW37" s="609"/>
      <c r="FX37" s="609"/>
      <c r="FY37" s="609"/>
      <c r="FZ37" s="609"/>
      <c r="GA37" s="609"/>
      <c r="GB37" s="609"/>
      <c r="GC37" s="609"/>
      <c r="GD37" s="609"/>
      <c r="GE37" s="609"/>
      <c r="GF37" s="609"/>
      <c r="GG37" s="609"/>
      <c r="GH37" s="609"/>
      <c r="GI37" s="609"/>
      <c r="GJ37" s="609"/>
      <c r="GK37" s="609"/>
      <c r="GL37" s="609"/>
      <c r="GM37" s="609"/>
      <c r="GN37" s="609"/>
      <c r="GO37" s="609"/>
      <c r="GP37" s="609"/>
      <c r="GQ37" s="609"/>
      <c r="GR37" s="609"/>
      <c r="GS37" s="609"/>
      <c r="GT37" s="609"/>
      <c r="GU37" s="609"/>
      <c r="GV37" s="609"/>
      <c r="GW37" s="609"/>
      <c r="GX37" s="609"/>
      <c r="GY37" s="609"/>
      <c r="GZ37" s="609"/>
      <c r="HA37" s="609"/>
      <c r="HB37" s="609"/>
      <c r="HC37" s="609"/>
      <c r="HD37" s="609"/>
      <c r="HE37" s="609"/>
      <c r="HF37" s="609"/>
      <c r="HG37" s="609"/>
      <c r="HH37" s="609"/>
      <c r="HI37" s="609"/>
      <c r="HJ37" s="609"/>
      <c r="HK37" s="609"/>
      <c r="HL37" s="609"/>
      <c r="HM37" s="609"/>
      <c r="HN37" s="609"/>
      <c r="HO37" s="609"/>
      <c r="HP37" s="609"/>
      <c r="HQ37" s="609"/>
      <c r="HR37" s="609"/>
      <c r="HS37" s="609"/>
      <c r="HT37" s="609"/>
      <c r="HU37" s="609"/>
      <c r="HV37" s="609"/>
      <c r="HW37" s="609"/>
      <c r="HX37" s="609"/>
      <c r="HY37" s="609"/>
      <c r="HZ37" s="609"/>
      <c r="IA37" s="609"/>
      <c r="IB37" s="609"/>
      <c r="IC37" s="609"/>
      <c r="ID37" s="609"/>
      <c r="IE37" s="609"/>
      <c r="IF37" s="609"/>
      <c r="IG37" s="609"/>
      <c r="IH37" s="609"/>
      <c r="II37" s="609"/>
      <c r="IJ37" s="609"/>
      <c r="IK37" s="609"/>
      <c r="IL37" s="609"/>
      <c r="IM37" s="609"/>
      <c r="IN37" s="609"/>
      <c r="IO37" s="609"/>
      <c r="IP37" s="609"/>
      <c r="IQ37" s="609"/>
      <c r="IR37" s="609"/>
      <c r="IS37" s="609"/>
      <c r="IT37" s="609"/>
      <c r="IU37" s="609"/>
      <c r="IV37" s="609"/>
    </row>
    <row r="38" spans="1:256" ht="18" customHeight="1">
      <c r="A38" s="1580" t="s">
        <v>105</v>
      </c>
      <c r="B38" s="1586"/>
      <c r="C38" s="1583"/>
      <c r="D38" s="1583"/>
      <c r="E38" s="1586"/>
      <c r="F38" s="628" t="s">
        <v>536</v>
      </c>
      <c r="G38" s="1610"/>
      <c r="H38" s="1610"/>
      <c r="I38" s="1610"/>
      <c r="J38" s="1607">
        <f>SUM(K38:P40)</f>
        <v>0</v>
      </c>
      <c r="K38" s="1604"/>
      <c r="L38" s="1604"/>
      <c r="M38" s="1604"/>
      <c r="N38" s="1604"/>
      <c r="O38" s="1604"/>
      <c r="P38" s="1604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09"/>
      <c r="AO38" s="609"/>
      <c r="AP38" s="609"/>
      <c r="AQ38" s="609"/>
      <c r="AR38" s="609"/>
      <c r="AS38" s="609"/>
      <c r="AT38" s="609"/>
      <c r="AU38" s="609"/>
      <c r="AV38" s="609"/>
      <c r="AW38" s="609"/>
      <c r="AX38" s="609"/>
      <c r="AY38" s="609"/>
      <c r="AZ38" s="609"/>
      <c r="BA38" s="609"/>
      <c r="BB38" s="609"/>
      <c r="BC38" s="609"/>
      <c r="BD38" s="609"/>
      <c r="BE38" s="609"/>
      <c r="BF38" s="609"/>
      <c r="BG38" s="609"/>
      <c r="BH38" s="609"/>
      <c r="BI38" s="609"/>
      <c r="BJ38" s="609"/>
      <c r="BK38" s="609"/>
      <c r="BL38" s="609"/>
      <c r="BM38" s="609"/>
      <c r="BN38" s="609"/>
      <c r="BO38" s="609"/>
      <c r="BP38" s="609"/>
      <c r="BQ38" s="609"/>
      <c r="BR38" s="609"/>
      <c r="BS38" s="609"/>
      <c r="BT38" s="609"/>
      <c r="BU38" s="609"/>
      <c r="BV38" s="609"/>
      <c r="BW38" s="609"/>
      <c r="BX38" s="609"/>
      <c r="BY38" s="609"/>
      <c r="BZ38" s="609"/>
      <c r="CA38" s="609"/>
      <c r="CB38" s="609"/>
      <c r="CC38" s="609"/>
      <c r="CD38" s="609"/>
      <c r="CE38" s="609"/>
      <c r="CF38" s="609"/>
      <c r="CG38" s="609"/>
      <c r="CH38" s="609"/>
      <c r="CI38" s="609"/>
      <c r="CJ38" s="609"/>
      <c r="CK38" s="609"/>
      <c r="CL38" s="609"/>
      <c r="CM38" s="609"/>
      <c r="CN38" s="609"/>
      <c r="CO38" s="609"/>
      <c r="CP38" s="609"/>
      <c r="CQ38" s="609"/>
      <c r="CR38" s="609"/>
      <c r="CS38" s="609"/>
      <c r="CT38" s="609"/>
      <c r="CU38" s="609"/>
      <c r="CV38" s="609"/>
      <c r="CW38" s="609"/>
      <c r="CX38" s="609"/>
      <c r="CY38" s="609"/>
      <c r="CZ38" s="609"/>
      <c r="DA38" s="609"/>
      <c r="DB38" s="609"/>
      <c r="DC38" s="609"/>
      <c r="DD38" s="609"/>
      <c r="DE38" s="609"/>
      <c r="DF38" s="609"/>
      <c r="DG38" s="609"/>
      <c r="DH38" s="609"/>
      <c r="DI38" s="609"/>
      <c r="DJ38" s="609"/>
      <c r="DK38" s="609"/>
      <c r="DL38" s="609"/>
      <c r="DM38" s="609"/>
      <c r="DN38" s="609"/>
      <c r="DO38" s="609"/>
      <c r="DP38" s="609"/>
      <c r="DQ38" s="609"/>
      <c r="DR38" s="609"/>
      <c r="DS38" s="609"/>
      <c r="DT38" s="609"/>
      <c r="DU38" s="609"/>
      <c r="DV38" s="609"/>
      <c r="DW38" s="609"/>
      <c r="DX38" s="609"/>
      <c r="DY38" s="609"/>
      <c r="DZ38" s="609"/>
      <c r="EA38" s="609"/>
      <c r="EB38" s="609"/>
      <c r="EC38" s="609"/>
      <c r="ED38" s="609"/>
      <c r="EE38" s="609"/>
      <c r="EF38" s="609"/>
      <c r="EG38" s="609"/>
      <c r="EH38" s="609"/>
      <c r="EI38" s="609"/>
      <c r="EJ38" s="609"/>
      <c r="EK38" s="609"/>
      <c r="EL38" s="609"/>
      <c r="EM38" s="609"/>
      <c r="EN38" s="609"/>
      <c r="EO38" s="609"/>
      <c r="EP38" s="609"/>
      <c r="EQ38" s="609"/>
      <c r="ER38" s="609"/>
      <c r="ES38" s="609"/>
      <c r="ET38" s="609"/>
      <c r="EU38" s="609"/>
      <c r="EV38" s="609"/>
      <c r="EW38" s="609"/>
      <c r="EX38" s="609"/>
      <c r="EY38" s="609"/>
      <c r="EZ38" s="609"/>
      <c r="FA38" s="609"/>
      <c r="FB38" s="609"/>
      <c r="FC38" s="609"/>
      <c r="FD38" s="609"/>
      <c r="FE38" s="609"/>
      <c r="FF38" s="609"/>
      <c r="FG38" s="609"/>
      <c r="FH38" s="609"/>
      <c r="FI38" s="609"/>
      <c r="FJ38" s="609"/>
      <c r="FK38" s="609"/>
      <c r="FL38" s="609"/>
      <c r="FM38" s="609"/>
      <c r="FN38" s="609"/>
      <c r="FO38" s="609"/>
      <c r="FP38" s="609"/>
      <c r="FQ38" s="609"/>
      <c r="FR38" s="609"/>
      <c r="FS38" s="609"/>
      <c r="FT38" s="609"/>
      <c r="FU38" s="609"/>
      <c r="FV38" s="609"/>
      <c r="FW38" s="609"/>
      <c r="FX38" s="609"/>
      <c r="FY38" s="609"/>
      <c r="FZ38" s="609"/>
      <c r="GA38" s="609"/>
      <c r="GB38" s="609"/>
      <c r="GC38" s="609"/>
      <c r="GD38" s="609"/>
      <c r="GE38" s="609"/>
      <c r="GF38" s="609"/>
      <c r="GG38" s="609"/>
      <c r="GH38" s="609"/>
      <c r="GI38" s="609"/>
      <c r="GJ38" s="609"/>
      <c r="GK38" s="609"/>
      <c r="GL38" s="609"/>
      <c r="GM38" s="609"/>
      <c r="GN38" s="609"/>
      <c r="GO38" s="609"/>
      <c r="GP38" s="609"/>
      <c r="GQ38" s="609"/>
      <c r="GR38" s="609"/>
      <c r="GS38" s="609"/>
      <c r="GT38" s="609"/>
      <c r="GU38" s="609"/>
      <c r="GV38" s="609"/>
      <c r="GW38" s="609"/>
      <c r="GX38" s="609"/>
      <c r="GY38" s="609"/>
      <c r="GZ38" s="609"/>
      <c r="HA38" s="609"/>
      <c r="HB38" s="609"/>
      <c r="HC38" s="609"/>
      <c r="HD38" s="609"/>
      <c r="HE38" s="609"/>
      <c r="HF38" s="609"/>
      <c r="HG38" s="609"/>
      <c r="HH38" s="609"/>
      <c r="HI38" s="609"/>
      <c r="HJ38" s="609"/>
      <c r="HK38" s="609"/>
      <c r="HL38" s="609"/>
      <c r="HM38" s="609"/>
      <c r="HN38" s="609"/>
      <c r="HO38" s="609"/>
      <c r="HP38" s="609"/>
      <c r="HQ38" s="609"/>
      <c r="HR38" s="609"/>
      <c r="HS38" s="609"/>
      <c r="HT38" s="609"/>
      <c r="HU38" s="609"/>
      <c r="HV38" s="609"/>
      <c r="HW38" s="609"/>
      <c r="HX38" s="609"/>
      <c r="HY38" s="609"/>
      <c r="HZ38" s="609"/>
      <c r="IA38" s="609"/>
      <c r="IB38" s="609"/>
      <c r="IC38" s="609"/>
      <c r="ID38" s="609"/>
      <c r="IE38" s="609"/>
      <c r="IF38" s="609"/>
      <c r="IG38" s="609"/>
      <c r="IH38" s="609"/>
      <c r="II38" s="609"/>
      <c r="IJ38" s="609"/>
      <c r="IK38" s="609"/>
      <c r="IL38" s="609"/>
      <c r="IM38" s="609"/>
      <c r="IN38" s="609"/>
      <c r="IO38" s="609"/>
      <c r="IP38" s="609"/>
      <c r="IQ38" s="609"/>
      <c r="IR38" s="609"/>
      <c r="IS38" s="609"/>
      <c r="IT38" s="609"/>
      <c r="IU38" s="609"/>
      <c r="IV38" s="609"/>
    </row>
    <row r="39" spans="1:256" ht="18" customHeight="1">
      <c r="A39" s="1581"/>
      <c r="B39" s="1587"/>
      <c r="C39" s="1584"/>
      <c r="D39" s="1584"/>
      <c r="E39" s="1587"/>
      <c r="F39" s="628" t="s">
        <v>537</v>
      </c>
      <c r="G39" s="1611"/>
      <c r="H39" s="1611"/>
      <c r="I39" s="1611"/>
      <c r="J39" s="1608"/>
      <c r="K39" s="1605"/>
      <c r="L39" s="1605"/>
      <c r="M39" s="1605"/>
      <c r="N39" s="1605"/>
      <c r="O39" s="1605"/>
      <c r="P39" s="1605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09"/>
      <c r="AR39" s="609"/>
      <c r="AS39" s="609"/>
      <c r="AT39" s="609"/>
      <c r="AU39" s="609"/>
      <c r="AV39" s="609"/>
      <c r="AW39" s="609"/>
      <c r="AX39" s="609"/>
      <c r="AY39" s="609"/>
      <c r="AZ39" s="609"/>
      <c r="BA39" s="609"/>
      <c r="BB39" s="609"/>
      <c r="BC39" s="609"/>
      <c r="BD39" s="609"/>
      <c r="BE39" s="609"/>
      <c r="BF39" s="609"/>
      <c r="BG39" s="609"/>
      <c r="BH39" s="609"/>
      <c r="BI39" s="609"/>
      <c r="BJ39" s="609"/>
      <c r="BK39" s="609"/>
      <c r="BL39" s="609"/>
      <c r="BM39" s="609"/>
      <c r="BN39" s="609"/>
      <c r="BO39" s="609"/>
      <c r="BP39" s="609"/>
      <c r="BQ39" s="609"/>
      <c r="BR39" s="609"/>
      <c r="BS39" s="609"/>
      <c r="BT39" s="609"/>
      <c r="BU39" s="609"/>
      <c r="BV39" s="609"/>
      <c r="BW39" s="609"/>
      <c r="BX39" s="609"/>
      <c r="BY39" s="609"/>
      <c r="BZ39" s="609"/>
      <c r="CA39" s="609"/>
      <c r="CB39" s="609"/>
      <c r="CC39" s="609"/>
      <c r="CD39" s="609"/>
      <c r="CE39" s="609"/>
      <c r="CF39" s="609"/>
      <c r="CG39" s="609"/>
      <c r="CH39" s="609"/>
      <c r="CI39" s="609"/>
      <c r="CJ39" s="609"/>
      <c r="CK39" s="609"/>
      <c r="CL39" s="609"/>
      <c r="CM39" s="609"/>
      <c r="CN39" s="609"/>
      <c r="CO39" s="609"/>
      <c r="CP39" s="609"/>
      <c r="CQ39" s="609"/>
      <c r="CR39" s="609"/>
      <c r="CS39" s="609"/>
      <c r="CT39" s="609"/>
      <c r="CU39" s="609"/>
      <c r="CV39" s="609"/>
      <c r="CW39" s="609"/>
      <c r="CX39" s="609"/>
      <c r="CY39" s="609"/>
      <c r="CZ39" s="609"/>
      <c r="DA39" s="609"/>
      <c r="DB39" s="609"/>
      <c r="DC39" s="609"/>
      <c r="DD39" s="609"/>
      <c r="DE39" s="609"/>
      <c r="DF39" s="609"/>
      <c r="DG39" s="609"/>
      <c r="DH39" s="609"/>
      <c r="DI39" s="609"/>
      <c r="DJ39" s="609"/>
      <c r="DK39" s="609"/>
      <c r="DL39" s="609"/>
      <c r="DM39" s="609"/>
      <c r="DN39" s="609"/>
      <c r="DO39" s="609"/>
      <c r="DP39" s="609"/>
      <c r="DQ39" s="609"/>
      <c r="DR39" s="609"/>
      <c r="DS39" s="609"/>
      <c r="DT39" s="609"/>
      <c r="DU39" s="609"/>
      <c r="DV39" s="609"/>
      <c r="DW39" s="609"/>
      <c r="DX39" s="609"/>
      <c r="DY39" s="609"/>
      <c r="DZ39" s="609"/>
      <c r="EA39" s="609"/>
      <c r="EB39" s="609"/>
      <c r="EC39" s="609"/>
      <c r="ED39" s="609"/>
      <c r="EE39" s="609"/>
      <c r="EF39" s="609"/>
      <c r="EG39" s="609"/>
      <c r="EH39" s="609"/>
      <c r="EI39" s="609"/>
      <c r="EJ39" s="609"/>
      <c r="EK39" s="609"/>
      <c r="EL39" s="609"/>
      <c r="EM39" s="609"/>
      <c r="EN39" s="609"/>
      <c r="EO39" s="609"/>
      <c r="EP39" s="609"/>
      <c r="EQ39" s="609"/>
      <c r="ER39" s="609"/>
      <c r="ES39" s="609"/>
      <c r="ET39" s="609"/>
      <c r="EU39" s="609"/>
      <c r="EV39" s="609"/>
      <c r="EW39" s="609"/>
      <c r="EX39" s="609"/>
      <c r="EY39" s="609"/>
      <c r="EZ39" s="609"/>
      <c r="FA39" s="609"/>
      <c r="FB39" s="609"/>
      <c r="FC39" s="609"/>
      <c r="FD39" s="609"/>
      <c r="FE39" s="609"/>
      <c r="FF39" s="609"/>
      <c r="FG39" s="609"/>
      <c r="FH39" s="609"/>
      <c r="FI39" s="609"/>
      <c r="FJ39" s="609"/>
      <c r="FK39" s="609"/>
      <c r="FL39" s="609"/>
      <c r="FM39" s="609"/>
      <c r="FN39" s="609"/>
      <c r="FO39" s="609"/>
      <c r="FP39" s="609"/>
      <c r="FQ39" s="609"/>
      <c r="FR39" s="609"/>
      <c r="FS39" s="609"/>
      <c r="FT39" s="609"/>
      <c r="FU39" s="609"/>
      <c r="FV39" s="609"/>
      <c r="FW39" s="609"/>
      <c r="FX39" s="609"/>
      <c r="FY39" s="609"/>
      <c r="FZ39" s="609"/>
      <c r="GA39" s="609"/>
      <c r="GB39" s="609"/>
      <c r="GC39" s="609"/>
      <c r="GD39" s="609"/>
      <c r="GE39" s="609"/>
      <c r="GF39" s="609"/>
      <c r="GG39" s="609"/>
      <c r="GH39" s="609"/>
      <c r="GI39" s="609"/>
      <c r="GJ39" s="609"/>
      <c r="GK39" s="609"/>
      <c r="GL39" s="609"/>
      <c r="GM39" s="609"/>
      <c r="GN39" s="609"/>
      <c r="GO39" s="609"/>
      <c r="GP39" s="609"/>
      <c r="GQ39" s="609"/>
      <c r="GR39" s="609"/>
      <c r="GS39" s="609"/>
      <c r="GT39" s="609"/>
      <c r="GU39" s="609"/>
      <c r="GV39" s="609"/>
      <c r="GW39" s="609"/>
      <c r="GX39" s="609"/>
      <c r="GY39" s="609"/>
      <c r="GZ39" s="609"/>
      <c r="HA39" s="609"/>
      <c r="HB39" s="609"/>
      <c r="HC39" s="609"/>
      <c r="HD39" s="609"/>
      <c r="HE39" s="609"/>
      <c r="HF39" s="609"/>
      <c r="HG39" s="609"/>
      <c r="HH39" s="609"/>
      <c r="HI39" s="609"/>
      <c r="HJ39" s="609"/>
      <c r="HK39" s="609"/>
      <c r="HL39" s="609"/>
      <c r="HM39" s="609"/>
      <c r="HN39" s="609"/>
      <c r="HO39" s="609"/>
      <c r="HP39" s="609"/>
      <c r="HQ39" s="609"/>
      <c r="HR39" s="609"/>
      <c r="HS39" s="609"/>
      <c r="HT39" s="609"/>
      <c r="HU39" s="609"/>
      <c r="HV39" s="609"/>
      <c r="HW39" s="609"/>
      <c r="HX39" s="609"/>
      <c r="HY39" s="609"/>
      <c r="HZ39" s="609"/>
      <c r="IA39" s="609"/>
      <c r="IB39" s="609"/>
      <c r="IC39" s="609"/>
      <c r="ID39" s="609"/>
      <c r="IE39" s="609"/>
      <c r="IF39" s="609"/>
      <c r="IG39" s="609"/>
      <c r="IH39" s="609"/>
      <c r="II39" s="609"/>
      <c r="IJ39" s="609"/>
      <c r="IK39" s="609"/>
      <c r="IL39" s="609"/>
      <c r="IM39" s="609"/>
      <c r="IN39" s="609"/>
      <c r="IO39" s="609"/>
      <c r="IP39" s="609"/>
      <c r="IQ39" s="609"/>
      <c r="IR39" s="609"/>
      <c r="IS39" s="609"/>
      <c r="IT39" s="609"/>
      <c r="IU39" s="609"/>
      <c r="IV39" s="609"/>
    </row>
    <row r="40" spans="1:256" ht="18" customHeight="1">
      <c r="A40" s="1582"/>
      <c r="B40" s="1588"/>
      <c r="C40" s="1585"/>
      <c r="D40" s="1585"/>
      <c r="E40" s="1588"/>
      <c r="F40" s="628" t="s">
        <v>538</v>
      </c>
      <c r="G40" s="1612"/>
      <c r="H40" s="1612"/>
      <c r="I40" s="1612"/>
      <c r="J40" s="1609"/>
      <c r="K40" s="1606"/>
      <c r="L40" s="1606"/>
      <c r="M40" s="1606"/>
      <c r="N40" s="1606"/>
      <c r="O40" s="1606"/>
      <c r="P40" s="1606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09"/>
      <c r="AS40" s="609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09"/>
      <c r="BE40" s="609"/>
      <c r="BF40" s="609"/>
      <c r="BG40" s="609"/>
      <c r="BH40" s="609"/>
      <c r="BI40" s="609"/>
      <c r="BJ40" s="609"/>
      <c r="BK40" s="609"/>
      <c r="BL40" s="609"/>
      <c r="BM40" s="609"/>
      <c r="BN40" s="609"/>
      <c r="BO40" s="609"/>
      <c r="BP40" s="609"/>
      <c r="BQ40" s="609"/>
      <c r="BR40" s="609"/>
      <c r="BS40" s="609"/>
      <c r="BT40" s="609"/>
      <c r="BU40" s="609"/>
      <c r="BV40" s="609"/>
      <c r="BW40" s="609"/>
      <c r="BX40" s="609"/>
      <c r="BY40" s="609"/>
      <c r="BZ40" s="609"/>
      <c r="CA40" s="609"/>
      <c r="CB40" s="609"/>
      <c r="CC40" s="609"/>
      <c r="CD40" s="609"/>
      <c r="CE40" s="609"/>
      <c r="CF40" s="609"/>
      <c r="CG40" s="609"/>
      <c r="CH40" s="609"/>
      <c r="CI40" s="609"/>
      <c r="CJ40" s="609"/>
      <c r="CK40" s="609"/>
      <c r="CL40" s="609"/>
      <c r="CM40" s="609"/>
      <c r="CN40" s="609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  <c r="CY40" s="609"/>
      <c r="CZ40" s="609"/>
      <c r="DA40" s="609"/>
      <c r="DB40" s="609"/>
      <c r="DC40" s="609"/>
      <c r="DD40" s="609"/>
      <c r="DE40" s="609"/>
      <c r="DF40" s="609"/>
      <c r="DG40" s="609"/>
      <c r="DH40" s="609"/>
      <c r="DI40" s="609"/>
      <c r="DJ40" s="609"/>
      <c r="DK40" s="609"/>
      <c r="DL40" s="609"/>
      <c r="DM40" s="609"/>
      <c r="DN40" s="609"/>
      <c r="DO40" s="609"/>
      <c r="DP40" s="609"/>
      <c r="DQ40" s="609"/>
      <c r="DR40" s="609"/>
      <c r="DS40" s="609"/>
      <c r="DT40" s="609"/>
      <c r="DU40" s="609"/>
      <c r="DV40" s="609"/>
      <c r="DW40" s="609"/>
      <c r="DX40" s="609"/>
      <c r="DY40" s="609"/>
      <c r="DZ40" s="609"/>
      <c r="EA40" s="609"/>
      <c r="EB40" s="609"/>
      <c r="EC40" s="609"/>
      <c r="ED40" s="609"/>
      <c r="EE40" s="609"/>
      <c r="EF40" s="609"/>
      <c r="EG40" s="609"/>
      <c r="EH40" s="609"/>
      <c r="EI40" s="609"/>
      <c r="EJ40" s="609"/>
      <c r="EK40" s="609"/>
      <c r="EL40" s="609"/>
      <c r="EM40" s="609"/>
      <c r="EN40" s="609"/>
      <c r="EO40" s="609"/>
      <c r="EP40" s="609"/>
      <c r="EQ40" s="609"/>
      <c r="ER40" s="609"/>
      <c r="ES40" s="609"/>
      <c r="ET40" s="609"/>
      <c r="EU40" s="609"/>
      <c r="EV40" s="609"/>
      <c r="EW40" s="609"/>
      <c r="EX40" s="609"/>
      <c r="EY40" s="609"/>
      <c r="EZ40" s="609"/>
      <c r="FA40" s="609"/>
      <c r="FB40" s="609"/>
      <c r="FC40" s="609"/>
      <c r="FD40" s="609"/>
      <c r="FE40" s="609"/>
      <c r="FF40" s="609"/>
      <c r="FG40" s="609"/>
      <c r="FH40" s="609"/>
      <c r="FI40" s="609"/>
      <c r="FJ40" s="609"/>
      <c r="FK40" s="609"/>
      <c r="FL40" s="609"/>
      <c r="FM40" s="609"/>
      <c r="FN40" s="609"/>
      <c r="FO40" s="609"/>
      <c r="FP40" s="609"/>
      <c r="FQ40" s="609"/>
      <c r="FR40" s="609"/>
      <c r="FS40" s="609"/>
      <c r="FT40" s="609"/>
      <c r="FU40" s="609"/>
      <c r="FV40" s="609"/>
      <c r="FW40" s="609"/>
      <c r="FX40" s="609"/>
      <c r="FY40" s="609"/>
      <c r="FZ40" s="609"/>
      <c r="GA40" s="609"/>
      <c r="GB40" s="609"/>
      <c r="GC40" s="609"/>
      <c r="GD40" s="609"/>
      <c r="GE40" s="609"/>
      <c r="GF40" s="609"/>
      <c r="GG40" s="609"/>
      <c r="GH40" s="609"/>
      <c r="GI40" s="609"/>
      <c r="GJ40" s="609"/>
      <c r="GK40" s="609"/>
      <c r="GL40" s="609"/>
      <c r="GM40" s="609"/>
      <c r="GN40" s="609"/>
      <c r="GO40" s="609"/>
      <c r="GP40" s="609"/>
      <c r="GQ40" s="609"/>
      <c r="GR40" s="609"/>
      <c r="GS40" s="609"/>
      <c r="GT40" s="609"/>
      <c r="GU40" s="609"/>
      <c r="GV40" s="609"/>
      <c r="GW40" s="609"/>
      <c r="GX40" s="609"/>
      <c r="GY40" s="609"/>
      <c r="GZ40" s="609"/>
      <c r="HA40" s="609"/>
      <c r="HB40" s="609"/>
      <c r="HC40" s="609"/>
      <c r="HD40" s="609"/>
      <c r="HE40" s="609"/>
      <c r="HF40" s="609"/>
      <c r="HG40" s="609"/>
      <c r="HH40" s="609"/>
      <c r="HI40" s="609"/>
      <c r="HJ40" s="609"/>
      <c r="HK40" s="609"/>
      <c r="HL40" s="609"/>
      <c r="HM40" s="609"/>
      <c r="HN40" s="609"/>
      <c r="HO40" s="609"/>
      <c r="HP40" s="609"/>
      <c r="HQ40" s="609"/>
      <c r="HR40" s="609"/>
      <c r="HS40" s="609"/>
      <c r="HT40" s="609"/>
      <c r="HU40" s="609"/>
      <c r="HV40" s="609"/>
      <c r="HW40" s="609"/>
      <c r="HX40" s="609"/>
      <c r="HY40" s="609"/>
      <c r="HZ40" s="609"/>
      <c r="IA40" s="609"/>
      <c r="IB40" s="609"/>
      <c r="IC40" s="609"/>
      <c r="ID40" s="609"/>
      <c r="IE40" s="609"/>
      <c r="IF40" s="609"/>
      <c r="IG40" s="609"/>
      <c r="IH40" s="609"/>
      <c r="II40" s="609"/>
      <c r="IJ40" s="609"/>
      <c r="IK40" s="609"/>
      <c r="IL40" s="609"/>
      <c r="IM40" s="609"/>
      <c r="IN40" s="609"/>
      <c r="IO40" s="609"/>
      <c r="IP40" s="609"/>
      <c r="IQ40" s="609"/>
      <c r="IR40" s="609"/>
      <c r="IS40" s="609"/>
      <c r="IT40" s="609"/>
      <c r="IU40" s="609"/>
      <c r="IV40" s="609"/>
    </row>
    <row r="41" spans="1:256" ht="15">
      <c r="A41" s="629"/>
      <c r="B41" s="630" t="s">
        <v>306</v>
      </c>
      <c r="C41" s="631"/>
      <c r="D41" s="631"/>
      <c r="E41" s="632"/>
      <c r="F41" s="611"/>
      <c r="G41" s="633"/>
      <c r="H41" s="633"/>
      <c r="I41" s="633"/>
      <c r="J41" s="634"/>
      <c r="K41" s="634"/>
      <c r="L41" s="634"/>
      <c r="M41" s="634"/>
      <c r="N41" s="634"/>
      <c r="O41" s="634"/>
      <c r="P41" s="634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09"/>
      <c r="AS41" s="609"/>
      <c r="AT41" s="609"/>
      <c r="AU41" s="609"/>
      <c r="AV41" s="609"/>
      <c r="AW41" s="609"/>
      <c r="AX41" s="609"/>
      <c r="AY41" s="609"/>
      <c r="AZ41" s="609"/>
      <c r="BA41" s="609"/>
      <c r="BB41" s="609"/>
      <c r="BC41" s="609"/>
      <c r="BD41" s="609"/>
      <c r="BE41" s="609"/>
      <c r="BF41" s="609"/>
      <c r="BG41" s="609"/>
      <c r="BH41" s="609"/>
      <c r="BI41" s="609"/>
      <c r="BJ41" s="609"/>
      <c r="BK41" s="609"/>
      <c r="BL41" s="609"/>
      <c r="BM41" s="609"/>
      <c r="BN41" s="609"/>
      <c r="BO41" s="609"/>
      <c r="BP41" s="609"/>
      <c r="BQ41" s="609"/>
      <c r="BR41" s="609"/>
      <c r="BS41" s="609"/>
      <c r="BT41" s="609"/>
      <c r="BU41" s="609"/>
      <c r="BV41" s="609"/>
      <c r="BW41" s="609"/>
      <c r="BX41" s="609"/>
      <c r="BY41" s="609"/>
      <c r="BZ41" s="609"/>
      <c r="CA41" s="609"/>
      <c r="CB41" s="609"/>
      <c r="CC41" s="609"/>
      <c r="CD41" s="609"/>
      <c r="CE41" s="609"/>
      <c r="CF41" s="609"/>
      <c r="CG41" s="609"/>
      <c r="CH41" s="609"/>
      <c r="CI41" s="609"/>
      <c r="CJ41" s="609"/>
      <c r="CK41" s="609"/>
      <c r="CL41" s="609"/>
      <c r="CM41" s="609"/>
      <c r="CN41" s="609"/>
      <c r="CO41" s="609"/>
      <c r="CP41" s="609"/>
      <c r="CQ41" s="609"/>
      <c r="CR41" s="609"/>
      <c r="CS41" s="609"/>
      <c r="CT41" s="609"/>
      <c r="CU41" s="609"/>
      <c r="CV41" s="609"/>
      <c r="CW41" s="609"/>
      <c r="CX41" s="609"/>
      <c r="CY41" s="609"/>
      <c r="CZ41" s="609"/>
      <c r="DA41" s="609"/>
      <c r="DB41" s="609"/>
      <c r="DC41" s="609"/>
      <c r="DD41" s="609"/>
      <c r="DE41" s="609"/>
      <c r="DF41" s="609"/>
      <c r="DG41" s="609"/>
      <c r="DH41" s="609"/>
      <c r="DI41" s="609"/>
      <c r="DJ41" s="609"/>
      <c r="DK41" s="609"/>
      <c r="DL41" s="609"/>
      <c r="DM41" s="609"/>
      <c r="DN41" s="609"/>
      <c r="DO41" s="609"/>
      <c r="DP41" s="609"/>
      <c r="DQ41" s="609"/>
      <c r="DR41" s="609"/>
      <c r="DS41" s="609"/>
      <c r="DT41" s="609"/>
      <c r="DU41" s="609"/>
      <c r="DV41" s="609"/>
      <c r="DW41" s="609"/>
      <c r="DX41" s="609"/>
      <c r="DY41" s="609"/>
      <c r="DZ41" s="609"/>
      <c r="EA41" s="609"/>
      <c r="EB41" s="609"/>
      <c r="EC41" s="609"/>
      <c r="ED41" s="609"/>
      <c r="EE41" s="609"/>
      <c r="EF41" s="609"/>
      <c r="EG41" s="609"/>
      <c r="EH41" s="609"/>
      <c r="EI41" s="609"/>
      <c r="EJ41" s="609"/>
      <c r="EK41" s="609"/>
      <c r="EL41" s="609"/>
      <c r="EM41" s="609"/>
      <c r="EN41" s="609"/>
      <c r="EO41" s="609"/>
      <c r="EP41" s="609"/>
      <c r="EQ41" s="609"/>
      <c r="ER41" s="609"/>
      <c r="ES41" s="609"/>
      <c r="ET41" s="609"/>
      <c r="EU41" s="609"/>
      <c r="EV41" s="609"/>
      <c r="EW41" s="609"/>
      <c r="EX41" s="609"/>
      <c r="EY41" s="609"/>
      <c r="EZ41" s="609"/>
      <c r="FA41" s="609"/>
      <c r="FB41" s="609"/>
      <c r="FC41" s="609"/>
      <c r="FD41" s="609"/>
      <c r="FE41" s="609"/>
      <c r="FF41" s="609"/>
      <c r="FG41" s="609"/>
      <c r="FH41" s="609"/>
      <c r="FI41" s="609"/>
      <c r="FJ41" s="609"/>
      <c r="FK41" s="609"/>
      <c r="FL41" s="609"/>
      <c r="FM41" s="609"/>
      <c r="FN41" s="609"/>
      <c r="FO41" s="609"/>
      <c r="FP41" s="609"/>
      <c r="FQ41" s="609"/>
      <c r="FR41" s="609"/>
      <c r="FS41" s="609"/>
      <c r="FT41" s="609"/>
      <c r="FU41" s="609"/>
      <c r="FV41" s="609"/>
      <c r="FW41" s="609"/>
      <c r="FX41" s="609"/>
      <c r="FY41" s="609"/>
      <c r="FZ41" s="609"/>
      <c r="GA41" s="609"/>
      <c r="GB41" s="609"/>
      <c r="GC41" s="609"/>
      <c r="GD41" s="609"/>
      <c r="GE41" s="609"/>
      <c r="GF41" s="609"/>
      <c r="GG41" s="609"/>
      <c r="GH41" s="609"/>
      <c r="GI41" s="609"/>
      <c r="GJ41" s="609"/>
      <c r="GK41" s="609"/>
      <c r="GL41" s="609"/>
      <c r="GM41" s="609"/>
      <c r="GN41" s="609"/>
      <c r="GO41" s="609"/>
      <c r="GP41" s="609"/>
      <c r="GQ41" s="609"/>
      <c r="GR41" s="609"/>
      <c r="GS41" s="609"/>
      <c r="GT41" s="609"/>
      <c r="GU41" s="609"/>
      <c r="GV41" s="609"/>
      <c r="GW41" s="609"/>
      <c r="GX41" s="609"/>
      <c r="GY41" s="609"/>
      <c r="GZ41" s="609"/>
      <c r="HA41" s="609"/>
      <c r="HB41" s="609"/>
      <c r="HC41" s="609"/>
      <c r="HD41" s="609"/>
      <c r="HE41" s="609"/>
      <c r="HF41" s="609"/>
      <c r="HG41" s="609"/>
      <c r="HH41" s="609"/>
      <c r="HI41" s="609"/>
      <c r="HJ41" s="609"/>
      <c r="HK41" s="609"/>
      <c r="HL41" s="609"/>
      <c r="HM41" s="609"/>
      <c r="HN41" s="609"/>
      <c r="HO41" s="609"/>
      <c r="HP41" s="609"/>
      <c r="HQ41" s="609"/>
      <c r="HR41" s="609"/>
      <c r="HS41" s="609"/>
      <c r="HT41" s="609"/>
      <c r="HU41" s="609"/>
      <c r="HV41" s="609"/>
      <c r="HW41" s="609"/>
      <c r="HX41" s="609"/>
      <c r="HY41" s="609"/>
      <c r="HZ41" s="609"/>
      <c r="IA41" s="609"/>
      <c r="IB41" s="609"/>
      <c r="IC41" s="609"/>
      <c r="ID41" s="609"/>
      <c r="IE41" s="609"/>
      <c r="IF41" s="609"/>
      <c r="IG41" s="609"/>
      <c r="IH41" s="609"/>
      <c r="II41" s="609"/>
      <c r="IJ41" s="609"/>
      <c r="IK41" s="609"/>
      <c r="IL41" s="609"/>
      <c r="IM41" s="609"/>
      <c r="IN41" s="609"/>
      <c r="IO41" s="609"/>
      <c r="IP41" s="609"/>
      <c r="IQ41" s="609"/>
      <c r="IR41" s="609"/>
      <c r="IS41" s="609"/>
      <c r="IT41" s="609"/>
      <c r="IU41" s="609"/>
      <c r="IV41" s="609"/>
    </row>
    <row r="42" spans="1:256" ht="15.75">
      <c r="A42" s="635" t="s">
        <v>235</v>
      </c>
      <c r="B42" s="636"/>
      <c r="C42" s="637"/>
      <c r="D42" s="24"/>
      <c r="E42" s="24"/>
      <c r="F42" s="24"/>
      <c r="G42" s="24"/>
      <c r="H42" s="24"/>
      <c r="I42" s="1"/>
      <c r="J42" s="1"/>
      <c r="K42" s="1"/>
      <c r="L42" s="207"/>
      <c r="M42" s="20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>
      <c r="A43" s="25"/>
      <c r="B43" s="25" t="s">
        <v>99</v>
      </c>
      <c r="C43" s="25"/>
      <c r="D43" s="25"/>
      <c r="E43" s="25"/>
      <c r="F43" s="25" t="s">
        <v>100</v>
      </c>
      <c r="G43" s="25"/>
      <c r="H43" s="25"/>
      <c r="I43" s="3"/>
      <c r="J43" s="3"/>
      <c r="K43" s="3"/>
      <c r="L43" s="207"/>
      <c r="M43" s="20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25"/>
      <c r="B44" s="25"/>
      <c r="C44" s="25"/>
      <c r="D44" s="25"/>
      <c r="E44" s="25"/>
      <c r="F44" s="25"/>
      <c r="G44" s="25"/>
      <c r="H44" s="25"/>
      <c r="I44" s="3"/>
      <c r="J44" s="3"/>
      <c r="K44" s="3"/>
      <c r="L44" s="207"/>
      <c r="M44" s="20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25"/>
      <c r="B45" s="25" t="s">
        <v>47</v>
      </c>
      <c r="C45" s="25"/>
      <c r="D45" s="25"/>
      <c r="E45" s="25"/>
      <c r="F45" s="25" t="s">
        <v>57</v>
      </c>
      <c r="G45" s="25"/>
      <c r="H45" s="25"/>
      <c r="I45" s="3"/>
      <c r="J45" s="3"/>
      <c r="K45" s="3"/>
      <c r="L45" s="207"/>
      <c r="M45" s="20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47"/>
      <c r="B46" s="47" t="s">
        <v>94</v>
      </c>
      <c r="C46" s="47"/>
      <c r="D46" s="47"/>
      <c r="E46" s="47"/>
      <c r="F46" s="47" t="s">
        <v>94</v>
      </c>
      <c r="G46" s="47"/>
      <c r="H46" s="47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  <c r="FK46" s="210"/>
      <c r="FL46" s="210"/>
      <c r="FM46" s="210"/>
      <c r="FN46" s="210"/>
      <c r="FO46" s="210"/>
      <c r="FP46" s="210"/>
      <c r="FQ46" s="210"/>
      <c r="FR46" s="210"/>
      <c r="FS46" s="210"/>
      <c r="FT46" s="210"/>
      <c r="FU46" s="210"/>
      <c r="FV46" s="210"/>
      <c r="FW46" s="210"/>
      <c r="FX46" s="210"/>
      <c r="FY46" s="210"/>
      <c r="FZ46" s="210"/>
      <c r="GA46" s="210"/>
      <c r="GB46" s="210"/>
      <c r="GC46" s="210"/>
      <c r="GD46" s="210"/>
      <c r="GE46" s="210"/>
      <c r="GF46" s="210"/>
      <c r="GG46" s="210"/>
      <c r="GH46" s="210"/>
      <c r="GI46" s="210"/>
      <c r="GJ46" s="210"/>
      <c r="GK46" s="210"/>
      <c r="GL46" s="210"/>
      <c r="GM46" s="210"/>
      <c r="GN46" s="210"/>
      <c r="GO46" s="210"/>
      <c r="GP46" s="210"/>
      <c r="GQ46" s="210"/>
      <c r="GR46" s="210"/>
      <c r="GS46" s="210"/>
      <c r="GT46" s="210"/>
      <c r="GU46" s="210"/>
      <c r="GV46" s="210"/>
      <c r="GW46" s="210"/>
      <c r="GX46" s="210"/>
      <c r="GY46" s="210"/>
      <c r="GZ46" s="210"/>
      <c r="HA46" s="210"/>
      <c r="HB46" s="210"/>
      <c r="HC46" s="210"/>
      <c r="HD46" s="210"/>
      <c r="HE46" s="210"/>
      <c r="HF46" s="210"/>
      <c r="HG46" s="210"/>
      <c r="HH46" s="210"/>
      <c r="HI46" s="210"/>
      <c r="HJ46" s="210"/>
      <c r="HK46" s="210"/>
      <c r="HL46" s="210"/>
      <c r="HM46" s="210"/>
      <c r="HN46" s="210"/>
      <c r="HO46" s="210"/>
      <c r="HP46" s="210"/>
      <c r="HQ46" s="210"/>
      <c r="HR46" s="210"/>
      <c r="HS46" s="210"/>
      <c r="HT46" s="210"/>
      <c r="HU46" s="210"/>
      <c r="HV46" s="210"/>
      <c r="HW46" s="210"/>
      <c r="HX46" s="210"/>
      <c r="HY46" s="210"/>
      <c r="HZ46" s="210"/>
      <c r="IA46" s="210"/>
      <c r="IB46" s="210"/>
      <c r="IC46" s="210"/>
      <c r="ID46" s="210"/>
      <c r="IE46" s="210"/>
      <c r="IF46" s="210"/>
      <c r="IG46" s="210"/>
      <c r="IH46" s="210"/>
      <c r="II46" s="210"/>
      <c r="IJ46" s="210"/>
      <c r="IK46" s="210"/>
      <c r="IL46" s="210"/>
      <c r="IM46" s="210"/>
      <c r="IN46" s="210"/>
      <c r="IO46" s="210"/>
      <c r="IP46" s="210"/>
      <c r="IQ46" s="210"/>
      <c r="IR46" s="210"/>
      <c r="IS46" s="210"/>
      <c r="IT46" s="210"/>
      <c r="IU46" s="210"/>
      <c r="IV46" s="210"/>
    </row>
    <row r="47" spans="1:256" ht="15.75">
      <c r="A47" s="25"/>
      <c r="B47" s="24" t="s">
        <v>93</v>
      </c>
      <c r="C47" s="24"/>
      <c r="D47" s="24"/>
      <c r="E47" s="24"/>
      <c r="F47" s="24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>
      <c r="A48" s="25"/>
      <c r="B48" s="24"/>
      <c r="C48" s="24"/>
      <c r="D48" s="24"/>
      <c r="E48" s="24"/>
      <c r="F48" s="24"/>
      <c r="G48" s="24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>
      <c r="A49" s="25"/>
      <c r="B49" s="25" t="s">
        <v>98</v>
      </c>
      <c r="C49" s="25"/>
      <c r="D49" s="25"/>
      <c r="E49" s="25"/>
      <c r="F49" s="25" t="s">
        <v>97</v>
      </c>
      <c r="G49" s="25"/>
      <c r="H49" s="2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3"/>
      <c r="B52" s="3" t="s">
        <v>86</v>
      </c>
      <c r="C52" s="3"/>
      <c r="D52" s="3"/>
      <c r="E52" s="3"/>
      <c r="F52" s="3" t="s">
        <v>87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3"/>
      <c r="B53" s="3" t="s">
        <v>94</v>
      </c>
      <c r="C53" s="3"/>
      <c r="D53" s="3"/>
      <c r="E53" s="3"/>
      <c r="F53" s="3" t="s">
        <v>94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</sheetData>
  <sheetProtection/>
  <mergeCells count="157">
    <mergeCell ref="A1:B1"/>
    <mergeCell ref="F1:I1"/>
    <mergeCell ref="M1:O1"/>
    <mergeCell ref="A2:I2"/>
    <mergeCell ref="A3:I3"/>
    <mergeCell ref="A4:P4"/>
    <mergeCell ref="A5:P5"/>
    <mergeCell ref="A7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P8"/>
    <mergeCell ref="B11:P11"/>
    <mergeCell ref="A12:A14"/>
    <mergeCell ref="B12:B14"/>
    <mergeCell ref="C12:C14"/>
    <mergeCell ref="D12:D14"/>
    <mergeCell ref="E12:E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7"/>
    <mergeCell ref="C15:C17"/>
    <mergeCell ref="D15:D17"/>
    <mergeCell ref="E15:E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B21:P21"/>
    <mergeCell ref="A22:A24"/>
    <mergeCell ref="B22:B24"/>
    <mergeCell ref="C22:C24"/>
    <mergeCell ref="D22:D24"/>
    <mergeCell ref="E22:E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A25:A27"/>
    <mergeCell ref="B25:B27"/>
    <mergeCell ref="C25:C27"/>
    <mergeCell ref="D25:D27"/>
    <mergeCell ref="E25:E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A28:A30"/>
    <mergeCell ref="B28:B30"/>
    <mergeCell ref="C28:C30"/>
    <mergeCell ref="D28:D30"/>
    <mergeCell ref="E28:E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B31:P31"/>
    <mergeCell ref="A32:A34"/>
    <mergeCell ref="B32:B34"/>
    <mergeCell ref="C32:C34"/>
    <mergeCell ref="D32:D34"/>
    <mergeCell ref="E32:E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A35:A37"/>
    <mergeCell ref="B35:B37"/>
    <mergeCell ref="C35:C37"/>
    <mergeCell ref="D35:D37"/>
    <mergeCell ref="E35:E37"/>
    <mergeCell ref="G35:G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A38:A40"/>
    <mergeCell ref="B38:B40"/>
    <mergeCell ref="C38:C40"/>
    <mergeCell ref="D38:D40"/>
    <mergeCell ref="E38:E40"/>
    <mergeCell ref="G38:G40"/>
    <mergeCell ref="H38:H40"/>
    <mergeCell ref="I38:I40"/>
    <mergeCell ref="P38:P40"/>
    <mergeCell ref="J38:J40"/>
    <mergeCell ref="K38:K40"/>
    <mergeCell ref="L38:L40"/>
    <mergeCell ref="M38:M40"/>
    <mergeCell ref="N38:N40"/>
    <mergeCell ref="O38:O4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31"/>
  <sheetViews>
    <sheetView view="pageBreakPreview" zoomScaleSheetLayoutView="100" zoomScalePageLayoutView="0" workbookViewId="0" topLeftCell="A1">
      <selection activeCell="E190" sqref="E190"/>
    </sheetView>
  </sheetViews>
  <sheetFormatPr defaultColWidth="9.00390625" defaultRowHeight="12.75"/>
  <cols>
    <col min="1" max="1" width="6.625" style="793" customWidth="1"/>
    <col min="2" max="2" width="52.875" style="46" customWidth="1"/>
    <col min="3" max="3" width="17.875" style="46" customWidth="1"/>
    <col min="4" max="4" width="19.00390625" style="46" customWidth="1"/>
    <col min="5" max="5" width="17.875" style="46" customWidth="1"/>
    <col min="6" max="6" width="18.00390625" style="46" customWidth="1"/>
    <col min="7" max="7" width="11.25390625" style="46" customWidth="1"/>
    <col min="8" max="16384" width="9.125" style="46" customWidth="1"/>
  </cols>
  <sheetData>
    <row r="1" spans="1:7" ht="12.75">
      <c r="A1" s="786"/>
      <c r="B1" s="787"/>
      <c r="C1" s="787"/>
      <c r="D1" s="787"/>
      <c r="E1" s="1671" t="s">
        <v>978</v>
      </c>
      <c r="F1" s="1672"/>
      <c r="G1" s="1672"/>
    </row>
    <row r="2" spans="1:7" ht="27.75" customHeight="1">
      <c r="A2" s="788"/>
      <c r="B2" s="787"/>
      <c r="C2" s="787"/>
      <c r="D2" s="787"/>
      <c r="E2" s="1672"/>
      <c r="F2" s="1672"/>
      <c r="G2" s="1672"/>
    </row>
    <row r="3" spans="1:7" ht="7.5" customHeight="1">
      <c r="A3" s="789"/>
      <c r="B3" s="787"/>
      <c r="C3" s="787"/>
      <c r="D3" s="787"/>
      <c r="E3" s="787"/>
      <c r="F3" s="787"/>
      <c r="G3" s="790"/>
    </row>
    <row r="4" spans="1:7" ht="18.75">
      <c r="A4" s="1673" t="s">
        <v>111</v>
      </c>
      <c r="B4" s="1673"/>
      <c r="C4" s="1673"/>
      <c r="D4" s="1673"/>
      <c r="E4" s="1673"/>
      <c r="F4" s="1673"/>
      <c r="G4" s="1673"/>
    </row>
    <row r="5" spans="1:7" ht="18.75">
      <c r="A5" s="1673" t="s">
        <v>544</v>
      </c>
      <c r="B5" s="1673"/>
      <c r="C5" s="1673"/>
      <c r="D5" s="1673"/>
      <c r="E5" s="1673"/>
      <c r="F5" s="1673"/>
      <c r="G5" s="1673"/>
    </row>
    <row r="6" spans="1:7" s="791" customFormat="1" ht="15.75">
      <c r="A6" s="1674" t="s">
        <v>616</v>
      </c>
      <c r="B6" s="1674"/>
      <c r="C6" s="1674"/>
      <c r="D6" s="1674"/>
      <c r="E6" s="1674"/>
      <c r="F6" s="1674"/>
      <c r="G6" s="1674"/>
    </row>
    <row r="7" spans="1:7" s="791" customFormat="1" ht="16.5" customHeight="1">
      <c r="A7" s="1675"/>
      <c r="B7" s="1675"/>
      <c r="C7" s="1675"/>
      <c r="D7" s="1675"/>
      <c r="E7" s="1675"/>
      <c r="F7" s="1675"/>
      <c r="G7" s="1675"/>
    </row>
    <row r="8" spans="1:7" s="792" customFormat="1" ht="15.75">
      <c r="A8" s="1676" t="s">
        <v>617</v>
      </c>
      <c r="B8" s="1676"/>
      <c r="C8" s="1676"/>
      <c r="D8" s="1676"/>
      <c r="E8" s="1676"/>
      <c r="F8" s="1676"/>
      <c r="G8" s="1676"/>
    </row>
    <row r="9" spans="1:7" s="792" customFormat="1" ht="12.75" customHeight="1">
      <c r="A9" s="793"/>
      <c r="B9" s="46"/>
      <c r="C9" s="46"/>
      <c r="D9" s="794"/>
      <c r="E9" s="46"/>
      <c r="F9" s="795" t="s">
        <v>618</v>
      </c>
      <c r="G9" s="796"/>
    </row>
    <row r="10" spans="1:7" ht="12.75" customHeight="1">
      <c r="A10" s="1659" t="s">
        <v>55</v>
      </c>
      <c r="B10" s="1659" t="s">
        <v>24</v>
      </c>
      <c r="C10" s="1652" t="s">
        <v>619</v>
      </c>
      <c r="D10" s="1652" t="s">
        <v>620</v>
      </c>
      <c r="E10" s="1652" t="s">
        <v>621</v>
      </c>
      <c r="F10" s="1652" t="s">
        <v>622</v>
      </c>
      <c r="G10" s="1652" t="s">
        <v>623</v>
      </c>
    </row>
    <row r="11" spans="1:7" ht="30" customHeight="1">
      <c r="A11" s="1659"/>
      <c r="B11" s="1659"/>
      <c r="C11" s="1652"/>
      <c r="D11" s="1652"/>
      <c r="E11" s="1652"/>
      <c r="F11" s="1652"/>
      <c r="G11" s="1652"/>
    </row>
    <row r="12" spans="1:7" ht="12.75" customHeight="1">
      <c r="A12" s="798" t="s">
        <v>6</v>
      </c>
      <c r="B12" s="798" t="s">
        <v>8</v>
      </c>
      <c r="C12" s="798" t="s">
        <v>29</v>
      </c>
      <c r="D12" s="798" t="s">
        <v>20</v>
      </c>
      <c r="E12" s="798" t="s">
        <v>32</v>
      </c>
      <c r="F12" s="798" t="s">
        <v>33</v>
      </c>
      <c r="G12" s="798" t="s">
        <v>34</v>
      </c>
    </row>
    <row r="13" spans="1:7" s="799" customFormat="1" ht="12" customHeight="1">
      <c r="A13" s="1667"/>
      <c r="B13" s="1655"/>
      <c r="C13" s="1655"/>
      <c r="D13" s="1655"/>
      <c r="E13" s="1655"/>
      <c r="F13" s="1655"/>
      <c r="G13" s="1656"/>
    </row>
    <row r="14" spans="1:7" ht="5.25" customHeight="1" hidden="1">
      <c r="A14" s="1640"/>
      <c r="B14" s="1640"/>
      <c r="C14" s="1640"/>
      <c r="D14" s="1640"/>
      <c r="E14" s="1640"/>
      <c r="F14" s="1640"/>
      <c r="G14" s="1640"/>
    </row>
    <row r="15" spans="1:7" ht="18.75" customHeight="1">
      <c r="A15" s="801"/>
      <c r="B15" s="802" t="s">
        <v>624</v>
      </c>
      <c r="C15" s="803">
        <f>C16+C34+C35+C38+C47+C36+C37</f>
        <v>0</v>
      </c>
      <c r="D15" s="803">
        <f>D16+D34+D35+D38+D47+D36+D37</f>
        <v>0</v>
      </c>
      <c r="E15" s="803">
        <f>E16+E34+E35+E38+E47+E36+E37</f>
        <v>0</v>
      </c>
      <c r="F15" s="803">
        <f>F16+F34+F35+F38+F47+F36+F37</f>
        <v>0</v>
      </c>
      <c r="G15" s="804" t="e">
        <f aca="true" t="shared" si="0" ref="G15:G50">F15/E15*100</f>
        <v>#DIV/0!</v>
      </c>
    </row>
    <row r="16" spans="1:7" s="808" customFormat="1" ht="18.75" customHeight="1">
      <c r="A16" s="801" t="s">
        <v>92</v>
      </c>
      <c r="B16" s="805" t="s">
        <v>625</v>
      </c>
      <c r="C16" s="806">
        <f>C17+C24+C30+C31+C33+C32+C23+C29</f>
        <v>0</v>
      </c>
      <c r="D16" s="806">
        <f>D17+D24+D30+D31+D33+D32+D23+D29</f>
        <v>0</v>
      </c>
      <c r="E16" s="806">
        <f>E17+E24+E30+E31+E33+E32+E23+E29</f>
        <v>0</v>
      </c>
      <c r="F16" s="806">
        <f>F17+F24+F30+F31+F33+F32+F23+F29</f>
        <v>0</v>
      </c>
      <c r="G16" s="807" t="e">
        <f t="shared" si="0"/>
        <v>#DIV/0!</v>
      </c>
    </row>
    <row r="17" spans="1:7" s="808" customFormat="1" ht="17.25" customHeight="1">
      <c r="A17" s="809" t="s">
        <v>6</v>
      </c>
      <c r="B17" s="810" t="s">
        <v>626</v>
      </c>
      <c r="C17" s="811">
        <f>SUM(C18:C22)</f>
        <v>0</v>
      </c>
      <c r="D17" s="811">
        <f>SUM(D18:D22)</f>
        <v>0</v>
      </c>
      <c r="E17" s="811">
        <f>SUM(E18:E22)</f>
        <v>0</v>
      </c>
      <c r="F17" s="811">
        <f>SUM(F18:F22)</f>
        <v>0</v>
      </c>
      <c r="G17" s="812" t="e">
        <f t="shared" si="0"/>
        <v>#DIV/0!</v>
      </c>
    </row>
    <row r="18" spans="1:7" s="816" customFormat="1" ht="27.75" customHeight="1">
      <c r="A18" s="800" t="s">
        <v>627</v>
      </c>
      <c r="B18" s="813" t="s">
        <v>628</v>
      </c>
      <c r="C18" s="814"/>
      <c r="D18" s="814"/>
      <c r="E18" s="814"/>
      <c r="F18" s="814"/>
      <c r="G18" s="815" t="e">
        <f t="shared" si="0"/>
        <v>#DIV/0!</v>
      </c>
    </row>
    <row r="19" spans="1:7" s="816" customFormat="1" ht="27.75" customHeight="1">
      <c r="A19" s="800" t="s">
        <v>629</v>
      </c>
      <c r="B19" s="817" t="s">
        <v>630</v>
      </c>
      <c r="C19" s="814"/>
      <c r="D19" s="814"/>
      <c r="E19" s="814"/>
      <c r="F19" s="814"/>
      <c r="G19" s="815" t="e">
        <f t="shared" si="0"/>
        <v>#DIV/0!</v>
      </c>
    </row>
    <row r="20" spans="1:7" s="816" customFormat="1" ht="27.75" customHeight="1">
      <c r="A20" s="800" t="s">
        <v>631</v>
      </c>
      <c r="B20" s="817" t="s">
        <v>632</v>
      </c>
      <c r="C20" s="814"/>
      <c r="D20" s="814"/>
      <c r="E20" s="814"/>
      <c r="F20" s="814"/>
      <c r="G20" s="815" t="e">
        <f t="shared" si="0"/>
        <v>#DIV/0!</v>
      </c>
    </row>
    <row r="21" spans="1:7" s="816" customFormat="1" ht="17.25" customHeight="1">
      <c r="A21" s="800" t="s">
        <v>633</v>
      </c>
      <c r="B21" s="817" t="s">
        <v>634</v>
      </c>
      <c r="C21" s="814"/>
      <c r="D21" s="814"/>
      <c r="E21" s="814"/>
      <c r="F21" s="814"/>
      <c r="G21" s="815" t="e">
        <f t="shared" si="0"/>
        <v>#DIV/0!</v>
      </c>
    </row>
    <row r="22" spans="1:7" s="816" customFormat="1" ht="17.25" customHeight="1">
      <c r="A22" s="800" t="s">
        <v>635</v>
      </c>
      <c r="B22" s="817" t="s">
        <v>636</v>
      </c>
      <c r="C22" s="814"/>
      <c r="D22" s="814"/>
      <c r="E22" s="814"/>
      <c r="F22" s="814"/>
      <c r="G22" s="815" t="e">
        <f t="shared" si="0"/>
        <v>#DIV/0!</v>
      </c>
    </row>
    <row r="23" spans="1:7" s="816" customFormat="1" ht="17.25" customHeight="1">
      <c r="A23" s="809" t="s">
        <v>8</v>
      </c>
      <c r="B23" s="810" t="s">
        <v>637</v>
      </c>
      <c r="C23" s="814"/>
      <c r="D23" s="814"/>
      <c r="E23" s="814"/>
      <c r="F23" s="814"/>
      <c r="G23" s="815" t="e">
        <f t="shared" si="0"/>
        <v>#DIV/0!</v>
      </c>
    </row>
    <row r="24" spans="1:11" ht="17.25" customHeight="1">
      <c r="A24" s="809" t="s">
        <v>29</v>
      </c>
      <c r="B24" s="818" t="s">
        <v>638</v>
      </c>
      <c r="C24" s="811">
        <f>C25+C26+C27+C28</f>
        <v>0</v>
      </c>
      <c r="D24" s="811">
        <f>D25+D26+D27+D28</f>
        <v>0</v>
      </c>
      <c r="E24" s="811">
        <f>E25+E26+E27+E28</f>
        <v>0</v>
      </c>
      <c r="F24" s="811">
        <f>F25+F26+F27+F28</f>
        <v>0</v>
      </c>
      <c r="G24" s="819" t="e">
        <f t="shared" si="0"/>
        <v>#DIV/0!</v>
      </c>
      <c r="K24" s="794"/>
    </row>
    <row r="25" spans="1:7" s="816" customFormat="1" ht="17.25" customHeight="1">
      <c r="A25" s="800" t="s">
        <v>639</v>
      </c>
      <c r="B25" s="820" t="s">
        <v>640</v>
      </c>
      <c r="C25" s="814"/>
      <c r="D25" s="821"/>
      <c r="E25" s="821"/>
      <c r="F25" s="821"/>
      <c r="G25" s="815" t="e">
        <f t="shared" si="0"/>
        <v>#DIV/0!</v>
      </c>
    </row>
    <row r="26" spans="1:7" ht="17.25" customHeight="1">
      <c r="A26" s="800" t="s">
        <v>641</v>
      </c>
      <c r="B26" s="820" t="s">
        <v>642</v>
      </c>
      <c r="C26" s="814"/>
      <c r="D26" s="821"/>
      <c r="E26" s="821"/>
      <c r="F26" s="821"/>
      <c r="G26" s="815" t="e">
        <f t="shared" si="0"/>
        <v>#DIV/0!</v>
      </c>
    </row>
    <row r="27" spans="1:7" ht="17.25" customHeight="1">
      <c r="A27" s="800" t="s">
        <v>643</v>
      </c>
      <c r="B27" s="820" t="s">
        <v>644</v>
      </c>
      <c r="C27" s="814"/>
      <c r="D27" s="821"/>
      <c r="E27" s="821"/>
      <c r="F27" s="821"/>
      <c r="G27" s="815" t="e">
        <f t="shared" si="0"/>
        <v>#DIV/0!</v>
      </c>
    </row>
    <row r="28" spans="1:7" ht="17.25" customHeight="1">
      <c r="A28" s="800" t="s">
        <v>645</v>
      </c>
      <c r="B28" s="820" t="s">
        <v>646</v>
      </c>
      <c r="C28" s="814"/>
      <c r="D28" s="821"/>
      <c r="E28" s="821"/>
      <c r="F28" s="821"/>
      <c r="G28" s="815" t="e">
        <f t="shared" si="0"/>
        <v>#DIV/0!</v>
      </c>
    </row>
    <row r="29" spans="1:7" ht="17.25" customHeight="1">
      <c r="A29" s="822" t="s">
        <v>20</v>
      </c>
      <c r="B29" s="823" t="s">
        <v>647</v>
      </c>
      <c r="C29" s="824"/>
      <c r="D29" s="824"/>
      <c r="E29" s="824"/>
      <c r="F29" s="824"/>
      <c r="G29" s="825" t="e">
        <f>F29/E29*100</f>
        <v>#DIV/0!</v>
      </c>
    </row>
    <row r="30" spans="1:7" ht="17.25" customHeight="1">
      <c r="A30" s="822" t="s">
        <v>32</v>
      </c>
      <c r="B30" s="823" t="s">
        <v>648</v>
      </c>
      <c r="C30" s="824"/>
      <c r="D30" s="824"/>
      <c r="E30" s="824"/>
      <c r="F30" s="824"/>
      <c r="G30" s="825" t="e">
        <f t="shared" si="0"/>
        <v>#DIV/0!</v>
      </c>
    </row>
    <row r="31" spans="1:7" s="826" customFormat="1" ht="17.25" customHeight="1">
      <c r="A31" s="822" t="s">
        <v>33</v>
      </c>
      <c r="B31" s="823" t="s">
        <v>649</v>
      </c>
      <c r="C31" s="824"/>
      <c r="D31" s="824"/>
      <c r="E31" s="824"/>
      <c r="F31" s="824"/>
      <c r="G31" s="825" t="e">
        <f t="shared" si="0"/>
        <v>#DIV/0!</v>
      </c>
    </row>
    <row r="32" spans="1:7" s="826" customFormat="1" ht="17.25" customHeight="1">
      <c r="A32" s="822" t="s">
        <v>34</v>
      </c>
      <c r="B32" s="823" t="s">
        <v>650</v>
      </c>
      <c r="C32" s="824"/>
      <c r="D32" s="824"/>
      <c r="E32" s="824"/>
      <c r="F32" s="824"/>
      <c r="G32" s="825" t="e">
        <f t="shared" si="0"/>
        <v>#DIV/0!</v>
      </c>
    </row>
    <row r="33" spans="1:7" s="826" customFormat="1" ht="17.25" customHeight="1">
      <c r="A33" s="822" t="s">
        <v>35</v>
      </c>
      <c r="B33" s="823" t="s">
        <v>651</v>
      </c>
      <c r="C33" s="824"/>
      <c r="D33" s="824"/>
      <c r="E33" s="824"/>
      <c r="F33" s="824"/>
      <c r="G33" s="825" t="e">
        <f t="shared" si="0"/>
        <v>#DIV/0!</v>
      </c>
    </row>
    <row r="34" spans="1:7" s="826" customFormat="1" ht="18.75" customHeight="1">
      <c r="A34" s="827" t="s">
        <v>58</v>
      </c>
      <c r="B34" s="828" t="s">
        <v>652</v>
      </c>
      <c r="C34" s="829"/>
      <c r="D34" s="829"/>
      <c r="E34" s="829"/>
      <c r="F34" s="829"/>
      <c r="G34" s="830" t="e">
        <f t="shared" si="0"/>
        <v>#DIV/0!</v>
      </c>
    </row>
    <row r="35" spans="1:7" s="833" customFormat="1" ht="18.75" customHeight="1">
      <c r="A35" s="827" t="s">
        <v>59</v>
      </c>
      <c r="B35" s="828" t="s">
        <v>653</v>
      </c>
      <c r="C35" s="831"/>
      <c r="D35" s="829"/>
      <c r="E35" s="829"/>
      <c r="F35" s="829"/>
      <c r="G35" s="832" t="e">
        <f t="shared" si="0"/>
        <v>#DIV/0!</v>
      </c>
    </row>
    <row r="36" spans="1:7" s="833" customFormat="1" ht="18.75" customHeight="1">
      <c r="A36" s="827" t="s">
        <v>60</v>
      </c>
      <c r="B36" s="828" t="s">
        <v>654</v>
      </c>
      <c r="C36" s="831"/>
      <c r="D36" s="829"/>
      <c r="E36" s="829"/>
      <c r="F36" s="829"/>
      <c r="G36" s="832" t="e">
        <f t="shared" si="0"/>
        <v>#DIV/0!</v>
      </c>
    </row>
    <row r="37" spans="1:7" s="833" customFormat="1" ht="18.75" customHeight="1">
      <c r="A37" s="827" t="s">
        <v>109</v>
      </c>
      <c r="B37" s="828" t="s">
        <v>655</v>
      </c>
      <c r="C37" s="831"/>
      <c r="D37" s="829"/>
      <c r="E37" s="829"/>
      <c r="F37" s="829"/>
      <c r="G37" s="832" t="e">
        <f t="shared" si="0"/>
        <v>#DIV/0!</v>
      </c>
    </row>
    <row r="38" spans="1:8" s="833" customFormat="1" ht="18.75" customHeight="1">
      <c r="A38" s="827" t="s">
        <v>491</v>
      </c>
      <c r="B38" s="828" t="s">
        <v>656</v>
      </c>
      <c r="C38" s="834">
        <f>C39+C46+C40+C45</f>
        <v>0</v>
      </c>
      <c r="D38" s="834">
        <f>D39+D46+D40+D45</f>
        <v>0</v>
      </c>
      <c r="E38" s="834">
        <f>E39+E46+E40+E45</f>
        <v>0</v>
      </c>
      <c r="F38" s="834">
        <f>F39+F46+F40+F45</f>
        <v>0</v>
      </c>
      <c r="G38" s="835" t="e">
        <f t="shared" si="0"/>
        <v>#DIV/0!</v>
      </c>
      <c r="H38" s="46"/>
    </row>
    <row r="39" spans="1:7" s="833" customFormat="1" ht="17.25" customHeight="1">
      <c r="A39" s="836" t="s">
        <v>6</v>
      </c>
      <c r="B39" s="837" t="s">
        <v>657</v>
      </c>
      <c r="C39" s="838"/>
      <c r="D39" s="839"/>
      <c r="E39" s="839"/>
      <c r="F39" s="839"/>
      <c r="G39" s="840" t="e">
        <f t="shared" si="0"/>
        <v>#DIV/0!</v>
      </c>
    </row>
    <row r="40" spans="1:7" s="833" customFormat="1" ht="17.25" customHeight="1">
      <c r="A40" s="836" t="s">
        <v>8</v>
      </c>
      <c r="B40" s="837" t="s">
        <v>658</v>
      </c>
      <c r="C40" s="841">
        <f>C41+C42+C44+C43</f>
        <v>0</v>
      </c>
      <c r="D40" s="841">
        <f>D41+D42+D44+D43</f>
        <v>0</v>
      </c>
      <c r="E40" s="841">
        <f>E41+E42+E44+E43</f>
        <v>0</v>
      </c>
      <c r="F40" s="841">
        <f>F41+F42+F44+F43</f>
        <v>0</v>
      </c>
      <c r="G40" s="842" t="e">
        <f t="shared" si="0"/>
        <v>#DIV/0!</v>
      </c>
    </row>
    <row r="41" spans="1:7" s="833" customFormat="1" ht="17.25" customHeight="1">
      <c r="A41" s="843" t="s">
        <v>659</v>
      </c>
      <c r="B41" s="844" t="s">
        <v>644</v>
      </c>
      <c r="C41" s="814"/>
      <c r="D41" s="814"/>
      <c r="E41" s="814"/>
      <c r="F41" s="814"/>
      <c r="G41" s="845" t="e">
        <f t="shared" si="0"/>
        <v>#DIV/0!</v>
      </c>
    </row>
    <row r="42" spans="1:7" s="833" customFormat="1" ht="17.25" customHeight="1">
      <c r="A42" s="843" t="s">
        <v>660</v>
      </c>
      <c r="B42" s="820" t="s">
        <v>640</v>
      </c>
      <c r="C42" s="814"/>
      <c r="D42" s="814"/>
      <c r="E42" s="814"/>
      <c r="F42" s="814"/>
      <c r="G42" s="845" t="e">
        <f t="shared" si="0"/>
        <v>#DIV/0!</v>
      </c>
    </row>
    <row r="43" spans="1:7" s="833" customFormat="1" ht="17.25" customHeight="1">
      <c r="A43" s="843" t="s">
        <v>661</v>
      </c>
      <c r="B43" s="820" t="s">
        <v>642</v>
      </c>
      <c r="C43" s="814"/>
      <c r="D43" s="814"/>
      <c r="E43" s="814"/>
      <c r="F43" s="814"/>
      <c r="G43" s="845" t="e">
        <f t="shared" si="0"/>
        <v>#DIV/0!</v>
      </c>
    </row>
    <row r="44" spans="1:7" s="833" customFormat="1" ht="17.25" customHeight="1">
      <c r="A44" s="843" t="s">
        <v>662</v>
      </c>
      <c r="B44" s="844" t="s">
        <v>646</v>
      </c>
      <c r="C44" s="814"/>
      <c r="D44" s="814"/>
      <c r="E44" s="814"/>
      <c r="F44" s="814"/>
      <c r="G44" s="845" t="e">
        <f t="shared" si="0"/>
        <v>#DIV/0!</v>
      </c>
    </row>
    <row r="45" spans="1:7" s="833" customFormat="1" ht="31.5" customHeight="1">
      <c r="A45" s="836" t="s">
        <v>29</v>
      </c>
      <c r="B45" s="846" t="s">
        <v>663</v>
      </c>
      <c r="C45" s="847"/>
      <c r="D45" s="847"/>
      <c r="E45" s="847"/>
      <c r="F45" s="847"/>
      <c r="G45" s="845" t="e">
        <f t="shared" si="0"/>
        <v>#DIV/0!</v>
      </c>
    </row>
    <row r="46" spans="1:7" s="833" customFormat="1" ht="17.25" customHeight="1">
      <c r="A46" s="836" t="s">
        <v>20</v>
      </c>
      <c r="B46" s="848" t="s">
        <v>651</v>
      </c>
      <c r="C46" s="849"/>
      <c r="D46" s="849"/>
      <c r="E46" s="849"/>
      <c r="F46" s="849"/>
      <c r="G46" s="850" t="e">
        <f t="shared" si="0"/>
        <v>#DIV/0!</v>
      </c>
    </row>
    <row r="47" spans="1:7" s="833" customFormat="1" ht="18.75" customHeight="1">
      <c r="A47" s="801" t="s">
        <v>664</v>
      </c>
      <c r="B47" s="828" t="s">
        <v>665</v>
      </c>
      <c r="C47" s="851">
        <f>C49+C48+C50</f>
        <v>0</v>
      </c>
      <c r="D47" s="851">
        <f>D49+D48+D50</f>
        <v>0</v>
      </c>
      <c r="E47" s="851">
        <f>E49+E48+E50</f>
        <v>0</v>
      </c>
      <c r="F47" s="851">
        <f>F49+F48+F50</f>
        <v>0</v>
      </c>
      <c r="G47" s="851" t="e">
        <f t="shared" si="0"/>
        <v>#DIV/0!</v>
      </c>
    </row>
    <row r="48" spans="1:7" s="833" customFormat="1" ht="17.25" customHeight="1">
      <c r="A48" s="1298" t="s">
        <v>6</v>
      </c>
      <c r="B48" s="844" t="s">
        <v>666</v>
      </c>
      <c r="C48" s="852"/>
      <c r="D48" s="852"/>
      <c r="E48" s="852"/>
      <c r="F48" s="852"/>
      <c r="G48" s="853" t="e">
        <f t="shared" si="0"/>
        <v>#DIV/0!</v>
      </c>
    </row>
    <row r="49" spans="1:7" s="833" customFormat="1" ht="17.25" customHeight="1">
      <c r="A49" s="1298" t="s">
        <v>8</v>
      </c>
      <c r="B49" s="820" t="s">
        <v>667</v>
      </c>
      <c r="C49" s="852"/>
      <c r="D49" s="852"/>
      <c r="E49" s="852"/>
      <c r="F49" s="852"/>
      <c r="G49" s="853" t="e">
        <f t="shared" si="0"/>
        <v>#DIV/0!</v>
      </c>
    </row>
    <row r="50" spans="1:7" s="826" customFormat="1" ht="17.25" customHeight="1">
      <c r="A50" s="1298" t="s">
        <v>29</v>
      </c>
      <c r="B50" s="844" t="s">
        <v>668</v>
      </c>
      <c r="C50" s="852"/>
      <c r="D50" s="852"/>
      <c r="E50" s="852"/>
      <c r="F50" s="852"/>
      <c r="G50" s="853" t="e">
        <f t="shared" si="0"/>
        <v>#DIV/0!</v>
      </c>
    </row>
    <row r="51" spans="1:7" s="854" customFormat="1" ht="12" customHeight="1">
      <c r="A51" s="1668"/>
      <c r="B51" s="1668"/>
      <c r="C51" s="1668"/>
      <c r="D51" s="1668"/>
      <c r="E51" s="1668"/>
      <c r="F51" s="1668"/>
      <c r="G51" s="1668"/>
    </row>
    <row r="52" spans="1:7" s="833" customFormat="1" ht="21.75" customHeight="1">
      <c r="A52" s="855"/>
      <c r="B52" s="856" t="s">
        <v>669</v>
      </c>
      <c r="C52" s="857">
        <f>C58+C115+C118+C122+C114</f>
        <v>0</v>
      </c>
      <c r="D52" s="857">
        <f>D58+D115+D118+D122+D114</f>
        <v>0</v>
      </c>
      <c r="E52" s="857">
        <f>E58+E115+E118+E122+E114</f>
        <v>0</v>
      </c>
      <c r="F52" s="857">
        <f>F58+F115+F118+F122+F114</f>
        <v>0</v>
      </c>
      <c r="G52" s="857" t="e">
        <f>F52/E52*100</f>
        <v>#DIV/0!</v>
      </c>
    </row>
    <row r="53" spans="1:7" ht="15" customHeight="1">
      <c r="A53" s="827" t="s">
        <v>670</v>
      </c>
      <c r="B53" s="1669" t="s">
        <v>671</v>
      </c>
      <c r="C53" s="1669"/>
      <c r="D53" s="1669"/>
      <c r="E53" s="1669"/>
      <c r="F53" s="1669"/>
      <c r="G53" s="1669"/>
    </row>
    <row r="54" spans="1:7" ht="20.25" customHeight="1">
      <c r="A54" s="822" t="s">
        <v>672</v>
      </c>
      <c r="B54" s="858" t="s">
        <v>673</v>
      </c>
      <c r="C54" s="859">
        <f>C55+C56+C57</f>
        <v>0</v>
      </c>
      <c r="D54" s="859">
        <f>D55+D56+D57</f>
        <v>0</v>
      </c>
      <c r="E54" s="859">
        <f>E55+E56+E57</f>
        <v>0</v>
      </c>
      <c r="F54" s="859">
        <f>F55+F56+F57</f>
        <v>0</v>
      </c>
      <c r="G54" s="857" t="e">
        <f aca="true" t="shared" si="1" ref="G54:G122">F54/E54*100</f>
        <v>#DIV/0!</v>
      </c>
    </row>
    <row r="55" spans="1:7" ht="17.25" customHeight="1">
      <c r="A55" s="1298" t="s">
        <v>6</v>
      </c>
      <c r="B55" s="860" t="s">
        <v>674</v>
      </c>
      <c r="C55" s="861"/>
      <c r="D55" s="861"/>
      <c r="E55" s="861"/>
      <c r="F55" s="861"/>
      <c r="G55" s="862" t="e">
        <f t="shared" si="1"/>
        <v>#DIV/0!</v>
      </c>
    </row>
    <row r="56" spans="1:7" ht="17.25" customHeight="1">
      <c r="A56" s="1298" t="s">
        <v>8</v>
      </c>
      <c r="B56" s="860" t="s">
        <v>675</v>
      </c>
      <c r="C56" s="861"/>
      <c r="D56" s="861"/>
      <c r="E56" s="861"/>
      <c r="F56" s="861"/>
      <c r="G56" s="862" t="e">
        <f t="shared" si="1"/>
        <v>#DIV/0!</v>
      </c>
    </row>
    <row r="57" spans="1:7" s="826" customFormat="1" ht="17.25" customHeight="1">
      <c r="A57" s="1298" t="s">
        <v>29</v>
      </c>
      <c r="B57" s="860" t="s">
        <v>676</v>
      </c>
      <c r="C57" s="861"/>
      <c r="D57" s="861"/>
      <c r="E57" s="861"/>
      <c r="F57" s="861"/>
      <c r="G57" s="862" t="e">
        <f t="shared" si="1"/>
        <v>#DIV/0!</v>
      </c>
    </row>
    <row r="58" spans="1:11" s="826" customFormat="1" ht="20.25" customHeight="1">
      <c r="A58" s="822" t="s">
        <v>677</v>
      </c>
      <c r="B58" s="858" t="s">
        <v>678</v>
      </c>
      <c r="C58" s="859">
        <f>C59+C64+C65+C78+C79+C89+C93+C98+C101+C105+C110</f>
        <v>0</v>
      </c>
      <c r="D58" s="859">
        <f>D59+D64+D65+D78+D79+D89+D93+D98+D101+D105+D110</f>
        <v>0</v>
      </c>
      <c r="E58" s="859">
        <f>E59+E64+E65+E78+E79+E89+E93+E98+E101+E105+E110</f>
        <v>0</v>
      </c>
      <c r="F58" s="859">
        <f>F59+F64+F65+F78+F79+F89+F93+F98+F101+F105+F110</f>
        <v>0</v>
      </c>
      <c r="G58" s="859" t="e">
        <f t="shared" si="1"/>
        <v>#DIV/0!</v>
      </c>
      <c r="J58" s="863"/>
      <c r="K58" s="863"/>
    </row>
    <row r="59" spans="1:7" ht="17.25" customHeight="1">
      <c r="A59" s="822" t="s">
        <v>6</v>
      </c>
      <c r="B59" s="858" t="s">
        <v>679</v>
      </c>
      <c r="C59" s="864">
        <f>C60+C61+C62+C63</f>
        <v>0</v>
      </c>
      <c r="D59" s="864">
        <f>D60+D61+D62+D63</f>
        <v>0</v>
      </c>
      <c r="E59" s="864">
        <f>E60+E61+E62+E63</f>
        <v>0</v>
      </c>
      <c r="F59" s="864">
        <f>F60+F61+F62+F63</f>
        <v>0</v>
      </c>
      <c r="G59" s="864" t="e">
        <f t="shared" si="1"/>
        <v>#DIV/0!</v>
      </c>
    </row>
    <row r="60" spans="1:7" ht="17.25" customHeight="1">
      <c r="A60" s="800" t="s">
        <v>627</v>
      </c>
      <c r="B60" s="865" t="s">
        <v>680</v>
      </c>
      <c r="C60" s="861"/>
      <c r="D60" s="861"/>
      <c r="E60" s="861"/>
      <c r="F60" s="861"/>
      <c r="G60" s="862" t="e">
        <f t="shared" si="1"/>
        <v>#DIV/0!</v>
      </c>
    </row>
    <row r="61" spans="1:7" ht="17.25" customHeight="1">
      <c r="A61" s="800" t="s">
        <v>629</v>
      </c>
      <c r="B61" s="865" t="s">
        <v>681</v>
      </c>
      <c r="C61" s="861"/>
      <c r="D61" s="861"/>
      <c r="E61" s="861"/>
      <c r="F61" s="861"/>
      <c r="G61" s="862" t="e">
        <f t="shared" si="1"/>
        <v>#DIV/0!</v>
      </c>
    </row>
    <row r="62" spans="1:7" ht="17.25" customHeight="1">
      <c r="A62" s="800" t="s">
        <v>631</v>
      </c>
      <c r="B62" s="865" t="s">
        <v>682</v>
      </c>
      <c r="C62" s="861"/>
      <c r="D62" s="861"/>
      <c r="E62" s="861"/>
      <c r="F62" s="861"/>
      <c r="G62" s="862" t="e">
        <f t="shared" si="1"/>
        <v>#DIV/0!</v>
      </c>
    </row>
    <row r="63" spans="1:7" s="826" customFormat="1" ht="17.25" customHeight="1">
      <c r="A63" s="800" t="s">
        <v>633</v>
      </c>
      <c r="B63" s="865" t="s">
        <v>683</v>
      </c>
      <c r="C63" s="861"/>
      <c r="D63" s="861"/>
      <c r="E63" s="861"/>
      <c r="F63" s="861"/>
      <c r="G63" s="862" t="e">
        <f t="shared" si="1"/>
        <v>#DIV/0!</v>
      </c>
    </row>
    <row r="64" spans="1:7" s="826" customFormat="1" ht="17.25" customHeight="1">
      <c r="A64" s="822" t="s">
        <v>8</v>
      </c>
      <c r="B64" s="858" t="s">
        <v>684</v>
      </c>
      <c r="C64" s="866"/>
      <c r="D64" s="866"/>
      <c r="E64" s="866"/>
      <c r="F64" s="866"/>
      <c r="G64" s="864" t="e">
        <f t="shared" si="1"/>
        <v>#DIV/0!</v>
      </c>
    </row>
    <row r="65" spans="1:7" ht="17.25" customHeight="1">
      <c r="A65" s="822" t="s">
        <v>29</v>
      </c>
      <c r="B65" s="858" t="s">
        <v>685</v>
      </c>
      <c r="C65" s="864">
        <f>C66+C75+C76+C77+C67</f>
        <v>0</v>
      </c>
      <c r="D65" s="864">
        <f>D66+D75+D76+D77+D67</f>
        <v>0</v>
      </c>
      <c r="E65" s="864">
        <f>E66+E75+E76+E77+E67</f>
        <v>0</v>
      </c>
      <c r="F65" s="864">
        <f>F66+F75+F76+F77+F67</f>
        <v>0</v>
      </c>
      <c r="G65" s="864" t="e">
        <f t="shared" si="1"/>
        <v>#DIV/0!</v>
      </c>
    </row>
    <row r="66" spans="1:7" ht="17.25" customHeight="1">
      <c r="A66" s="800" t="s">
        <v>639</v>
      </c>
      <c r="B66" s="865" t="s">
        <v>686</v>
      </c>
      <c r="C66" s="861"/>
      <c r="D66" s="861"/>
      <c r="E66" s="861"/>
      <c r="F66" s="861"/>
      <c r="G66" s="862" t="e">
        <f t="shared" si="1"/>
        <v>#DIV/0!</v>
      </c>
    </row>
    <row r="67" spans="1:7" ht="17.25" customHeight="1">
      <c r="A67" s="800" t="s">
        <v>641</v>
      </c>
      <c r="B67" s="865" t="s">
        <v>687</v>
      </c>
      <c r="C67" s="815">
        <f>C68+C74</f>
        <v>0</v>
      </c>
      <c r="D67" s="815">
        <f>D68+D74</f>
        <v>0</v>
      </c>
      <c r="E67" s="815">
        <f>E68+E74</f>
        <v>0</v>
      </c>
      <c r="F67" s="815">
        <f>F68+F74</f>
        <v>0</v>
      </c>
      <c r="G67" s="815" t="e">
        <f t="shared" si="1"/>
        <v>#DIV/0!</v>
      </c>
    </row>
    <row r="68" spans="1:7" ht="17.25" customHeight="1">
      <c r="A68" s="800"/>
      <c r="B68" s="810" t="s">
        <v>688</v>
      </c>
      <c r="C68" s="815">
        <f>SUM(C69:C73)</f>
        <v>0</v>
      </c>
      <c r="D68" s="815">
        <f>SUM(D69:D73)</f>
        <v>0</v>
      </c>
      <c r="E68" s="815">
        <f>SUM(E69:E73)</f>
        <v>0</v>
      </c>
      <c r="F68" s="815">
        <f>SUM(F69:F73)</f>
        <v>0</v>
      </c>
      <c r="G68" s="815" t="e">
        <f t="shared" si="1"/>
        <v>#DIV/0!</v>
      </c>
    </row>
    <row r="69" spans="1:7" ht="17.25" customHeight="1">
      <c r="A69" s="800"/>
      <c r="B69" s="860" t="s">
        <v>689</v>
      </c>
      <c r="C69" s="867"/>
      <c r="D69" s="867"/>
      <c r="E69" s="867"/>
      <c r="F69" s="867"/>
      <c r="G69" s="868" t="e">
        <f t="shared" si="1"/>
        <v>#DIV/0!</v>
      </c>
    </row>
    <row r="70" spans="1:7" ht="17.25" customHeight="1">
      <c r="A70" s="800"/>
      <c r="B70" s="860" t="s">
        <v>690</v>
      </c>
      <c r="C70" s="867"/>
      <c r="D70" s="867"/>
      <c r="E70" s="867"/>
      <c r="F70" s="867"/>
      <c r="G70" s="868" t="e">
        <f t="shared" si="1"/>
        <v>#DIV/0!</v>
      </c>
    </row>
    <row r="71" spans="1:7" ht="17.25" customHeight="1">
      <c r="A71" s="800"/>
      <c r="B71" s="860" t="s">
        <v>691</v>
      </c>
      <c r="C71" s="867"/>
      <c r="D71" s="867"/>
      <c r="E71" s="867"/>
      <c r="F71" s="867"/>
      <c r="G71" s="868" t="e">
        <f t="shared" si="1"/>
        <v>#DIV/0!</v>
      </c>
    </row>
    <row r="72" spans="1:7" ht="17.25" customHeight="1">
      <c r="A72" s="800"/>
      <c r="B72" s="860" t="s">
        <v>692</v>
      </c>
      <c r="C72" s="867"/>
      <c r="D72" s="867"/>
      <c r="E72" s="867"/>
      <c r="F72" s="867"/>
      <c r="G72" s="868" t="e">
        <f t="shared" si="1"/>
        <v>#DIV/0!</v>
      </c>
    </row>
    <row r="73" spans="1:7" ht="17.25" customHeight="1">
      <c r="A73" s="800"/>
      <c r="B73" s="860" t="s">
        <v>693</v>
      </c>
      <c r="C73" s="867"/>
      <c r="D73" s="867"/>
      <c r="E73" s="867"/>
      <c r="F73" s="867"/>
      <c r="G73" s="868" t="e">
        <f t="shared" si="1"/>
        <v>#DIV/0!</v>
      </c>
    </row>
    <row r="74" spans="1:7" ht="17.25" customHeight="1">
      <c r="A74" s="800"/>
      <c r="B74" s="810" t="s">
        <v>694</v>
      </c>
      <c r="C74" s="867"/>
      <c r="D74" s="867"/>
      <c r="E74" s="867"/>
      <c r="F74" s="867"/>
      <c r="G74" s="868" t="e">
        <f t="shared" si="1"/>
        <v>#DIV/0!</v>
      </c>
    </row>
    <row r="75" spans="1:7" ht="17.25" customHeight="1">
      <c r="A75" s="800" t="s">
        <v>643</v>
      </c>
      <c r="B75" s="865" t="s">
        <v>1031</v>
      </c>
      <c r="C75" s="867"/>
      <c r="D75" s="867"/>
      <c r="E75" s="867"/>
      <c r="F75" s="867"/>
      <c r="G75" s="868" t="e">
        <f t="shared" si="1"/>
        <v>#DIV/0!</v>
      </c>
    </row>
    <row r="76" spans="1:7" ht="17.25" customHeight="1">
      <c r="A76" s="800" t="s">
        <v>645</v>
      </c>
      <c r="B76" s="865" t="s">
        <v>695</v>
      </c>
      <c r="C76" s="867"/>
      <c r="D76" s="867"/>
      <c r="E76" s="867"/>
      <c r="F76" s="867"/>
      <c r="G76" s="868" t="e">
        <f t="shared" si="1"/>
        <v>#DIV/0!</v>
      </c>
    </row>
    <row r="77" spans="1:7" s="826" customFormat="1" ht="17.25" customHeight="1">
      <c r="A77" s="800" t="s">
        <v>696</v>
      </c>
      <c r="B77" s="865" t="s">
        <v>683</v>
      </c>
      <c r="C77" s="867"/>
      <c r="D77" s="867"/>
      <c r="E77" s="867"/>
      <c r="F77" s="867"/>
      <c r="G77" s="868" t="e">
        <f t="shared" si="1"/>
        <v>#DIV/0!</v>
      </c>
    </row>
    <row r="78" spans="1:7" s="873" customFormat="1" ht="17.25" customHeight="1">
      <c r="A78" s="822" t="s">
        <v>20</v>
      </c>
      <c r="B78" s="869" t="s">
        <v>697</v>
      </c>
      <c r="C78" s="870"/>
      <c r="D78" s="871"/>
      <c r="E78" s="871"/>
      <c r="F78" s="871"/>
      <c r="G78" s="872" t="e">
        <f t="shared" si="1"/>
        <v>#DIV/0!</v>
      </c>
    </row>
    <row r="79" spans="1:7" s="877" customFormat="1" ht="17.25" customHeight="1">
      <c r="A79" s="874" t="s">
        <v>32</v>
      </c>
      <c r="B79" s="875" t="s">
        <v>698</v>
      </c>
      <c r="C79" s="876">
        <f>SUM(C81:C88)</f>
        <v>0</v>
      </c>
      <c r="D79" s="876">
        <f>SUM(D81:D88)</f>
        <v>0</v>
      </c>
      <c r="E79" s="876">
        <f>SUM(E81:E88)</f>
        <v>0</v>
      </c>
      <c r="F79" s="876">
        <f>SUM(F81:F88)</f>
        <v>0</v>
      </c>
      <c r="G79" s="876" t="e">
        <f t="shared" si="1"/>
        <v>#DIV/0!</v>
      </c>
    </row>
    <row r="80" spans="1:7" ht="17.25" customHeight="1">
      <c r="A80" s="878"/>
      <c r="B80" s="879" t="s">
        <v>699</v>
      </c>
      <c r="C80" s="880"/>
      <c r="D80" s="880"/>
      <c r="E80" s="880"/>
      <c r="F80" s="880"/>
      <c r="G80" s="881" t="e">
        <f t="shared" si="1"/>
        <v>#DIV/0!</v>
      </c>
    </row>
    <row r="81" spans="1:7" ht="17.25" customHeight="1">
      <c r="A81" s="800" t="s">
        <v>700</v>
      </c>
      <c r="B81" s="882" t="s">
        <v>701</v>
      </c>
      <c r="C81" s="867"/>
      <c r="D81" s="861"/>
      <c r="E81" s="861"/>
      <c r="F81" s="861"/>
      <c r="G81" s="862" t="e">
        <f t="shared" si="1"/>
        <v>#DIV/0!</v>
      </c>
    </row>
    <row r="82" spans="1:7" ht="17.25" customHeight="1">
      <c r="A82" s="800" t="s">
        <v>702</v>
      </c>
      <c r="B82" s="882" t="s">
        <v>703</v>
      </c>
      <c r="C82" s="867"/>
      <c r="D82" s="861"/>
      <c r="E82" s="861"/>
      <c r="F82" s="861"/>
      <c r="G82" s="862" t="e">
        <f t="shared" si="1"/>
        <v>#DIV/0!</v>
      </c>
    </row>
    <row r="83" spans="1:7" ht="17.25" customHeight="1">
      <c r="A83" s="800" t="s">
        <v>704</v>
      </c>
      <c r="B83" s="882" t="s">
        <v>705</v>
      </c>
      <c r="C83" s="867"/>
      <c r="D83" s="861"/>
      <c r="E83" s="861"/>
      <c r="F83" s="861"/>
      <c r="G83" s="862" t="e">
        <f t="shared" si="1"/>
        <v>#DIV/0!</v>
      </c>
    </row>
    <row r="84" spans="1:7" ht="17.25" customHeight="1">
      <c r="A84" s="800" t="s">
        <v>706</v>
      </c>
      <c r="B84" s="882" t="s">
        <v>707</v>
      </c>
      <c r="C84" s="867"/>
      <c r="D84" s="861"/>
      <c r="E84" s="861"/>
      <c r="F84" s="861"/>
      <c r="G84" s="862" t="e">
        <f t="shared" si="1"/>
        <v>#DIV/0!</v>
      </c>
    </row>
    <row r="85" spans="1:7" ht="17.25" customHeight="1">
      <c r="A85" s="800" t="s">
        <v>708</v>
      </c>
      <c r="B85" s="883" t="s">
        <v>709</v>
      </c>
      <c r="C85" s="867"/>
      <c r="D85" s="861"/>
      <c r="E85" s="861"/>
      <c r="F85" s="861"/>
      <c r="G85" s="862" t="e">
        <f t="shared" si="1"/>
        <v>#DIV/0!</v>
      </c>
    </row>
    <row r="86" spans="1:7" ht="17.25" customHeight="1">
      <c r="A86" s="800" t="s">
        <v>710</v>
      </c>
      <c r="B86" s="883" t="s">
        <v>711</v>
      </c>
      <c r="C86" s="867"/>
      <c r="D86" s="861"/>
      <c r="E86" s="861"/>
      <c r="F86" s="861"/>
      <c r="G86" s="862" t="e">
        <f t="shared" si="1"/>
        <v>#DIV/0!</v>
      </c>
    </row>
    <row r="87" spans="1:7" ht="17.25" customHeight="1">
      <c r="A87" s="800" t="s">
        <v>712</v>
      </c>
      <c r="B87" s="883" t="s">
        <v>713</v>
      </c>
      <c r="C87" s="867"/>
      <c r="D87" s="861"/>
      <c r="E87" s="861"/>
      <c r="F87" s="861"/>
      <c r="G87" s="862" t="e">
        <f t="shared" si="1"/>
        <v>#DIV/0!</v>
      </c>
    </row>
    <row r="88" spans="1:7" s="826" customFormat="1" ht="17.25" customHeight="1">
      <c r="A88" s="800" t="s">
        <v>714</v>
      </c>
      <c r="B88" s="883" t="s">
        <v>715</v>
      </c>
      <c r="C88" s="867"/>
      <c r="D88" s="861"/>
      <c r="E88" s="861"/>
      <c r="F88" s="861"/>
      <c r="G88" s="862" t="e">
        <f t="shared" si="1"/>
        <v>#DIV/0!</v>
      </c>
    </row>
    <row r="89" spans="1:7" s="886" customFormat="1" ht="27.75" customHeight="1">
      <c r="A89" s="884" t="s">
        <v>33</v>
      </c>
      <c r="B89" s="885" t="s">
        <v>716</v>
      </c>
      <c r="C89" s="819">
        <f>SUM(C90:C92)</f>
        <v>0</v>
      </c>
      <c r="D89" s="819">
        <f>SUM(D90:D92)</f>
        <v>0</v>
      </c>
      <c r="E89" s="819">
        <f>SUM(E90:E92)</f>
        <v>0</v>
      </c>
      <c r="F89" s="819">
        <f>SUM(F90:F92)</f>
        <v>0</v>
      </c>
      <c r="G89" s="825" t="e">
        <f>F89/E89*100</f>
        <v>#DIV/0!</v>
      </c>
    </row>
    <row r="90" spans="1:7" s="877" customFormat="1" ht="17.25" customHeight="1">
      <c r="A90" s="887" t="s">
        <v>717</v>
      </c>
      <c r="B90" s="888" t="s">
        <v>155</v>
      </c>
      <c r="C90" s="867"/>
      <c r="D90" s="861"/>
      <c r="E90" s="861"/>
      <c r="F90" s="861"/>
      <c r="G90" s="815" t="e">
        <f>F90/E90*100</f>
        <v>#DIV/0!</v>
      </c>
    </row>
    <row r="91" spans="1:7" s="877" customFormat="1" ht="17.25" customHeight="1">
      <c r="A91" s="887" t="s">
        <v>718</v>
      </c>
      <c r="B91" s="888" t="s">
        <v>719</v>
      </c>
      <c r="C91" s="867"/>
      <c r="D91" s="861"/>
      <c r="E91" s="861"/>
      <c r="F91" s="861"/>
      <c r="G91" s="815" t="e">
        <f>F91/E91*100</f>
        <v>#DIV/0!</v>
      </c>
    </row>
    <row r="92" spans="1:7" s="877" customFormat="1" ht="17.25" customHeight="1">
      <c r="A92" s="887" t="s">
        <v>720</v>
      </c>
      <c r="B92" s="888" t="s">
        <v>122</v>
      </c>
      <c r="C92" s="867"/>
      <c r="D92" s="861"/>
      <c r="E92" s="861"/>
      <c r="F92" s="861"/>
      <c r="G92" s="815" t="e">
        <f>F92/E92*100</f>
        <v>#DIV/0!</v>
      </c>
    </row>
    <row r="93" spans="1:7" s="873" customFormat="1" ht="17.25" customHeight="1">
      <c r="A93" s="874" t="s">
        <v>34</v>
      </c>
      <c r="B93" s="875" t="s">
        <v>721</v>
      </c>
      <c r="C93" s="876">
        <f>C95+C96+C97</f>
        <v>0</v>
      </c>
      <c r="D93" s="876">
        <f>D95+D96+D97</f>
        <v>0</v>
      </c>
      <c r="E93" s="876">
        <f>E95+E96+E97</f>
        <v>0</v>
      </c>
      <c r="F93" s="876">
        <f>F95+F96+F97</f>
        <v>0</v>
      </c>
      <c r="G93" s="876" t="e">
        <f t="shared" si="1"/>
        <v>#DIV/0!</v>
      </c>
    </row>
    <row r="94" spans="1:7" s="826" customFormat="1" ht="17.25" customHeight="1">
      <c r="A94" s="878"/>
      <c r="B94" s="879" t="s">
        <v>722</v>
      </c>
      <c r="C94" s="880"/>
      <c r="D94" s="880"/>
      <c r="E94" s="880"/>
      <c r="F94" s="880"/>
      <c r="G94" s="881" t="e">
        <f t="shared" si="1"/>
        <v>#DIV/0!</v>
      </c>
    </row>
    <row r="95" spans="1:7" s="826" customFormat="1" ht="17.25" customHeight="1">
      <c r="A95" s="889" t="s">
        <v>723</v>
      </c>
      <c r="B95" s="890" t="s">
        <v>724</v>
      </c>
      <c r="C95" s="891"/>
      <c r="D95" s="891"/>
      <c r="E95" s="891"/>
      <c r="F95" s="891"/>
      <c r="G95" s="892" t="e">
        <f t="shared" si="1"/>
        <v>#DIV/0!</v>
      </c>
    </row>
    <row r="96" spans="1:7" s="826" customFormat="1" ht="17.25" customHeight="1">
      <c r="A96" s="889" t="s">
        <v>725</v>
      </c>
      <c r="B96" s="890" t="s">
        <v>726</v>
      </c>
      <c r="C96" s="891"/>
      <c r="D96" s="891"/>
      <c r="E96" s="891"/>
      <c r="F96" s="891"/>
      <c r="G96" s="892" t="e">
        <f t="shared" si="1"/>
        <v>#DIV/0!</v>
      </c>
    </row>
    <row r="97" spans="1:7" s="826" customFormat="1" ht="17.25" customHeight="1">
      <c r="A97" s="889" t="s">
        <v>727</v>
      </c>
      <c r="B97" s="883" t="s">
        <v>728</v>
      </c>
      <c r="C97" s="867"/>
      <c r="D97" s="867"/>
      <c r="E97" s="867"/>
      <c r="F97" s="867"/>
      <c r="G97" s="893" t="e">
        <f t="shared" si="1"/>
        <v>#DIV/0!</v>
      </c>
    </row>
    <row r="98" spans="1:7" s="873" customFormat="1" ht="17.25" customHeight="1">
      <c r="A98" s="884" t="s">
        <v>35</v>
      </c>
      <c r="B98" s="894" t="s">
        <v>729</v>
      </c>
      <c r="C98" s="819">
        <f>SUM(C99:C100)</f>
        <v>0</v>
      </c>
      <c r="D98" s="819">
        <f>SUM(D99:D100)</f>
        <v>0</v>
      </c>
      <c r="E98" s="819">
        <f>SUM(E99:E100)</f>
        <v>0</v>
      </c>
      <c r="F98" s="819">
        <f>SUM(F99:F100)</f>
        <v>0</v>
      </c>
      <c r="G98" s="825" t="e">
        <f t="shared" si="1"/>
        <v>#DIV/0!</v>
      </c>
    </row>
    <row r="99" spans="1:7" s="877" customFormat="1" ht="17.25" customHeight="1">
      <c r="A99" s="887" t="s">
        <v>730</v>
      </c>
      <c r="B99" s="888" t="s">
        <v>731</v>
      </c>
      <c r="C99" s="867"/>
      <c r="D99" s="861"/>
      <c r="E99" s="861"/>
      <c r="F99" s="861"/>
      <c r="G99" s="815" t="e">
        <f t="shared" si="1"/>
        <v>#DIV/0!</v>
      </c>
    </row>
    <row r="100" spans="1:7" s="877" customFormat="1" ht="17.25" customHeight="1">
      <c r="A100" s="887" t="s">
        <v>732</v>
      </c>
      <c r="B100" s="888" t="s">
        <v>733</v>
      </c>
      <c r="C100" s="867"/>
      <c r="D100" s="861"/>
      <c r="E100" s="861"/>
      <c r="F100" s="861"/>
      <c r="G100" s="815" t="e">
        <f t="shared" si="1"/>
        <v>#DIV/0!</v>
      </c>
    </row>
    <row r="101" spans="1:7" s="873" customFormat="1" ht="17.25" customHeight="1">
      <c r="A101" s="874" t="s">
        <v>85</v>
      </c>
      <c r="B101" s="875" t="s">
        <v>734</v>
      </c>
      <c r="C101" s="876">
        <f>C103+C104</f>
        <v>0</v>
      </c>
      <c r="D101" s="876">
        <f>D103+D104</f>
        <v>0</v>
      </c>
      <c r="E101" s="876">
        <f>E103+E104</f>
        <v>0</v>
      </c>
      <c r="F101" s="876">
        <f>F103+F104</f>
        <v>0</v>
      </c>
      <c r="G101" s="876" t="e">
        <f t="shared" si="1"/>
        <v>#DIV/0!</v>
      </c>
    </row>
    <row r="102" spans="1:7" s="826" customFormat="1" ht="17.25" customHeight="1">
      <c r="A102" s="878"/>
      <c r="B102" s="879" t="s">
        <v>735</v>
      </c>
      <c r="C102" s="880"/>
      <c r="D102" s="880"/>
      <c r="E102" s="880"/>
      <c r="F102" s="880"/>
      <c r="G102" s="881" t="e">
        <f t="shared" si="1"/>
        <v>#DIV/0!</v>
      </c>
    </row>
    <row r="103" spans="1:7" s="826" customFormat="1" ht="17.25" customHeight="1">
      <c r="A103" s="895" t="s">
        <v>736</v>
      </c>
      <c r="B103" s="890" t="s">
        <v>737</v>
      </c>
      <c r="C103" s="891"/>
      <c r="D103" s="891"/>
      <c r="E103" s="891"/>
      <c r="F103" s="891"/>
      <c r="G103" s="892" t="e">
        <f t="shared" si="1"/>
        <v>#DIV/0!</v>
      </c>
    </row>
    <row r="104" spans="1:7" s="826" customFormat="1" ht="17.25" customHeight="1">
      <c r="A104" s="895" t="s">
        <v>738</v>
      </c>
      <c r="B104" s="890" t="s">
        <v>683</v>
      </c>
      <c r="C104" s="891"/>
      <c r="D104" s="891"/>
      <c r="E104" s="891"/>
      <c r="F104" s="891"/>
      <c r="G104" s="892" t="e">
        <f t="shared" si="1"/>
        <v>#DIV/0!</v>
      </c>
    </row>
    <row r="105" spans="1:7" s="826" customFormat="1" ht="17.25" customHeight="1">
      <c r="A105" s="896" t="s">
        <v>156</v>
      </c>
      <c r="B105" s="823" t="s">
        <v>739</v>
      </c>
      <c r="C105" s="864">
        <f>C106+C107+C109+C108</f>
        <v>0</v>
      </c>
      <c r="D105" s="864">
        <f>D106+D107+D109+D108</f>
        <v>0</v>
      </c>
      <c r="E105" s="864">
        <f>E106+E107+E109+E108</f>
        <v>0</v>
      </c>
      <c r="F105" s="864">
        <f>F106+F107+F109+F108</f>
        <v>0</v>
      </c>
      <c r="G105" s="864" t="e">
        <f t="shared" si="1"/>
        <v>#DIV/0!</v>
      </c>
    </row>
    <row r="106" spans="1:7" s="826" customFormat="1" ht="17.25" customHeight="1">
      <c r="A106" s="800" t="s">
        <v>740</v>
      </c>
      <c r="B106" s="882" t="s">
        <v>741</v>
      </c>
      <c r="C106" s="867"/>
      <c r="D106" s="867"/>
      <c r="E106" s="867"/>
      <c r="F106" s="867"/>
      <c r="G106" s="893" t="e">
        <f t="shared" si="1"/>
        <v>#DIV/0!</v>
      </c>
    </row>
    <row r="107" spans="1:7" s="826" customFormat="1" ht="17.25" customHeight="1">
      <c r="A107" s="800" t="s">
        <v>742</v>
      </c>
      <c r="B107" s="882" t="s">
        <v>666</v>
      </c>
      <c r="C107" s="867"/>
      <c r="D107" s="867"/>
      <c r="E107" s="867"/>
      <c r="F107" s="867"/>
      <c r="G107" s="893" t="e">
        <f t="shared" si="1"/>
        <v>#DIV/0!</v>
      </c>
    </row>
    <row r="108" spans="1:7" s="826" customFormat="1" ht="17.25" customHeight="1">
      <c r="A108" s="800" t="s">
        <v>743</v>
      </c>
      <c r="B108" s="883" t="s">
        <v>667</v>
      </c>
      <c r="C108" s="867"/>
      <c r="D108" s="867"/>
      <c r="E108" s="867"/>
      <c r="F108" s="867"/>
      <c r="G108" s="893" t="e">
        <f t="shared" si="1"/>
        <v>#DIV/0!</v>
      </c>
    </row>
    <row r="109" spans="1:7" s="826" customFormat="1" ht="17.25" customHeight="1">
      <c r="A109" s="800" t="s">
        <v>744</v>
      </c>
      <c r="B109" s="883" t="s">
        <v>1033</v>
      </c>
      <c r="C109" s="867"/>
      <c r="D109" s="867"/>
      <c r="E109" s="867"/>
      <c r="F109" s="867"/>
      <c r="G109" s="893" t="e">
        <f t="shared" si="1"/>
        <v>#DIV/0!</v>
      </c>
    </row>
    <row r="110" spans="1:7" s="826" customFormat="1" ht="17.25" customHeight="1">
      <c r="A110" s="822" t="s">
        <v>157</v>
      </c>
      <c r="B110" s="858" t="s">
        <v>745</v>
      </c>
      <c r="C110" s="864">
        <f>C111+C112+C113</f>
        <v>0</v>
      </c>
      <c r="D110" s="864">
        <f>D111+D112+D113</f>
        <v>0</v>
      </c>
      <c r="E110" s="864">
        <f>E111+E112+E113</f>
        <v>0</v>
      </c>
      <c r="F110" s="864">
        <f>F111+F112+F113</f>
        <v>0</v>
      </c>
      <c r="G110" s="864" t="e">
        <f t="shared" si="1"/>
        <v>#DIV/0!</v>
      </c>
    </row>
    <row r="111" spans="1:7" ht="17.25" customHeight="1">
      <c r="A111" s="800" t="s">
        <v>746</v>
      </c>
      <c r="B111" s="865" t="s">
        <v>747</v>
      </c>
      <c r="C111" s="861"/>
      <c r="D111" s="861"/>
      <c r="E111" s="861"/>
      <c r="F111" s="861"/>
      <c r="G111" s="862" t="e">
        <f t="shared" si="1"/>
        <v>#DIV/0!</v>
      </c>
    </row>
    <row r="112" spans="1:7" ht="17.25" customHeight="1">
      <c r="A112" s="800" t="s">
        <v>748</v>
      </c>
      <c r="B112" s="865" t="s">
        <v>749</v>
      </c>
      <c r="C112" s="861"/>
      <c r="D112" s="861"/>
      <c r="E112" s="861"/>
      <c r="F112" s="861"/>
      <c r="G112" s="862" t="e">
        <f t="shared" si="1"/>
        <v>#DIV/0!</v>
      </c>
    </row>
    <row r="113" spans="1:7" s="833" customFormat="1" ht="17.25" customHeight="1">
      <c r="A113" s="800" t="s">
        <v>750</v>
      </c>
      <c r="B113" s="865" t="s">
        <v>683</v>
      </c>
      <c r="C113" s="861"/>
      <c r="D113" s="861"/>
      <c r="E113" s="861"/>
      <c r="F113" s="861"/>
      <c r="G113" s="862" t="e">
        <f t="shared" si="1"/>
        <v>#DIV/0!</v>
      </c>
    </row>
    <row r="114" spans="1:7" s="833" customFormat="1" ht="19.5" customHeight="1">
      <c r="A114" s="897" t="s">
        <v>751</v>
      </c>
      <c r="B114" s="805" t="s">
        <v>752</v>
      </c>
      <c r="C114" s="898"/>
      <c r="D114" s="898"/>
      <c r="E114" s="898"/>
      <c r="F114" s="898"/>
      <c r="G114" s="899" t="e">
        <f t="shared" si="1"/>
        <v>#DIV/0!</v>
      </c>
    </row>
    <row r="115" spans="1:7" s="833" customFormat="1" ht="21.75" customHeight="1">
      <c r="A115" s="897" t="s">
        <v>753</v>
      </c>
      <c r="B115" s="828" t="s">
        <v>754</v>
      </c>
      <c r="C115" s="859">
        <f>C116+C117</f>
        <v>0</v>
      </c>
      <c r="D115" s="859">
        <f>D116+D117</f>
        <v>0</v>
      </c>
      <c r="E115" s="859">
        <f>E116+E117</f>
        <v>0</v>
      </c>
      <c r="F115" s="859">
        <f>F116+F117</f>
        <v>0</v>
      </c>
      <c r="G115" s="819" t="e">
        <f t="shared" si="1"/>
        <v>#DIV/0!</v>
      </c>
    </row>
    <row r="116" spans="1:7" s="833" customFormat="1" ht="17.25" customHeight="1">
      <c r="A116" s="895" t="s">
        <v>6</v>
      </c>
      <c r="B116" s="900" t="s">
        <v>755</v>
      </c>
      <c r="C116" s="891"/>
      <c r="D116" s="891"/>
      <c r="E116" s="891"/>
      <c r="F116" s="891"/>
      <c r="G116" s="901" t="e">
        <f t="shared" si="1"/>
        <v>#DIV/0!</v>
      </c>
    </row>
    <row r="117" spans="1:7" s="833" customFormat="1" ht="17.25" customHeight="1">
      <c r="A117" s="895" t="s">
        <v>8</v>
      </c>
      <c r="B117" s="890" t="s">
        <v>683</v>
      </c>
      <c r="C117" s="891"/>
      <c r="D117" s="891"/>
      <c r="E117" s="891"/>
      <c r="F117" s="891"/>
      <c r="G117" s="901" t="e">
        <f t="shared" si="1"/>
        <v>#DIV/0!</v>
      </c>
    </row>
    <row r="118" spans="1:7" s="833" customFormat="1" ht="21.75" customHeight="1">
      <c r="A118" s="897" t="s">
        <v>756</v>
      </c>
      <c r="B118" s="828" t="s">
        <v>757</v>
      </c>
      <c r="C118" s="859">
        <f>C119+C121+C120</f>
        <v>0</v>
      </c>
      <c r="D118" s="859">
        <f>D119+D121+D120</f>
        <v>0</v>
      </c>
      <c r="E118" s="859">
        <f>E119+E121+E120</f>
        <v>0</v>
      </c>
      <c r="F118" s="859">
        <f>F119+F121+F120</f>
        <v>0</v>
      </c>
      <c r="G118" s="830" t="e">
        <f t="shared" si="1"/>
        <v>#DIV/0!</v>
      </c>
    </row>
    <row r="119" spans="1:7" s="833" customFormat="1" ht="17.25" customHeight="1">
      <c r="A119" s="895" t="s">
        <v>6</v>
      </c>
      <c r="B119" s="865" t="s">
        <v>758</v>
      </c>
      <c r="C119" s="902"/>
      <c r="D119" s="902"/>
      <c r="E119" s="902"/>
      <c r="F119" s="902"/>
      <c r="G119" s="850" t="e">
        <f t="shared" si="1"/>
        <v>#DIV/0!</v>
      </c>
    </row>
    <row r="120" spans="1:7" s="833" customFormat="1" ht="17.25" customHeight="1">
      <c r="A120" s="895" t="s">
        <v>8</v>
      </c>
      <c r="B120" s="903" t="s">
        <v>759</v>
      </c>
      <c r="C120" s="902"/>
      <c r="D120" s="902"/>
      <c r="E120" s="902"/>
      <c r="F120" s="902"/>
      <c r="G120" s="850" t="e">
        <f t="shared" si="1"/>
        <v>#DIV/0!</v>
      </c>
    </row>
    <row r="121" spans="1:7" s="833" customFormat="1" ht="17.25" customHeight="1">
      <c r="A121" s="895" t="s">
        <v>29</v>
      </c>
      <c r="B121" s="903" t="s">
        <v>745</v>
      </c>
      <c r="C121" s="902"/>
      <c r="D121" s="902"/>
      <c r="E121" s="902"/>
      <c r="F121" s="902"/>
      <c r="G121" s="850" t="e">
        <f t="shared" si="1"/>
        <v>#DIV/0!</v>
      </c>
    </row>
    <row r="122" spans="1:7" s="833" customFormat="1" ht="19.5" customHeight="1">
      <c r="A122" s="897" t="s">
        <v>760</v>
      </c>
      <c r="B122" s="904" t="s">
        <v>761</v>
      </c>
      <c r="C122" s="905"/>
      <c r="D122" s="905"/>
      <c r="E122" s="905"/>
      <c r="F122" s="905"/>
      <c r="G122" s="906" t="e">
        <f t="shared" si="1"/>
        <v>#DIV/0!</v>
      </c>
    </row>
    <row r="123" spans="1:7" s="854" customFormat="1" ht="12" customHeight="1">
      <c r="A123" s="1670"/>
      <c r="B123" s="1670"/>
      <c r="C123" s="1670"/>
      <c r="D123" s="1670"/>
      <c r="E123" s="1670"/>
      <c r="F123" s="1670"/>
      <c r="G123" s="1670"/>
    </row>
    <row r="124" spans="1:7" s="854" customFormat="1" ht="19.5" customHeight="1">
      <c r="A124" s="907" t="s">
        <v>762</v>
      </c>
      <c r="B124" s="908" t="s">
        <v>763</v>
      </c>
      <c r="C124" s="909">
        <f>C15-C52</f>
        <v>0</v>
      </c>
      <c r="D124" s="909">
        <f>D15-D52</f>
        <v>0</v>
      </c>
      <c r="E124" s="909">
        <f>E15-E52</f>
        <v>0</v>
      </c>
      <c r="F124" s="909">
        <f>F15-F52</f>
        <v>0</v>
      </c>
      <c r="G124" s="910" t="e">
        <f aca="true" t="shared" si="2" ref="G124:G130">F124/E124*100</f>
        <v>#DIV/0!</v>
      </c>
    </row>
    <row r="125" spans="1:7" s="854" customFormat="1" ht="19.5" customHeight="1">
      <c r="A125" s="907" t="s">
        <v>764</v>
      </c>
      <c r="B125" s="828" t="s">
        <v>765</v>
      </c>
      <c r="C125" s="911"/>
      <c r="D125" s="912"/>
      <c r="E125" s="912"/>
      <c r="F125" s="912"/>
      <c r="G125" s="910" t="e">
        <f t="shared" si="2"/>
        <v>#DIV/0!</v>
      </c>
    </row>
    <row r="126" spans="1:7" s="854" customFormat="1" ht="19.5" customHeight="1">
      <c r="A126" s="907" t="s">
        <v>766</v>
      </c>
      <c r="B126" s="908" t="s">
        <v>767</v>
      </c>
      <c r="C126" s="909">
        <f>C124-C125</f>
        <v>0</v>
      </c>
      <c r="D126" s="909">
        <f>D124-D125</f>
        <v>0</v>
      </c>
      <c r="E126" s="909">
        <f>E124-E125</f>
        <v>0</v>
      </c>
      <c r="F126" s="909">
        <f>F124-F125</f>
        <v>0</v>
      </c>
      <c r="G126" s="910" t="e">
        <f t="shared" si="2"/>
        <v>#DIV/0!</v>
      </c>
    </row>
    <row r="127" spans="1:7" s="833" customFormat="1" ht="17.25" customHeight="1">
      <c r="A127" s="809" t="s">
        <v>6</v>
      </c>
      <c r="B127" s="856" t="s">
        <v>768</v>
      </c>
      <c r="C127" s="803">
        <f>C128+C129</f>
        <v>0</v>
      </c>
      <c r="D127" s="803">
        <f>D128+D129</f>
        <v>0</v>
      </c>
      <c r="E127" s="803">
        <f>E128+E129</f>
        <v>0</v>
      </c>
      <c r="F127" s="803">
        <f>F128+F129</f>
        <v>0</v>
      </c>
      <c r="G127" s="910" t="e">
        <f t="shared" si="2"/>
        <v>#DIV/0!</v>
      </c>
    </row>
    <row r="128" spans="1:7" s="833" customFormat="1" ht="17.25" customHeight="1">
      <c r="A128" s="800" t="s">
        <v>627</v>
      </c>
      <c r="B128" s="913" t="s">
        <v>769</v>
      </c>
      <c r="C128" s="1728"/>
      <c r="D128" s="1728"/>
      <c r="E128" s="1728"/>
      <c r="F128" s="1728"/>
      <c r="G128" s="910" t="e">
        <f t="shared" si="2"/>
        <v>#DIV/0!</v>
      </c>
    </row>
    <row r="129" spans="1:7" s="833" customFormat="1" ht="17.25" customHeight="1">
      <c r="A129" s="800" t="s">
        <v>629</v>
      </c>
      <c r="B129" s="913" t="s">
        <v>770</v>
      </c>
      <c r="C129" s="1728"/>
      <c r="D129" s="1728"/>
      <c r="E129" s="1728"/>
      <c r="F129" s="1728"/>
      <c r="G129" s="910" t="e">
        <f t="shared" si="2"/>
        <v>#DIV/0!</v>
      </c>
    </row>
    <row r="130" spans="1:7" s="833" customFormat="1" ht="17.25" customHeight="1">
      <c r="A130" s="809" t="s">
        <v>8</v>
      </c>
      <c r="B130" s="856" t="s">
        <v>771</v>
      </c>
      <c r="C130" s="1106"/>
      <c r="D130" s="1106"/>
      <c r="E130" s="1106"/>
      <c r="F130" s="1106"/>
      <c r="G130" s="910" t="e">
        <f t="shared" si="2"/>
        <v>#DIV/0!</v>
      </c>
    </row>
    <row r="131" spans="1:7" s="833" customFormat="1" ht="10.5" customHeight="1">
      <c r="A131" s="809"/>
      <c r="B131" s="856"/>
      <c r="C131" s="827"/>
      <c r="D131" s="827"/>
      <c r="E131" s="827"/>
      <c r="F131" s="827"/>
      <c r="G131" s="859"/>
    </row>
    <row r="132" spans="1:7" ht="21.75" customHeight="1">
      <c r="A132" s="907" t="s">
        <v>772</v>
      </c>
      <c r="B132" s="908" t="s">
        <v>773</v>
      </c>
      <c r="C132" s="859">
        <f>C133+C134+C135+C137+C136</f>
        <v>0</v>
      </c>
      <c r="D132" s="859">
        <f>D133+D134+D135+D137+D136</f>
        <v>0</v>
      </c>
      <c r="E132" s="859">
        <f>E133+E134+E135+E137+E136</f>
        <v>0</v>
      </c>
      <c r="F132" s="859">
        <f>F133+F134+F135+F137+F136</f>
        <v>0</v>
      </c>
      <c r="G132" s="859" t="e">
        <f aca="true" t="shared" si="3" ref="G132:G137">F132/E132*100</f>
        <v>#DIV/0!</v>
      </c>
    </row>
    <row r="133" spans="1:7" ht="17.25" customHeight="1">
      <c r="A133" s="1298" t="s">
        <v>6</v>
      </c>
      <c r="B133" s="914" t="s">
        <v>774</v>
      </c>
      <c r="C133" s="915"/>
      <c r="D133" s="915"/>
      <c r="E133" s="915"/>
      <c r="F133" s="915"/>
      <c r="G133" s="916" t="e">
        <f t="shared" si="3"/>
        <v>#DIV/0!</v>
      </c>
    </row>
    <row r="134" spans="1:7" ht="17.25" customHeight="1">
      <c r="A134" s="1298" t="s">
        <v>8</v>
      </c>
      <c r="B134" s="883" t="s">
        <v>775</v>
      </c>
      <c r="C134" s="915"/>
      <c r="D134" s="915"/>
      <c r="E134" s="915"/>
      <c r="F134" s="915"/>
      <c r="G134" s="916" t="e">
        <f t="shared" si="3"/>
        <v>#DIV/0!</v>
      </c>
    </row>
    <row r="135" spans="1:7" ht="17.25" customHeight="1">
      <c r="A135" s="1298" t="s">
        <v>29</v>
      </c>
      <c r="B135" s="883" t="s">
        <v>776</v>
      </c>
      <c r="C135" s="915"/>
      <c r="D135" s="915"/>
      <c r="E135" s="915"/>
      <c r="F135" s="915"/>
      <c r="G135" s="916" t="e">
        <f t="shared" si="3"/>
        <v>#DIV/0!</v>
      </c>
    </row>
    <row r="136" spans="1:7" ht="17.25" customHeight="1">
      <c r="A136" s="1298" t="s">
        <v>20</v>
      </c>
      <c r="B136" s="883" t="s">
        <v>777</v>
      </c>
      <c r="C136" s="915"/>
      <c r="D136" s="915"/>
      <c r="E136" s="915"/>
      <c r="F136" s="915"/>
      <c r="G136" s="916" t="e">
        <f t="shared" si="3"/>
        <v>#DIV/0!</v>
      </c>
    </row>
    <row r="137" spans="1:7" ht="17.25" customHeight="1">
      <c r="A137" s="1298" t="s">
        <v>32</v>
      </c>
      <c r="B137" s="883" t="s">
        <v>778</v>
      </c>
      <c r="C137" s="915"/>
      <c r="D137" s="915"/>
      <c r="E137" s="915"/>
      <c r="F137" s="915"/>
      <c r="G137" s="916" t="e">
        <f t="shared" si="3"/>
        <v>#DIV/0!</v>
      </c>
    </row>
    <row r="138" spans="1:7" s="854" customFormat="1" ht="10.5" customHeight="1">
      <c r="A138" s="1640"/>
      <c r="B138" s="1640"/>
      <c r="C138" s="1640"/>
      <c r="D138" s="1640"/>
      <c r="E138" s="1640"/>
      <c r="F138" s="1640"/>
      <c r="G138" s="1640"/>
    </row>
    <row r="139" spans="1:7" ht="22.5" customHeight="1">
      <c r="A139" s="917" t="s">
        <v>779</v>
      </c>
      <c r="B139" s="917" t="s">
        <v>780</v>
      </c>
      <c r="C139" s="918">
        <f>SUM(C140:C146)</f>
        <v>0</v>
      </c>
      <c r="D139" s="918">
        <f>SUM(D140:D146)</f>
        <v>0</v>
      </c>
      <c r="E139" s="918">
        <f>SUM(E140:E146)</f>
        <v>0</v>
      </c>
      <c r="F139" s="918">
        <f>SUM(F140:F146)</f>
        <v>0</v>
      </c>
      <c r="G139" s="918" t="e">
        <f aca="true" t="shared" si="4" ref="G139:G146">F139/E139*100</f>
        <v>#DIV/0!</v>
      </c>
    </row>
    <row r="140" spans="1:7" ht="17.25" customHeight="1">
      <c r="A140" s="1299" t="s">
        <v>6</v>
      </c>
      <c r="B140" s="914" t="s">
        <v>774</v>
      </c>
      <c r="C140" s="915"/>
      <c r="D140" s="915"/>
      <c r="E140" s="915"/>
      <c r="F140" s="915"/>
      <c r="G140" s="916" t="e">
        <f t="shared" si="4"/>
        <v>#DIV/0!</v>
      </c>
    </row>
    <row r="141" spans="1:7" ht="17.25" customHeight="1">
      <c r="A141" s="1299" t="s">
        <v>8</v>
      </c>
      <c r="B141" s="883" t="s">
        <v>775</v>
      </c>
      <c r="C141" s="915"/>
      <c r="D141" s="915"/>
      <c r="E141" s="915"/>
      <c r="F141" s="915"/>
      <c r="G141" s="916" t="e">
        <f t="shared" si="4"/>
        <v>#DIV/0!</v>
      </c>
    </row>
    <row r="142" spans="1:7" ht="17.25" customHeight="1">
      <c r="A142" s="1299" t="s">
        <v>29</v>
      </c>
      <c r="B142" s="883" t="s">
        <v>776</v>
      </c>
      <c r="C142" s="915"/>
      <c r="D142" s="915"/>
      <c r="E142" s="915"/>
      <c r="F142" s="915"/>
      <c r="G142" s="916" t="e">
        <f t="shared" si="4"/>
        <v>#DIV/0!</v>
      </c>
    </row>
    <row r="143" spans="1:7" ht="17.25" customHeight="1">
      <c r="A143" s="1299" t="s">
        <v>20</v>
      </c>
      <c r="B143" s="883" t="s">
        <v>777</v>
      </c>
      <c r="C143" s="915"/>
      <c r="D143" s="915"/>
      <c r="E143" s="915"/>
      <c r="F143" s="915"/>
      <c r="G143" s="916" t="e">
        <f t="shared" si="4"/>
        <v>#DIV/0!</v>
      </c>
    </row>
    <row r="144" spans="1:7" ht="17.25" customHeight="1">
      <c r="A144" s="1299" t="s">
        <v>32</v>
      </c>
      <c r="B144" s="883" t="s">
        <v>778</v>
      </c>
      <c r="C144" s="915"/>
      <c r="D144" s="915"/>
      <c r="E144" s="915"/>
      <c r="F144" s="915"/>
      <c r="G144" s="916" t="e">
        <f>F144/E144*100</f>
        <v>#DIV/0!</v>
      </c>
    </row>
    <row r="145" spans="1:7" ht="17.25" customHeight="1">
      <c r="A145" s="1299" t="s">
        <v>33</v>
      </c>
      <c r="B145" s="883" t="s">
        <v>781</v>
      </c>
      <c r="C145" s="915"/>
      <c r="D145" s="915"/>
      <c r="E145" s="915"/>
      <c r="F145" s="915"/>
      <c r="G145" s="916" t="e">
        <f t="shared" si="4"/>
        <v>#DIV/0!</v>
      </c>
    </row>
    <row r="146" spans="1:7" ht="17.25" customHeight="1">
      <c r="A146" s="1299" t="s">
        <v>34</v>
      </c>
      <c r="B146" s="883" t="s">
        <v>782</v>
      </c>
      <c r="C146" s="919"/>
      <c r="D146" s="915"/>
      <c r="E146" s="915"/>
      <c r="F146" s="915"/>
      <c r="G146" s="916" t="e">
        <f t="shared" si="4"/>
        <v>#DIV/0!</v>
      </c>
    </row>
    <row r="147" spans="2:7" ht="12" customHeight="1">
      <c r="B147" s="1661" t="s">
        <v>783</v>
      </c>
      <c r="C147" s="1661"/>
      <c r="D147" s="1662"/>
      <c r="E147" s="1662"/>
      <c r="F147" s="1662"/>
      <c r="G147" s="920"/>
    </row>
    <row r="148" spans="2:7" ht="12" customHeight="1">
      <c r="B148" s="1641" t="s">
        <v>784</v>
      </c>
      <c r="C148" s="1641"/>
      <c r="D148" s="1663"/>
      <c r="E148" s="1663"/>
      <c r="F148" s="1663"/>
      <c r="G148" s="920"/>
    </row>
    <row r="149" spans="2:7" ht="12" customHeight="1">
      <c r="B149" s="921"/>
      <c r="C149" s="921"/>
      <c r="D149" s="54"/>
      <c r="E149" s="54"/>
      <c r="F149" s="54"/>
      <c r="G149" s="920"/>
    </row>
    <row r="150" spans="2:7" ht="15.75" customHeight="1">
      <c r="B150" s="922" t="s">
        <v>785</v>
      </c>
      <c r="C150" s="922"/>
      <c r="D150" s="922"/>
      <c r="E150" s="920"/>
      <c r="F150" s="920"/>
      <c r="G150" s="920"/>
    </row>
    <row r="151" spans="3:7" ht="12" customHeight="1">
      <c r="C151" s="920"/>
      <c r="D151" s="923"/>
      <c r="E151" s="920"/>
      <c r="F151" s="920"/>
      <c r="G151" s="920"/>
    </row>
    <row r="152" spans="1:7" ht="43.5" customHeight="1">
      <c r="A152" s="1664" t="s">
        <v>55</v>
      </c>
      <c r="B152" s="1664" t="s">
        <v>24</v>
      </c>
      <c r="C152" s="1652" t="s">
        <v>619</v>
      </c>
      <c r="D152" s="1652" t="s">
        <v>620</v>
      </c>
      <c r="E152" s="1652" t="s">
        <v>621</v>
      </c>
      <c r="F152" s="1652" t="s">
        <v>622</v>
      </c>
      <c r="G152" s="1652" t="s">
        <v>786</v>
      </c>
    </row>
    <row r="153" spans="1:7" ht="9.75" customHeight="1">
      <c r="A153" s="1665"/>
      <c r="B153" s="1666"/>
      <c r="C153" s="1652"/>
      <c r="D153" s="1652"/>
      <c r="E153" s="1652"/>
      <c r="F153" s="1652"/>
      <c r="G153" s="1652"/>
    </row>
    <row r="154" spans="1:7" ht="18" customHeight="1">
      <c r="A154" s="924" t="s">
        <v>6</v>
      </c>
      <c r="B154" s="924" t="s">
        <v>8</v>
      </c>
      <c r="C154" s="924" t="s">
        <v>29</v>
      </c>
      <c r="D154" s="924" t="s">
        <v>20</v>
      </c>
      <c r="E154" s="925" t="s">
        <v>32</v>
      </c>
      <c r="F154" s="925" t="s">
        <v>33</v>
      </c>
      <c r="G154" s="925" t="s">
        <v>34</v>
      </c>
    </row>
    <row r="155" spans="1:7" ht="18" customHeight="1">
      <c r="A155" s="926" t="s">
        <v>92</v>
      </c>
      <c r="B155" s="1660" t="s">
        <v>787</v>
      </c>
      <c r="C155" s="1655"/>
      <c r="D155" s="1655"/>
      <c r="E155" s="1655"/>
      <c r="F155" s="1655"/>
      <c r="G155" s="1656"/>
    </row>
    <row r="156" spans="1:7" ht="18" customHeight="1">
      <c r="A156" s="926" t="s">
        <v>6</v>
      </c>
      <c r="B156" s="1660" t="s">
        <v>788</v>
      </c>
      <c r="C156" s="1655"/>
      <c r="D156" s="1655"/>
      <c r="E156" s="1655"/>
      <c r="F156" s="1655"/>
      <c r="G156" s="1656"/>
    </row>
    <row r="157" spans="1:7" ht="17.25" customHeight="1">
      <c r="A157" s="927" t="s">
        <v>627</v>
      </c>
      <c r="B157" s="928" t="s">
        <v>789</v>
      </c>
      <c r="C157" s="1270"/>
      <c r="D157" s="821"/>
      <c r="E157" s="1270"/>
      <c r="F157" s="1270"/>
      <c r="G157" s="931">
        <f>F157-E157</f>
        <v>0</v>
      </c>
    </row>
    <row r="158" spans="1:7" ht="18" customHeight="1">
      <c r="A158" s="927" t="s">
        <v>629</v>
      </c>
      <c r="B158" s="928" t="s">
        <v>790</v>
      </c>
      <c r="C158" s="1270"/>
      <c r="D158" s="821"/>
      <c r="E158" s="1270"/>
      <c r="F158" s="1270"/>
      <c r="G158" s="931">
        <f>F158-E158</f>
        <v>0</v>
      </c>
    </row>
    <row r="159" spans="1:7" ht="18" customHeight="1">
      <c r="A159" s="927" t="s">
        <v>631</v>
      </c>
      <c r="B159" s="932" t="s">
        <v>791</v>
      </c>
      <c r="C159" s="929">
        <f>SUM(C160:C161)</f>
        <v>0</v>
      </c>
      <c r="D159" s="862" t="s">
        <v>141</v>
      </c>
      <c r="E159" s="929">
        <f>SUM(E160:E161)</f>
        <v>0</v>
      </c>
      <c r="F159" s="862" t="s">
        <v>141</v>
      </c>
      <c r="G159" s="1292" t="s">
        <v>141</v>
      </c>
    </row>
    <row r="160" spans="1:7" ht="18" customHeight="1">
      <c r="A160" s="933"/>
      <c r="B160" s="932" t="s">
        <v>792</v>
      </c>
      <c r="C160" s="1270"/>
      <c r="D160" s="862" t="s">
        <v>141</v>
      </c>
      <c r="E160" s="1270"/>
      <c r="F160" s="862" t="s">
        <v>141</v>
      </c>
      <c r="G160" s="1292" t="s">
        <v>141</v>
      </c>
    </row>
    <row r="161" spans="1:7" ht="18" customHeight="1">
      <c r="A161" s="933"/>
      <c r="B161" s="934" t="s">
        <v>793</v>
      </c>
      <c r="C161" s="1270"/>
      <c r="D161" s="862" t="s">
        <v>141</v>
      </c>
      <c r="E161" s="1270"/>
      <c r="F161" s="862" t="s">
        <v>141</v>
      </c>
      <c r="G161" s="1292" t="s">
        <v>141</v>
      </c>
    </row>
    <row r="162" spans="1:7" ht="18" customHeight="1">
      <c r="A162" s="927" t="s">
        <v>633</v>
      </c>
      <c r="B162" s="932" t="s">
        <v>794</v>
      </c>
      <c r="C162" s="1270"/>
      <c r="D162" s="862" t="s">
        <v>141</v>
      </c>
      <c r="E162" s="1270"/>
      <c r="F162" s="862" t="s">
        <v>141</v>
      </c>
      <c r="G162" s="1292" t="s">
        <v>141</v>
      </c>
    </row>
    <row r="163" spans="1:7" ht="18" customHeight="1">
      <c r="A163" s="926" t="s">
        <v>8</v>
      </c>
      <c r="B163" s="1654" t="s">
        <v>795</v>
      </c>
      <c r="C163" s="1655"/>
      <c r="D163" s="1655"/>
      <c r="E163" s="1655"/>
      <c r="F163" s="1655"/>
      <c r="G163" s="1656"/>
    </row>
    <row r="164" spans="1:7" ht="18" customHeight="1">
      <c r="A164" s="935" t="s">
        <v>659</v>
      </c>
      <c r="B164" s="932" t="s">
        <v>796</v>
      </c>
      <c r="C164" s="1270"/>
      <c r="D164" s="862" t="s">
        <v>141</v>
      </c>
      <c r="E164" s="1270"/>
      <c r="F164" s="862" t="s">
        <v>141</v>
      </c>
      <c r="G164" s="1292" t="s">
        <v>141</v>
      </c>
    </row>
    <row r="165" spans="1:7" ht="18" customHeight="1">
      <c r="A165" s="927" t="s">
        <v>660</v>
      </c>
      <c r="B165" s="928" t="s">
        <v>797</v>
      </c>
      <c r="C165" s="1270"/>
      <c r="D165" s="862" t="s">
        <v>141</v>
      </c>
      <c r="E165" s="1270"/>
      <c r="F165" s="862" t="s">
        <v>141</v>
      </c>
      <c r="G165" s="1292" t="s">
        <v>141</v>
      </c>
    </row>
    <row r="166" spans="1:7" ht="18" customHeight="1">
      <c r="A166" s="926" t="s">
        <v>58</v>
      </c>
      <c r="B166" s="1660" t="s">
        <v>798</v>
      </c>
      <c r="C166" s="1655"/>
      <c r="D166" s="1655"/>
      <c r="E166" s="1655"/>
      <c r="F166" s="1655"/>
      <c r="G166" s="1656"/>
    </row>
    <row r="167" spans="1:7" ht="18" customHeight="1">
      <c r="A167" s="926" t="s">
        <v>6</v>
      </c>
      <c r="B167" s="1660" t="s">
        <v>788</v>
      </c>
      <c r="C167" s="1655"/>
      <c r="D167" s="1655"/>
      <c r="E167" s="1655"/>
      <c r="F167" s="1655"/>
      <c r="G167" s="1656"/>
    </row>
    <row r="168" spans="1:7" ht="18" customHeight="1">
      <c r="A168" s="927" t="s">
        <v>627</v>
      </c>
      <c r="B168" s="928" t="s">
        <v>789</v>
      </c>
      <c r="C168" s="1270"/>
      <c r="D168" s="930"/>
      <c r="E168" s="1270"/>
      <c r="F168" s="1270"/>
      <c r="G168" s="931">
        <f>F168-E168</f>
        <v>0</v>
      </c>
    </row>
    <row r="169" spans="1:7" ht="18" customHeight="1">
      <c r="A169" s="927" t="s">
        <v>629</v>
      </c>
      <c r="B169" s="928" t="s">
        <v>790</v>
      </c>
      <c r="C169" s="1270"/>
      <c r="D169" s="930"/>
      <c r="E169" s="1270"/>
      <c r="F169" s="1270"/>
      <c r="G169" s="931">
        <f>F169-E169</f>
        <v>0</v>
      </c>
    </row>
    <row r="170" spans="1:7" ht="18" customHeight="1">
      <c r="A170" s="927" t="s">
        <v>631</v>
      </c>
      <c r="B170" s="932" t="s">
        <v>791</v>
      </c>
      <c r="C170" s="929">
        <f>SUM(C171:C172)</f>
        <v>0</v>
      </c>
      <c r="D170" s="862" t="s">
        <v>141</v>
      </c>
      <c r="E170" s="929">
        <f>SUM(E171:E172)</f>
        <v>0</v>
      </c>
      <c r="F170" s="862" t="s">
        <v>141</v>
      </c>
      <c r="G170" s="1292" t="s">
        <v>141</v>
      </c>
    </row>
    <row r="171" spans="1:7" ht="18" customHeight="1">
      <c r="A171" s="933"/>
      <c r="B171" s="932" t="s">
        <v>792</v>
      </c>
      <c r="C171" s="1270"/>
      <c r="D171" s="862" t="s">
        <v>141</v>
      </c>
      <c r="E171" s="1270"/>
      <c r="F171" s="862" t="s">
        <v>141</v>
      </c>
      <c r="G171" s="1292" t="s">
        <v>141</v>
      </c>
    </row>
    <row r="172" spans="1:7" ht="18" customHeight="1">
      <c r="A172" s="933"/>
      <c r="B172" s="934" t="s">
        <v>793</v>
      </c>
      <c r="C172" s="1270"/>
      <c r="D172" s="862" t="s">
        <v>141</v>
      </c>
      <c r="E172" s="1270"/>
      <c r="F172" s="862" t="s">
        <v>141</v>
      </c>
      <c r="G172" s="1292" t="s">
        <v>141</v>
      </c>
    </row>
    <row r="173" spans="1:7" ht="18" customHeight="1">
      <c r="A173" s="927" t="s">
        <v>633</v>
      </c>
      <c r="B173" s="932" t="s">
        <v>794</v>
      </c>
      <c r="C173" s="1270"/>
      <c r="D173" s="862" t="s">
        <v>141</v>
      </c>
      <c r="E173" s="1270"/>
      <c r="F173" s="862" t="s">
        <v>141</v>
      </c>
      <c r="G173" s="1292" t="s">
        <v>141</v>
      </c>
    </row>
    <row r="174" spans="1:7" ht="18" customHeight="1">
      <c r="A174" s="926" t="s">
        <v>8</v>
      </c>
      <c r="B174" s="1654" t="s">
        <v>795</v>
      </c>
      <c r="C174" s="1655"/>
      <c r="D174" s="1655"/>
      <c r="E174" s="1655"/>
      <c r="F174" s="1655"/>
      <c r="G174" s="1656"/>
    </row>
    <row r="175" spans="1:7" ht="18" customHeight="1">
      <c r="A175" s="935" t="s">
        <v>659</v>
      </c>
      <c r="B175" s="932" t="s">
        <v>796</v>
      </c>
      <c r="C175" s="1270"/>
      <c r="D175" s="862" t="s">
        <v>141</v>
      </c>
      <c r="E175" s="1270"/>
      <c r="F175" s="862" t="s">
        <v>141</v>
      </c>
      <c r="G175" s="1292" t="s">
        <v>141</v>
      </c>
    </row>
    <row r="176" spans="1:7" ht="18" customHeight="1">
      <c r="A176" s="927" t="s">
        <v>660</v>
      </c>
      <c r="B176" s="928" t="s">
        <v>797</v>
      </c>
      <c r="C176" s="1270"/>
      <c r="D176" s="862" t="s">
        <v>141</v>
      </c>
      <c r="E176" s="1270"/>
      <c r="F176" s="862" t="s">
        <v>141</v>
      </c>
      <c r="G176" s="1292" t="s">
        <v>141</v>
      </c>
    </row>
    <row r="177" spans="1:7" ht="18" customHeight="1">
      <c r="A177" s="926" t="s">
        <v>59</v>
      </c>
      <c r="B177" s="1660" t="s">
        <v>799</v>
      </c>
      <c r="C177" s="1655"/>
      <c r="D177" s="1655"/>
      <c r="E177" s="1655"/>
      <c r="F177" s="1655"/>
      <c r="G177" s="1656"/>
    </row>
    <row r="178" spans="1:7" ht="18" customHeight="1">
      <c r="A178" s="926" t="s">
        <v>6</v>
      </c>
      <c r="B178" s="1660" t="s">
        <v>788</v>
      </c>
      <c r="C178" s="1655"/>
      <c r="D178" s="1655"/>
      <c r="E178" s="1655"/>
      <c r="F178" s="1655"/>
      <c r="G178" s="1656"/>
    </row>
    <row r="179" spans="1:7" ht="18" customHeight="1">
      <c r="A179" s="927" t="s">
        <v>627</v>
      </c>
      <c r="B179" s="928" t="s">
        <v>789</v>
      </c>
      <c r="C179" s="1270"/>
      <c r="D179" s="821"/>
      <c r="E179" s="1270"/>
      <c r="F179" s="1270"/>
      <c r="G179" s="931">
        <f>F179-E179</f>
        <v>0</v>
      </c>
    </row>
    <row r="180" spans="1:7" ht="18" customHeight="1">
      <c r="A180" s="927" t="s">
        <v>629</v>
      </c>
      <c r="B180" s="928" t="s">
        <v>790</v>
      </c>
      <c r="C180" s="1270"/>
      <c r="D180" s="821"/>
      <c r="E180" s="1270"/>
      <c r="F180" s="1270"/>
      <c r="G180" s="931">
        <f>F180-E180</f>
        <v>0</v>
      </c>
    </row>
    <row r="181" spans="1:7" ht="18" customHeight="1">
      <c r="A181" s="927" t="s">
        <v>631</v>
      </c>
      <c r="B181" s="932" t="s">
        <v>791</v>
      </c>
      <c r="C181" s="929">
        <f>SUM(C182:C183)</f>
        <v>0</v>
      </c>
      <c r="D181" s="862" t="s">
        <v>141</v>
      </c>
      <c r="E181" s="929">
        <f>SUM(E182:E183)</f>
        <v>0</v>
      </c>
      <c r="F181" s="862" t="s">
        <v>141</v>
      </c>
      <c r="G181" s="1292" t="s">
        <v>141</v>
      </c>
    </row>
    <row r="182" spans="1:7" ht="18" customHeight="1">
      <c r="A182" s="933"/>
      <c r="B182" s="932" t="s">
        <v>792</v>
      </c>
      <c r="C182" s="1270"/>
      <c r="D182" s="862" t="s">
        <v>141</v>
      </c>
      <c r="E182" s="1270"/>
      <c r="F182" s="862" t="s">
        <v>141</v>
      </c>
      <c r="G182" s="1292" t="s">
        <v>141</v>
      </c>
    </row>
    <row r="183" spans="1:7" ht="18" customHeight="1">
      <c r="A183" s="933"/>
      <c r="B183" s="934" t="s">
        <v>793</v>
      </c>
      <c r="C183" s="1270"/>
      <c r="D183" s="862" t="s">
        <v>141</v>
      </c>
      <c r="E183" s="1270"/>
      <c r="F183" s="862" t="s">
        <v>141</v>
      </c>
      <c r="G183" s="1292" t="s">
        <v>141</v>
      </c>
    </row>
    <row r="184" spans="1:7" ht="18" customHeight="1">
      <c r="A184" s="927" t="s">
        <v>633</v>
      </c>
      <c r="B184" s="932" t="s">
        <v>794</v>
      </c>
      <c r="C184" s="1270"/>
      <c r="D184" s="862" t="s">
        <v>141</v>
      </c>
      <c r="E184" s="1270"/>
      <c r="F184" s="862" t="s">
        <v>141</v>
      </c>
      <c r="G184" s="1292" t="s">
        <v>141</v>
      </c>
    </row>
    <row r="185" spans="1:7" ht="18" customHeight="1">
      <c r="A185" s="926" t="s">
        <v>8</v>
      </c>
      <c r="B185" s="1654" t="s">
        <v>795</v>
      </c>
      <c r="C185" s="1655"/>
      <c r="D185" s="1655"/>
      <c r="E185" s="1655"/>
      <c r="F185" s="1655"/>
      <c r="G185" s="1656"/>
    </row>
    <row r="186" spans="1:7" ht="18" customHeight="1">
      <c r="A186" s="935" t="s">
        <v>659</v>
      </c>
      <c r="B186" s="932" t="s">
        <v>796</v>
      </c>
      <c r="C186" s="1270"/>
      <c r="D186" s="862" t="s">
        <v>141</v>
      </c>
      <c r="E186" s="1270"/>
      <c r="F186" s="862" t="s">
        <v>141</v>
      </c>
      <c r="G186" s="1292" t="s">
        <v>141</v>
      </c>
    </row>
    <row r="187" spans="1:7" ht="18" customHeight="1">
      <c r="A187" s="927" t="s">
        <v>660</v>
      </c>
      <c r="B187" s="928" t="s">
        <v>797</v>
      </c>
      <c r="C187" s="1270"/>
      <c r="D187" s="862" t="s">
        <v>141</v>
      </c>
      <c r="E187" s="1270"/>
      <c r="F187" s="862" t="s">
        <v>141</v>
      </c>
      <c r="G187" s="1292" t="s">
        <v>141</v>
      </c>
    </row>
    <row r="188" spans="1:7" ht="18" customHeight="1">
      <c r="A188" s="926" t="s">
        <v>60</v>
      </c>
      <c r="B188" s="1660" t="s">
        <v>800</v>
      </c>
      <c r="C188" s="1655"/>
      <c r="D188" s="1655"/>
      <c r="E188" s="1655"/>
      <c r="F188" s="1655"/>
      <c r="G188" s="1656"/>
    </row>
    <row r="189" spans="1:7" ht="18" customHeight="1">
      <c r="A189" s="926" t="s">
        <v>6</v>
      </c>
      <c r="B189" s="1660" t="s">
        <v>788</v>
      </c>
      <c r="C189" s="1655"/>
      <c r="D189" s="1655"/>
      <c r="E189" s="1655"/>
      <c r="F189" s="1655"/>
      <c r="G189" s="1656"/>
    </row>
    <row r="190" spans="1:7" ht="18" customHeight="1">
      <c r="A190" s="927" t="s">
        <v>627</v>
      </c>
      <c r="B190" s="928" t="s">
        <v>789</v>
      </c>
      <c r="C190" s="1270"/>
      <c r="D190" s="930"/>
      <c r="E190" s="1270"/>
      <c r="F190" s="1270"/>
      <c r="G190" s="931">
        <f>F190-E190</f>
        <v>0</v>
      </c>
    </row>
    <row r="191" spans="1:7" ht="18" customHeight="1">
      <c r="A191" s="927" t="s">
        <v>629</v>
      </c>
      <c r="B191" s="928" t="s">
        <v>790</v>
      </c>
      <c r="C191" s="1270"/>
      <c r="D191" s="930"/>
      <c r="E191" s="1270"/>
      <c r="F191" s="1270"/>
      <c r="G191" s="931">
        <f>F191-E191</f>
        <v>0</v>
      </c>
    </row>
    <row r="192" spans="1:7" ht="18" customHeight="1">
      <c r="A192" s="927" t="s">
        <v>631</v>
      </c>
      <c r="B192" s="932" t="s">
        <v>791</v>
      </c>
      <c r="C192" s="929">
        <f>SUM(C193:C194)</f>
        <v>0</v>
      </c>
      <c r="D192" s="862" t="s">
        <v>141</v>
      </c>
      <c r="E192" s="929">
        <f>SUM(E193:E194)</f>
        <v>0</v>
      </c>
      <c r="F192" s="862" t="s">
        <v>141</v>
      </c>
      <c r="G192" s="1292" t="s">
        <v>141</v>
      </c>
    </row>
    <row r="193" spans="1:7" ht="18" customHeight="1">
      <c r="A193" s="933"/>
      <c r="B193" s="932" t="s">
        <v>792</v>
      </c>
      <c r="C193" s="929"/>
      <c r="D193" s="862" t="s">
        <v>141</v>
      </c>
      <c r="E193" s="929"/>
      <c r="F193" s="862" t="s">
        <v>141</v>
      </c>
      <c r="G193" s="1292" t="s">
        <v>141</v>
      </c>
    </row>
    <row r="194" spans="1:7" ht="18" customHeight="1">
      <c r="A194" s="933"/>
      <c r="B194" s="934" t="s">
        <v>793</v>
      </c>
      <c r="C194" s="929"/>
      <c r="D194" s="862" t="s">
        <v>141</v>
      </c>
      <c r="E194" s="929"/>
      <c r="F194" s="862" t="s">
        <v>141</v>
      </c>
      <c r="G194" s="1292" t="s">
        <v>141</v>
      </c>
    </row>
    <row r="195" spans="1:7" ht="18" customHeight="1">
      <c r="A195" s="927" t="s">
        <v>633</v>
      </c>
      <c r="B195" s="932" t="s">
        <v>794</v>
      </c>
      <c r="C195" s="929"/>
      <c r="D195" s="862" t="s">
        <v>141</v>
      </c>
      <c r="E195" s="929"/>
      <c r="F195" s="862" t="s">
        <v>141</v>
      </c>
      <c r="G195" s="1292" t="s">
        <v>141</v>
      </c>
    </row>
    <row r="196" spans="1:7" ht="18" customHeight="1">
      <c r="A196" s="926" t="s">
        <v>8</v>
      </c>
      <c r="B196" s="1654" t="s">
        <v>795</v>
      </c>
      <c r="C196" s="1655"/>
      <c r="D196" s="1655"/>
      <c r="E196" s="1655"/>
      <c r="F196" s="1655"/>
      <c r="G196" s="1656"/>
    </row>
    <row r="197" spans="1:7" ht="18" customHeight="1">
      <c r="A197" s="935" t="s">
        <v>659</v>
      </c>
      <c r="B197" s="932" t="s">
        <v>796</v>
      </c>
      <c r="C197" s="929"/>
      <c r="D197" s="862" t="s">
        <v>141</v>
      </c>
      <c r="E197" s="929"/>
      <c r="F197" s="862" t="s">
        <v>141</v>
      </c>
      <c r="G197" s="1292" t="s">
        <v>141</v>
      </c>
    </row>
    <row r="198" spans="1:7" ht="18" customHeight="1">
      <c r="A198" s="927" t="s">
        <v>660</v>
      </c>
      <c r="B198" s="928" t="s">
        <v>797</v>
      </c>
      <c r="C198" s="929"/>
      <c r="D198" s="862" t="s">
        <v>141</v>
      </c>
      <c r="E198" s="929"/>
      <c r="F198" s="862" t="s">
        <v>141</v>
      </c>
      <c r="G198" s="1292" t="s">
        <v>141</v>
      </c>
    </row>
    <row r="199" spans="1:7" ht="18" customHeight="1">
      <c r="A199" s="926" t="s">
        <v>109</v>
      </c>
      <c r="B199" s="1654" t="s">
        <v>801</v>
      </c>
      <c r="C199" s="1655"/>
      <c r="D199" s="1655"/>
      <c r="E199" s="1655"/>
      <c r="F199" s="1655"/>
      <c r="G199" s="1656"/>
    </row>
    <row r="200" spans="1:7" ht="18" customHeight="1">
      <c r="A200" s="936" t="s">
        <v>6</v>
      </c>
      <c r="B200" s="937" t="s">
        <v>979</v>
      </c>
      <c r="C200" s="929"/>
      <c r="D200" s="929"/>
      <c r="E200" s="929"/>
      <c r="F200" s="929"/>
      <c r="G200" s="931">
        <f>F200-E200</f>
        <v>0</v>
      </c>
    </row>
    <row r="201" spans="1:7" ht="18" customHeight="1">
      <c r="A201" s="936" t="s">
        <v>8</v>
      </c>
      <c r="B201" s="1657" t="s">
        <v>802</v>
      </c>
      <c r="C201" s="1655"/>
      <c r="D201" s="1655"/>
      <c r="E201" s="1655"/>
      <c r="F201" s="1655"/>
      <c r="G201" s="1656"/>
    </row>
    <row r="202" spans="1:7" ht="18" customHeight="1">
      <c r="A202" s="927" t="s">
        <v>659</v>
      </c>
      <c r="B202" s="932" t="s">
        <v>803</v>
      </c>
      <c r="C202" s="929"/>
      <c r="D202" s="862" t="s">
        <v>141</v>
      </c>
      <c r="E202" s="929"/>
      <c r="F202" s="862" t="s">
        <v>141</v>
      </c>
      <c r="G202" s="1292" t="s">
        <v>141</v>
      </c>
    </row>
    <row r="203" spans="1:7" ht="27.75" customHeight="1">
      <c r="A203" s="927" t="s">
        <v>660</v>
      </c>
      <c r="B203" s="928" t="s">
        <v>804</v>
      </c>
      <c r="C203" s="929"/>
      <c r="D203" s="862" t="s">
        <v>141</v>
      </c>
      <c r="E203" s="929"/>
      <c r="F203" s="862" t="s">
        <v>141</v>
      </c>
      <c r="G203" s="1292" t="s">
        <v>141</v>
      </c>
    </row>
    <row r="204" spans="1:7" ht="27.75" customHeight="1">
      <c r="A204" s="927" t="s">
        <v>661</v>
      </c>
      <c r="B204" s="928" t="s">
        <v>805</v>
      </c>
      <c r="C204" s="929"/>
      <c r="D204" s="862" t="s">
        <v>141</v>
      </c>
      <c r="E204" s="929"/>
      <c r="F204" s="862" t="s">
        <v>141</v>
      </c>
      <c r="G204" s="1292" t="s">
        <v>141</v>
      </c>
    </row>
    <row r="205" spans="1:7" ht="18" customHeight="1">
      <c r="A205" s="927" t="s">
        <v>662</v>
      </c>
      <c r="B205" s="928" t="s">
        <v>806</v>
      </c>
      <c r="C205" s="929"/>
      <c r="D205" s="862" t="s">
        <v>141</v>
      </c>
      <c r="E205" s="929"/>
      <c r="F205" s="862" t="s">
        <v>141</v>
      </c>
      <c r="G205" s="1292" t="s">
        <v>141</v>
      </c>
    </row>
    <row r="206" spans="1:7" ht="18" customHeight="1">
      <c r="A206" s="936" t="s">
        <v>29</v>
      </c>
      <c r="B206" s="938" t="s">
        <v>794</v>
      </c>
      <c r="C206" s="929"/>
      <c r="D206" s="862" t="s">
        <v>141</v>
      </c>
      <c r="E206" s="929"/>
      <c r="F206" s="862" t="s">
        <v>141</v>
      </c>
      <c r="G206" s="1292" t="s">
        <v>141</v>
      </c>
    </row>
    <row r="207" spans="3:7" ht="9.75" customHeight="1">
      <c r="C207" s="920"/>
      <c r="D207" s="923"/>
      <c r="E207" s="920"/>
      <c r="F207" s="920"/>
      <c r="G207" s="920"/>
    </row>
    <row r="208" spans="3:7" ht="9.75" customHeight="1">
      <c r="C208" s="920"/>
      <c r="D208" s="923"/>
      <c r="E208" s="920"/>
      <c r="F208" s="920"/>
      <c r="G208" s="920"/>
    </row>
    <row r="209" spans="1:7" ht="15.75" customHeight="1">
      <c r="A209" s="939"/>
      <c r="B209" s="1658" t="s">
        <v>807</v>
      </c>
      <c r="C209" s="1658"/>
      <c r="D209" s="1658"/>
      <c r="E209" s="1658"/>
      <c r="F209" s="1658"/>
      <c r="G209" s="940"/>
    </row>
    <row r="210" spans="1:7" ht="12" customHeight="1">
      <c r="A210" s="941"/>
      <c r="B210" s="942"/>
      <c r="C210" s="943"/>
      <c r="D210" s="943"/>
      <c r="E210" s="943"/>
      <c r="F210" s="943"/>
      <c r="G210" s="943"/>
    </row>
    <row r="211" spans="1:7" ht="12.75" customHeight="1">
      <c r="A211" s="1659" t="s">
        <v>55</v>
      </c>
      <c r="B211" s="1659" t="s">
        <v>24</v>
      </c>
      <c r="C211" s="1651" t="s">
        <v>808</v>
      </c>
      <c r="D211" s="1652" t="s">
        <v>809</v>
      </c>
      <c r="E211" s="1652" t="s">
        <v>810</v>
      </c>
      <c r="F211" s="1652" t="s">
        <v>811</v>
      </c>
      <c r="G211" s="1653" t="s">
        <v>812</v>
      </c>
    </row>
    <row r="212" spans="1:7" ht="27" customHeight="1">
      <c r="A212" s="1659"/>
      <c r="B212" s="1659"/>
      <c r="C212" s="1651"/>
      <c r="D212" s="1652"/>
      <c r="E212" s="1652"/>
      <c r="F212" s="1652"/>
      <c r="G212" s="1653"/>
    </row>
    <row r="213" spans="1:7" ht="18" customHeight="1">
      <c r="A213" s="944" t="s">
        <v>92</v>
      </c>
      <c r="B213" s="944" t="s">
        <v>8</v>
      </c>
      <c r="C213" s="944" t="s">
        <v>29</v>
      </c>
      <c r="D213" s="944" t="s">
        <v>20</v>
      </c>
      <c r="E213" s="944" t="s">
        <v>32</v>
      </c>
      <c r="F213" s="944" t="s">
        <v>33</v>
      </c>
      <c r="G213" s="944" t="s">
        <v>34</v>
      </c>
    </row>
    <row r="214" spans="1:7" ht="28.5" customHeight="1">
      <c r="A214" s="827" t="s">
        <v>92</v>
      </c>
      <c r="B214" s="945" t="s">
        <v>813</v>
      </c>
      <c r="C214" s="946">
        <f>SUM(C215:C220)</f>
        <v>0</v>
      </c>
      <c r="D214" s="946">
        <f>SUM(D215:D220)</f>
        <v>0</v>
      </c>
      <c r="E214" s="946">
        <f>SUM(E215:E220)</f>
        <v>0</v>
      </c>
      <c r="F214" s="946">
        <f>SUM(F215:F220)</f>
        <v>0</v>
      </c>
      <c r="G214" s="946">
        <f aca="true" t="shared" si="5" ref="G214:G228">F214-E214</f>
        <v>0</v>
      </c>
    </row>
    <row r="215" spans="1:7" ht="17.25" customHeight="1">
      <c r="A215" s="947" t="s">
        <v>6</v>
      </c>
      <c r="B215" s="948" t="s">
        <v>814</v>
      </c>
      <c r="C215" s="852"/>
      <c r="D215" s="852"/>
      <c r="E215" s="852"/>
      <c r="F215" s="852"/>
      <c r="G215" s="949">
        <f t="shared" si="5"/>
        <v>0</v>
      </c>
    </row>
    <row r="216" spans="1:7" ht="17.25" customHeight="1">
      <c r="A216" s="947" t="s">
        <v>8</v>
      </c>
      <c r="B216" s="948" t="s">
        <v>815</v>
      </c>
      <c r="C216" s="852"/>
      <c r="D216" s="852"/>
      <c r="E216" s="852"/>
      <c r="F216" s="852"/>
      <c r="G216" s="949">
        <f t="shared" si="5"/>
        <v>0</v>
      </c>
    </row>
    <row r="217" spans="1:7" ht="17.25" customHeight="1">
      <c r="A217" s="947" t="s">
        <v>29</v>
      </c>
      <c r="B217" s="948" t="s">
        <v>816</v>
      </c>
      <c r="C217" s="852"/>
      <c r="D217" s="852"/>
      <c r="E217" s="852"/>
      <c r="F217" s="852"/>
      <c r="G217" s="949">
        <f t="shared" si="5"/>
        <v>0</v>
      </c>
    </row>
    <row r="218" spans="1:7" ht="17.25" customHeight="1">
      <c r="A218" s="947" t="s">
        <v>20</v>
      </c>
      <c r="B218" s="948" t="s">
        <v>817</v>
      </c>
      <c r="C218" s="852"/>
      <c r="D218" s="852"/>
      <c r="E218" s="852"/>
      <c r="F218" s="852"/>
      <c r="G218" s="949">
        <f t="shared" si="5"/>
        <v>0</v>
      </c>
    </row>
    <row r="219" spans="1:7" ht="17.25" customHeight="1">
      <c r="A219" s="947" t="s">
        <v>32</v>
      </c>
      <c r="B219" s="948" t="s">
        <v>818</v>
      </c>
      <c r="C219" s="852"/>
      <c r="D219" s="852"/>
      <c r="E219" s="852"/>
      <c r="F219" s="852"/>
      <c r="G219" s="949">
        <f t="shared" si="5"/>
        <v>0</v>
      </c>
    </row>
    <row r="220" spans="1:7" ht="17.25" customHeight="1">
      <c r="A220" s="947" t="s">
        <v>33</v>
      </c>
      <c r="B220" s="950" t="s">
        <v>819</v>
      </c>
      <c r="C220" s="861"/>
      <c r="D220" s="861"/>
      <c r="E220" s="861"/>
      <c r="F220" s="861"/>
      <c r="G220" s="862">
        <f t="shared" si="5"/>
        <v>0</v>
      </c>
    </row>
    <row r="221" spans="1:7" ht="33" customHeight="1">
      <c r="A221" s="827" t="s">
        <v>58</v>
      </c>
      <c r="B221" s="951" t="s">
        <v>820</v>
      </c>
      <c r="C221" s="946">
        <f>SUM(C222:C228)</f>
        <v>0</v>
      </c>
      <c r="D221" s="946">
        <f>SUM(D222:D228)</f>
        <v>0</v>
      </c>
      <c r="E221" s="946">
        <f>SUM(E222:E228)</f>
        <v>0</v>
      </c>
      <c r="F221" s="946">
        <f>SUM(F222:F228)</f>
        <v>0</v>
      </c>
      <c r="G221" s="952">
        <f t="shared" si="5"/>
        <v>0</v>
      </c>
    </row>
    <row r="222" spans="1:7" ht="17.25" customHeight="1">
      <c r="A222" s="947" t="s">
        <v>6</v>
      </c>
      <c r="B222" s="948" t="s">
        <v>814</v>
      </c>
      <c r="C222" s="852"/>
      <c r="D222" s="852"/>
      <c r="E222" s="852"/>
      <c r="F222" s="852"/>
      <c r="G222" s="949">
        <f t="shared" si="5"/>
        <v>0</v>
      </c>
    </row>
    <row r="223" spans="1:7" ht="17.25" customHeight="1">
      <c r="A223" s="947" t="s">
        <v>8</v>
      </c>
      <c r="B223" s="948" t="s">
        <v>815</v>
      </c>
      <c r="C223" s="953"/>
      <c r="D223" s="953"/>
      <c r="E223" s="953"/>
      <c r="F223" s="953"/>
      <c r="G223" s="949">
        <f t="shared" si="5"/>
        <v>0</v>
      </c>
    </row>
    <row r="224" spans="1:7" ht="17.25" customHeight="1">
      <c r="A224" s="947" t="s">
        <v>29</v>
      </c>
      <c r="B224" s="948" t="s">
        <v>817</v>
      </c>
      <c r="C224" s="953"/>
      <c r="D224" s="953"/>
      <c r="E224" s="953"/>
      <c r="F224" s="953"/>
      <c r="G224" s="949">
        <f t="shared" si="5"/>
        <v>0</v>
      </c>
    </row>
    <row r="225" spans="1:7" ht="17.25" customHeight="1">
      <c r="A225" s="947" t="s">
        <v>20</v>
      </c>
      <c r="B225" s="948" t="s">
        <v>821</v>
      </c>
      <c r="C225" s="954"/>
      <c r="D225" s="954"/>
      <c r="E225" s="954"/>
      <c r="F225" s="954"/>
      <c r="G225" s="949">
        <f t="shared" si="5"/>
        <v>0</v>
      </c>
    </row>
    <row r="226" spans="1:7" ht="17.25" customHeight="1">
      <c r="A226" s="947" t="s">
        <v>32</v>
      </c>
      <c r="B226" s="948" t="s">
        <v>822</v>
      </c>
      <c r="C226" s="852"/>
      <c r="D226" s="852"/>
      <c r="E226" s="852"/>
      <c r="F226" s="852"/>
      <c r="G226" s="949">
        <f t="shared" si="5"/>
        <v>0</v>
      </c>
    </row>
    <row r="227" spans="1:7" ht="17.25" customHeight="1">
      <c r="A227" s="947" t="s">
        <v>33</v>
      </c>
      <c r="B227" s="948" t="s">
        <v>818</v>
      </c>
      <c r="C227" s="953"/>
      <c r="D227" s="953"/>
      <c r="E227" s="953"/>
      <c r="F227" s="953"/>
      <c r="G227" s="949">
        <f t="shared" si="5"/>
        <v>0</v>
      </c>
    </row>
    <row r="228" spans="1:7" ht="17.25" customHeight="1">
      <c r="A228" s="947" t="s">
        <v>34</v>
      </c>
      <c r="B228" s="948" t="s">
        <v>819</v>
      </c>
      <c r="C228" s="953"/>
      <c r="D228" s="953"/>
      <c r="E228" s="953"/>
      <c r="F228" s="953"/>
      <c r="G228" s="949">
        <f t="shared" si="5"/>
        <v>0</v>
      </c>
    </row>
    <row r="229" spans="1:7" ht="8.25" customHeight="1">
      <c r="A229" s="941"/>
      <c r="B229" s="955"/>
      <c r="C229" s="956"/>
      <c r="D229" s="956"/>
      <c r="E229" s="956"/>
      <c r="F229" s="956"/>
      <c r="G229" s="956"/>
    </row>
    <row r="230" spans="2:7" ht="14.25">
      <c r="B230" s="1648" t="s">
        <v>823</v>
      </c>
      <c r="C230" s="1648"/>
      <c r="D230" s="1648"/>
      <c r="E230" s="1649"/>
      <c r="F230" s="1649"/>
      <c r="G230" s="1649"/>
    </row>
    <row r="231" spans="1:7" s="877" customFormat="1" ht="11.25" customHeight="1">
      <c r="A231" s="793"/>
      <c r="B231" s="46"/>
      <c r="C231" s="920"/>
      <c r="D231" s="920"/>
      <c r="E231" s="920"/>
      <c r="F231" s="920"/>
      <c r="G231" s="920"/>
    </row>
    <row r="232" spans="1:7" s="957" customFormat="1" ht="18" customHeight="1">
      <c r="A232" s="1650" t="s">
        <v>55</v>
      </c>
      <c r="B232" s="1650" t="s">
        <v>24</v>
      </c>
      <c r="C232" s="1651" t="s">
        <v>808</v>
      </c>
      <c r="D232" s="1652" t="s">
        <v>809</v>
      </c>
      <c r="E232" s="1652" t="s">
        <v>810</v>
      </c>
      <c r="F232" s="1652" t="s">
        <v>811</v>
      </c>
      <c r="G232" s="1653" t="s">
        <v>812</v>
      </c>
    </row>
    <row r="233" spans="1:7" s="958" customFormat="1" ht="27.75" customHeight="1">
      <c r="A233" s="1650"/>
      <c r="B233" s="1650"/>
      <c r="C233" s="1651"/>
      <c r="D233" s="1652"/>
      <c r="E233" s="1652"/>
      <c r="F233" s="1652"/>
      <c r="G233" s="1653"/>
    </row>
    <row r="234" spans="1:7" s="854" customFormat="1" ht="12" customHeight="1">
      <c r="A234" s="944" t="s">
        <v>6</v>
      </c>
      <c r="B234" s="944" t="s">
        <v>8</v>
      </c>
      <c r="C234" s="944" t="s">
        <v>29</v>
      </c>
      <c r="D234" s="944" t="s">
        <v>20</v>
      </c>
      <c r="E234" s="944" t="s">
        <v>32</v>
      </c>
      <c r="F234" s="944" t="s">
        <v>33</v>
      </c>
      <c r="G234" s="944" t="s">
        <v>34</v>
      </c>
    </row>
    <row r="235" spans="1:7" s="799" customFormat="1" ht="28.5">
      <c r="A235" s="959" t="s">
        <v>92</v>
      </c>
      <c r="B235" s="960" t="s">
        <v>824</v>
      </c>
      <c r="C235" s="864">
        <f>C237+C243+C244+C245+C246+C247</f>
        <v>0</v>
      </c>
      <c r="D235" s="864">
        <f>D237+D243+D244+D245+D246+D247</f>
        <v>0</v>
      </c>
      <c r="E235" s="864">
        <f>E237+E243+E244+E245+E246+E247</f>
        <v>0</v>
      </c>
      <c r="F235" s="864">
        <f>F237+F243+F244+F245+F246+F247</f>
        <v>0</v>
      </c>
      <c r="G235" s="961">
        <f aca="true" t="shared" si="6" ref="G235:G250">F235-E235</f>
        <v>0</v>
      </c>
    </row>
    <row r="236" spans="1:7" ht="17.25" customHeight="1">
      <c r="A236" s="962"/>
      <c r="B236" s="963" t="s">
        <v>825</v>
      </c>
      <c r="C236" s="964"/>
      <c r="D236" s="964"/>
      <c r="E236" s="964"/>
      <c r="F236" s="964"/>
      <c r="G236" s="965">
        <f t="shared" si="6"/>
        <v>0</v>
      </c>
    </row>
    <row r="237" spans="1:7" ht="17.25" customHeight="1">
      <c r="A237" s="966" t="s">
        <v>6</v>
      </c>
      <c r="B237" s="967" t="s">
        <v>826</v>
      </c>
      <c r="C237" s="968">
        <f>SUM(C238:C242)</f>
        <v>0</v>
      </c>
      <c r="D237" s="968">
        <f>SUM(D238:D242)</f>
        <v>0</v>
      </c>
      <c r="E237" s="968">
        <f>SUM(E238:E242)</f>
        <v>0</v>
      </c>
      <c r="F237" s="968">
        <f>SUM(F238:F242)</f>
        <v>0</v>
      </c>
      <c r="G237" s="969">
        <f t="shared" si="6"/>
        <v>0</v>
      </c>
    </row>
    <row r="238" spans="1:7" ht="26.25" customHeight="1">
      <c r="A238" s="970" t="s">
        <v>627</v>
      </c>
      <c r="B238" s="813" t="s">
        <v>628</v>
      </c>
      <c r="C238" s="968"/>
      <c r="D238" s="968"/>
      <c r="E238" s="968"/>
      <c r="F238" s="968"/>
      <c r="G238" s="969">
        <f t="shared" si="6"/>
        <v>0</v>
      </c>
    </row>
    <row r="239" spans="1:7" ht="27" customHeight="1">
      <c r="A239" s="970" t="s">
        <v>629</v>
      </c>
      <c r="B239" s="817" t="s">
        <v>630</v>
      </c>
      <c r="C239" s="968"/>
      <c r="D239" s="968"/>
      <c r="E239" s="968"/>
      <c r="F239" s="968"/>
      <c r="G239" s="969">
        <f t="shared" si="6"/>
        <v>0</v>
      </c>
    </row>
    <row r="240" spans="1:7" ht="27" customHeight="1">
      <c r="A240" s="970" t="s">
        <v>631</v>
      </c>
      <c r="B240" s="817" t="s">
        <v>632</v>
      </c>
      <c r="C240" s="968"/>
      <c r="D240" s="968"/>
      <c r="E240" s="968"/>
      <c r="F240" s="968"/>
      <c r="G240" s="969">
        <f t="shared" si="6"/>
        <v>0</v>
      </c>
    </row>
    <row r="241" spans="1:7" ht="17.25" customHeight="1">
      <c r="A241" s="970" t="s">
        <v>633</v>
      </c>
      <c r="B241" s="817" t="s">
        <v>634</v>
      </c>
      <c r="C241" s="968"/>
      <c r="D241" s="968"/>
      <c r="E241" s="968"/>
      <c r="F241" s="968"/>
      <c r="G241" s="969">
        <f t="shared" si="6"/>
        <v>0</v>
      </c>
    </row>
    <row r="242" spans="1:7" ht="17.25" customHeight="1">
      <c r="A242" s="970" t="s">
        <v>635</v>
      </c>
      <c r="B242" s="817" t="s">
        <v>636</v>
      </c>
      <c r="C242" s="968"/>
      <c r="D242" s="968"/>
      <c r="E242" s="968"/>
      <c r="F242" s="968"/>
      <c r="G242" s="969">
        <f t="shared" si="6"/>
        <v>0</v>
      </c>
    </row>
    <row r="243" spans="1:7" ht="17.25" customHeight="1">
      <c r="A243" s="966" t="s">
        <v>8</v>
      </c>
      <c r="B243" s="971" t="s">
        <v>827</v>
      </c>
      <c r="C243" s="968"/>
      <c r="D243" s="968"/>
      <c r="E243" s="968"/>
      <c r="F243" s="968"/>
      <c r="G243" s="969">
        <f t="shared" si="6"/>
        <v>0</v>
      </c>
    </row>
    <row r="244" spans="1:7" ht="17.25" customHeight="1">
      <c r="A244" s="966" t="s">
        <v>29</v>
      </c>
      <c r="B244" s="971" t="s">
        <v>828</v>
      </c>
      <c r="C244" s="968"/>
      <c r="D244" s="968"/>
      <c r="E244" s="968"/>
      <c r="F244" s="968"/>
      <c r="G244" s="969">
        <f t="shared" si="6"/>
        <v>0</v>
      </c>
    </row>
    <row r="245" spans="1:7" ht="17.25" customHeight="1">
      <c r="A245" s="966" t="s">
        <v>20</v>
      </c>
      <c r="B245" s="971" t="s">
        <v>829</v>
      </c>
      <c r="C245" s="968"/>
      <c r="D245" s="968"/>
      <c r="E245" s="968"/>
      <c r="F245" s="968"/>
      <c r="G245" s="969">
        <f t="shared" si="6"/>
        <v>0</v>
      </c>
    </row>
    <row r="246" spans="1:7" ht="17.25" customHeight="1">
      <c r="A246" s="966" t="s">
        <v>32</v>
      </c>
      <c r="B246" s="967" t="s">
        <v>830</v>
      </c>
      <c r="C246" s="968"/>
      <c r="D246" s="968"/>
      <c r="E246" s="968"/>
      <c r="F246" s="968"/>
      <c r="G246" s="969">
        <f t="shared" si="6"/>
        <v>0</v>
      </c>
    </row>
    <row r="247" spans="1:7" ht="17.25" customHeight="1">
      <c r="A247" s="966" t="s">
        <v>33</v>
      </c>
      <c r="B247" s="967" t="s">
        <v>122</v>
      </c>
      <c r="C247" s="968"/>
      <c r="D247" s="968"/>
      <c r="E247" s="968"/>
      <c r="F247" s="968"/>
      <c r="G247" s="969">
        <f t="shared" si="6"/>
        <v>0</v>
      </c>
    </row>
    <row r="248" spans="1:7" ht="17.25" customHeight="1">
      <c r="A248" s="972" t="s">
        <v>831</v>
      </c>
      <c r="B248" s="973" t="s">
        <v>832</v>
      </c>
      <c r="C248" s="866"/>
      <c r="D248" s="866"/>
      <c r="E248" s="866"/>
      <c r="F248" s="866"/>
      <c r="G248" s="961">
        <f t="shared" si="6"/>
        <v>0</v>
      </c>
    </row>
    <row r="249" spans="1:7" ht="17.25" customHeight="1">
      <c r="A249" s="962"/>
      <c r="B249" s="974" t="s">
        <v>833</v>
      </c>
      <c r="C249" s="964"/>
      <c r="D249" s="964"/>
      <c r="E249" s="964"/>
      <c r="F249" s="964"/>
      <c r="G249" s="965">
        <f t="shared" si="6"/>
        <v>0</v>
      </c>
    </row>
    <row r="250" spans="1:7" ht="17.25" customHeight="1">
      <c r="A250" s="975" t="s">
        <v>834</v>
      </c>
      <c r="B250" s="976" t="s">
        <v>835</v>
      </c>
      <c r="C250" s="825">
        <f>C235-C248</f>
        <v>0</v>
      </c>
      <c r="D250" s="825">
        <f>D235-D248</f>
        <v>0</v>
      </c>
      <c r="E250" s="825">
        <f>E235-E248</f>
        <v>0</v>
      </c>
      <c r="F250" s="825">
        <f>F235-F248</f>
        <v>0</v>
      </c>
      <c r="G250" s="961">
        <f t="shared" si="6"/>
        <v>0</v>
      </c>
    </row>
    <row r="251" spans="1:7" s="854" customFormat="1" ht="4.5" customHeight="1">
      <c r="A251" s="1640"/>
      <c r="B251" s="1640"/>
      <c r="C251" s="1640"/>
      <c r="D251" s="1640"/>
      <c r="E251" s="1640"/>
      <c r="F251" s="1640"/>
      <c r="G251" s="1640"/>
    </row>
    <row r="252" spans="1:7" s="799" customFormat="1" ht="19.5" customHeight="1">
      <c r="A252" s="977" t="s">
        <v>58</v>
      </c>
      <c r="B252" s="978" t="s">
        <v>836</v>
      </c>
      <c r="C252" s="979">
        <f>C254+C262</f>
        <v>0</v>
      </c>
      <c r="D252" s="979">
        <f>D254+D262</f>
        <v>0</v>
      </c>
      <c r="E252" s="979">
        <f>E254+E262</f>
        <v>0</v>
      </c>
      <c r="F252" s="979">
        <f>F254+F262</f>
        <v>0</v>
      </c>
      <c r="G252" s="980">
        <f aca="true" t="shared" si="7" ref="G252:G264">F252-E252</f>
        <v>0</v>
      </c>
    </row>
    <row r="253" spans="1:7" s="826" customFormat="1" ht="17.25" customHeight="1">
      <c r="A253" s="981"/>
      <c r="B253" s="982" t="s">
        <v>837</v>
      </c>
      <c r="C253" s="983"/>
      <c r="D253" s="983"/>
      <c r="E253" s="983"/>
      <c r="F253" s="983"/>
      <c r="G253" s="984">
        <f t="shared" si="7"/>
        <v>0</v>
      </c>
    </row>
    <row r="254" spans="1:7" ht="17.25" customHeight="1">
      <c r="A254" s="985" t="s">
        <v>838</v>
      </c>
      <c r="B254" s="986" t="s">
        <v>839</v>
      </c>
      <c r="C254" s="979">
        <f>SUM(C255:C261)</f>
        <v>0</v>
      </c>
      <c r="D254" s="979">
        <f>SUM(D255:D261)</f>
        <v>0</v>
      </c>
      <c r="E254" s="979">
        <f>SUM(E255:E261)</f>
        <v>0</v>
      </c>
      <c r="F254" s="979">
        <f>SUM(F255:F261)</f>
        <v>0</v>
      </c>
      <c r="G254" s="980">
        <f t="shared" si="7"/>
        <v>0</v>
      </c>
    </row>
    <row r="255" spans="1:7" ht="17.25" customHeight="1">
      <c r="A255" s="987" t="s">
        <v>6</v>
      </c>
      <c r="B255" s="865" t="s">
        <v>840</v>
      </c>
      <c r="C255" s="988"/>
      <c r="D255" s="988"/>
      <c r="E255" s="988"/>
      <c r="F255" s="988"/>
      <c r="G255" s="989">
        <f t="shared" si="7"/>
        <v>0</v>
      </c>
    </row>
    <row r="256" spans="1:7" ht="17.25" customHeight="1">
      <c r="A256" s="987" t="s">
        <v>8</v>
      </c>
      <c r="B256" s="865" t="s">
        <v>841</v>
      </c>
      <c r="C256" s="988"/>
      <c r="D256" s="988"/>
      <c r="E256" s="988"/>
      <c r="F256" s="988"/>
      <c r="G256" s="989">
        <f t="shared" si="7"/>
        <v>0</v>
      </c>
    </row>
    <row r="257" spans="1:7" ht="17.25" customHeight="1">
      <c r="A257" s="987" t="s">
        <v>29</v>
      </c>
      <c r="B257" s="990" t="s">
        <v>842</v>
      </c>
      <c r="C257" s="988"/>
      <c r="D257" s="988"/>
      <c r="E257" s="988"/>
      <c r="F257" s="988"/>
      <c r="G257" s="989">
        <f t="shared" si="7"/>
        <v>0</v>
      </c>
    </row>
    <row r="258" spans="1:7" ht="17.25" customHeight="1">
      <c r="A258" s="987" t="s">
        <v>20</v>
      </c>
      <c r="B258" s="990" t="s">
        <v>843</v>
      </c>
      <c r="C258" s="988"/>
      <c r="D258" s="988"/>
      <c r="E258" s="988"/>
      <c r="F258" s="988"/>
      <c r="G258" s="989">
        <f t="shared" si="7"/>
        <v>0</v>
      </c>
    </row>
    <row r="259" spans="1:7" ht="17.25" customHeight="1">
      <c r="A259" s="987" t="s">
        <v>32</v>
      </c>
      <c r="B259" s="865" t="s">
        <v>844</v>
      </c>
      <c r="C259" s="988"/>
      <c r="D259" s="988"/>
      <c r="E259" s="988"/>
      <c r="F259" s="988"/>
      <c r="G259" s="989">
        <f t="shared" si="7"/>
        <v>0</v>
      </c>
    </row>
    <row r="260" spans="1:7" ht="17.25" customHeight="1">
      <c r="A260" s="987" t="s">
        <v>33</v>
      </c>
      <c r="B260" s="865" t="s">
        <v>845</v>
      </c>
      <c r="C260" s="988"/>
      <c r="D260" s="988"/>
      <c r="E260" s="988"/>
      <c r="F260" s="988"/>
      <c r="G260" s="989">
        <f t="shared" si="7"/>
        <v>0</v>
      </c>
    </row>
    <row r="261" spans="1:7" ht="17.25" customHeight="1">
      <c r="A261" s="991" t="s">
        <v>34</v>
      </c>
      <c r="B261" s="990" t="s">
        <v>683</v>
      </c>
      <c r="C261" s="988"/>
      <c r="D261" s="988"/>
      <c r="E261" s="988"/>
      <c r="F261" s="988"/>
      <c r="G261" s="989">
        <f t="shared" si="7"/>
        <v>0</v>
      </c>
    </row>
    <row r="262" spans="1:7" ht="17.25" customHeight="1">
      <c r="A262" s="992" t="s">
        <v>846</v>
      </c>
      <c r="B262" s="858" t="s">
        <v>847</v>
      </c>
      <c r="C262" s="864">
        <f>C263+C264</f>
        <v>0</v>
      </c>
      <c r="D262" s="864">
        <f>D263+D264</f>
        <v>0</v>
      </c>
      <c r="E262" s="864">
        <f>E263+E264</f>
        <v>0</v>
      </c>
      <c r="F262" s="864">
        <f>F263+F264</f>
        <v>0</v>
      </c>
      <c r="G262" s="961">
        <f t="shared" si="7"/>
        <v>0</v>
      </c>
    </row>
    <row r="263" spans="1:7" ht="17.25" customHeight="1">
      <c r="A263" s="993" t="s">
        <v>6</v>
      </c>
      <c r="B263" s="865" t="s">
        <v>848</v>
      </c>
      <c r="C263" s="988"/>
      <c r="D263" s="988"/>
      <c r="E263" s="988"/>
      <c r="F263" s="988"/>
      <c r="G263" s="989">
        <f t="shared" si="7"/>
        <v>0</v>
      </c>
    </row>
    <row r="264" spans="1:7" ht="17.25" customHeight="1">
      <c r="A264" s="993" t="s">
        <v>8</v>
      </c>
      <c r="B264" s="865" t="s">
        <v>849</v>
      </c>
      <c r="C264" s="988"/>
      <c r="D264" s="988"/>
      <c r="E264" s="988"/>
      <c r="F264" s="988"/>
      <c r="G264" s="989">
        <f t="shared" si="7"/>
        <v>0</v>
      </c>
    </row>
    <row r="265" spans="1:7" s="854" customFormat="1" ht="8.25" customHeight="1">
      <c r="A265" s="1640"/>
      <c r="B265" s="1640"/>
      <c r="C265" s="1640"/>
      <c r="D265" s="1640"/>
      <c r="E265" s="1640"/>
      <c r="F265" s="1640"/>
      <c r="G265" s="1640"/>
    </row>
    <row r="266" spans="1:7" s="854" customFormat="1" ht="19.5" customHeight="1">
      <c r="A266" s="994" t="s">
        <v>59</v>
      </c>
      <c r="B266" s="995" t="s">
        <v>850</v>
      </c>
      <c r="C266" s="996"/>
      <c r="D266" s="996"/>
      <c r="E266" s="996"/>
      <c r="F266" s="996"/>
      <c r="G266" s="997">
        <f>F266-E266</f>
        <v>0</v>
      </c>
    </row>
    <row r="267" spans="1:7" s="942" customFormat="1" ht="19.5" customHeight="1">
      <c r="A267" s="977" t="s">
        <v>60</v>
      </c>
      <c r="B267" s="998" t="s">
        <v>851</v>
      </c>
      <c r="C267" s="996"/>
      <c r="D267" s="996"/>
      <c r="E267" s="996"/>
      <c r="F267" s="996"/>
      <c r="G267" s="997">
        <f>F267-E267</f>
        <v>0</v>
      </c>
    </row>
    <row r="268" spans="1:7" s="942" customFormat="1" ht="9" customHeight="1">
      <c r="A268" s="999"/>
      <c r="B268" s="999"/>
      <c r="C268" s="999"/>
      <c r="D268" s="999"/>
      <c r="E268" s="999"/>
      <c r="F268" s="999"/>
      <c r="G268" s="999"/>
    </row>
    <row r="269" spans="1:7" s="942" customFormat="1" ht="19.5" customHeight="1">
      <c r="A269" s="977" t="s">
        <v>109</v>
      </c>
      <c r="B269" s="805" t="s">
        <v>852</v>
      </c>
      <c r="C269" s="866"/>
      <c r="D269" s="866"/>
      <c r="E269" s="866"/>
      <c r="F269" s="866"/>
      <c r="G269" s="910">
        <f>F269-E269</f>
        <v>0</v>
      </c>
    </row>
    <row r="270" spans="1:7" ht="17.25" customHeight="1">
      <c r="A270" s="1000"/>
      <c r="B270" s="1641" t="s">
        <v>853</v>
      </c>
      <c r="C270" s="1641"/>
      <c r="D270" s="1001"/>
      <c r="E270" s="1001"/>
      <c r="F270" s="1001"/>
      <c r="G270" s="1001"/>
    </row>
    <row r="271" spans="1:7" ht="6" customHeight="1">
      <c r="A271" s="1000"/>
      <c r="B271" s="1002"/>
      <c r="C271" s="1002"/>
      <c r="D271" s="1001"/>
      <c r="E271" s="1001"/>
      <c r="F271" s="1001"/>
      <c r="G271" s="1001"/>
    </row>
    <row r="272" spans="1:7" ht="0.75" customHeight="1">
      <c r="A272" s="1000"/>
      <c r="B272" s="1002"/>
      <c r="C272" s="1002"/>
      <c r="D272" s="1001"/>
      <c r="E272" s="1001"/>
      <c r="F272" s="1001"/>
      <c r="G272" s="1001"/>
    </row>
    <row r="273" spans="1:7" ht="18" customHeight="1">
      <c r="A273" s="1003"/>
      <c r="B273" s="1004" t="s">
        <v>854</v>
      </c>
      <c r="C273" s="1005"/>
      <c r="D273" s="1001"/>
      <c r="E273" s="1001"/>
      <c r="F273" s="1001"/>
      <c r="G273" s="1001"/>
    </row>
    <row r="274" spans="1:7" ht="5.25" customHeight="1">
      <c r="A274" s="1006"/>
      <c r="B274" s="1006"/>
      <c r="C274" s="1006"/>
      <c r="D274" s="1001"/>
      <c r="E274" s="1001"/>
      <c r="F274" s="1001"/>
      <c r="G274" s="1001"/>
    </row>
    <row r="275" spans="1:7" ht="14.25" customHeight="1" hidden="1">
      <c r="A275" s="1007" t="s">
        <v>92</v>
      </c>
      <c r="B275" s="1642" t="s">
        <v>855</v>
      </c>
      <c r="C275" s="1643"/>
      <c r="D275" s="1643"/>
      <c r="E275" s="1643"/>
      <c r="F275" s="1643"/>
      <c r="G275" s="1644"/>
    </row>
    <row r="276" spans="1:7" ht="15.75" customHeight="1" hidden="1">
      <c r="A276" s="1008" t="s">
        <v>6</v>
      </c>
      <c r="B276" s="1009" t="s">
        <v>856</v>
      </c>
      <c r="C276" s="1010" t="e">
        <f>(C235+C266+C267+C269)/(C254+C263)</f>
        <v>#DIV/0!</v>
      </c>
      <c r="D276" s="1010" t="e">
        <f>(D235+D266+D267+D269)/(D254+D263)</f>
        <v>#DIV/0!</v>
      </c>
      <c r="E276" s="1010" t="e">
        <f>(E235+E266+E267+E269)/(E254+E263)</f>
        <v>#DIV/0!</v>
      </c>
      <c r="F276" s="1010" t="e">
        <f>(F235+F266+F267+F269)/(F254+F263)</f>
        <v>#DIV/0!</v>
      </c>
      <c r="G276" s="1010" t="e">
        <f>F276-E276</f>
        <v>#DIV/0!</v>
      </c>
    </row>
    <row r="277" spans="1:7" ht="15.75" customHeight="1" hidden="1">
      <c r="A277" s="1011" t="s">
        <v>8</v>
      </c>
      <c r="B277" s="1012" t="s">
        <v>857</v>
      </c>
      <c r="C277" s="1013" t="e">
        <f>C253/C252</f>
        <v>#DIV/0!</v>
      </c>
      <c r="D277" s="1013" t="e">
        <f>D253/D252</f>
        <v>#DIV/0!</v>
      </c>
      <c r="E277" s="1013" t="e">
        <f>E253/E252</f>
        <v>#DIV/0!</v>
      </c>
      <c r="F277" s="1013" t="e">
        <f>F253/F252</f>
        <v>#DIV/0!</v>
      </c>
      <c r="G277" s="1013" t="e">
        <f>F277-E277</f>
        <v>#DIV/0!</v>
      </c>
    </row>
    <row r="278" spans="1:7" ht="16.5" customHeight="1" hidden="1">
      <c r="A278" s="1014" t="s">
        <v>29</v>
      </c>
      <c r="B278" s="1015" t="s">
        <v>858</v>
      </c>
      <c r="C278" s="1016" t="e">
        <f>(C254+C263)/C52</f>
        <v>#DIV/0!</v>
      </c>
      <c r="D278" s="1016" t="e">
        <f>(D254+D263)/D52</f>
        <v>#DIV/0!</v>
      </c>
      <c r="E278" s="1016" t="e">
        <f>(E254+E263)/E52</f>
        <v>#DIV/0!</v>
      </c>
      <c r="F278" s="1016" t="e">
        <f>(F254+F263)/F52</f>
        <v>#DIV/0!</v>
      </c>
      <c r="G278" s="1016" t="e">
        <f>F278-E278</f>
        <v>#DIV/0!</v>
      </c>
    </row>
    <row r="279" spans="1:7" ht="14.25" customHeight="1" hidden="1">
      <c r="A279" s="1017" t="s">
        <v>58</v>
      </c>
      <c r="B279" s="1645" t="s">
        <v>859</v>
      </c>
      <c r="C279" s="1646"/>
      <c r="D279" s="1646"/>
      <c r="E279" s="1646"/>
      <c r="F279" s="1646"/>
      <c r="G279" s="1647"/>
    </row>
    <row r="280" spans="1:7" ht="14.25" customHeight="1" hidden="1">
      <c r="A280" s="1008" t="s">
        <v>6</v>
      </c>
      <c r="B280" s="1009" t="s">
        <v>860</v>
      </c>
      <c r="C280" s="1010" t="e">
        <f>C269*365/C16</f>
        <v>#DIV/0!</v>
      </c>
      <c r="D280" s="1010" t="e">
        <f>D269*365/D16</f>
        <v>#DIV/0!</v>
      </c>
      <c r="E280" s="1010" t="e">
        <f>E269*365/E16</f>
        <v>#DIV/0!</v>
      </c>
      <c r="F280" s="1010" t="e">
        <f>F269*365/F16</f>
        <v>#DIV/0!</v>
      </c>
      <c r="G280" s="1010" t="e">
        <f>F280-E280</f>
        <v>#DIV/0!</v>
      </c>
    </row>
    <row r="281" spans="1:7" ht="14.25" customHeight="1" hidden="1">
      <c r="A281" s="1011" t="s">
        <v>8</v>
      </c>
      <c r="B281" s="1012" t="s">
        <v>861</v>
      </c>
      <c r="C281" s="1013" t="e">
        <f>(C235*365)/C16</f>
        <v>#DIV/0!</v>
      </c>
      <c r="D281" s="1013" t="e">
        <f>(D235*365)/D16</f>
        <v>#DIV/0!</v>
      </c>
      <c r="E281" s="1013" t="e">
        <f>(E235*365)/E16</f>
        <v>#DIV/0!</v>
      </c>
      <c r="F281" s="1013" t="e">
        <f>(F235*365)/F16</f>
        <v>#DIV/0!</v>
      </c>
      <c r="G281" s="1013" t="e">
        <f>F281-E281</f>
        <v>#DIV/0!</v>
      </c>
    </row>
    <row r="282" spans="1:7" ht="14.25" customHeight="1" hidden="1">
      <c r="A282" s="1014" t="s">
        <v>29</v>
      </c>
      <c r="B282" s="1015" t="s">
        <v>862</v>
      </c>
      <c r="C282" s="1018" t="e">
        <f>((C254+C263)*365)/C16</f>
        <v>#DIV/0!</v>
      </c>
      <c r="D282" s="1018" t="e">
        <f>((D254+D263)*365)/D16</f>
        <v>#DIV/0!</v>
      </c>
      <c r="E282" s="1018" t="e">
        <f>((E254+E263)*365)/E16</f>
        <v>#DIV/0!</v>
      </c>
      <c r="F282" s="1018" t="e">
        <f>((F254+F263)*365)/F16</f>
        <v>#DIV/0!</v>
      </c>
      <c r="G282" s="1018" t="e">
        <f>F282-E282</f>
        <v>#DIV/0!</v>
      </c>
    </row>
    <row r="283" spans="1:7" ht="17.25" customHeight="1" hidden="1">
      <c r="A283" s="1019" t="s">
        <v>59</v>
      </c>
      <c r="B283" s="1645" t="s">
        <v>863</v>
      </c>
      <c r="C283" s="1646"/>
      <c r="D283" s="1646"/>
      <c r="E283" s="1646"/>
      <c r="F283" s="1646"/>
      <c r="G283" s="1647"/>
    </row>
    <row r="284" spans="1:7" ht="14.25" customHeight="1" hidden="1">
      <c r="A284" s="1008" t="s">
        <v>6</v>
      </c>
      <c r="B284" s="1009" t="s">
        <v>864</v>
      </c>
      <c r="C284" s="1010" t="e">
        <f>(C54/C16)*100%</f>
        <v>#DIV/0!</v>
      </c>
      <c r="D284" s="1010" t="e">
        <f>(D54/D16)*100%</f>
        <v>#DIV/0!</v>
      </c>
      <c r="E284" s="1010" t="e">
        <f>(E54/E16)*100%</f>
        <v>#DIV/0!</v>
      </c>
      <c r="F284" s="1010" t="e">
        <f>(F54/F16)*100%</f>
        <v>#DIV/0!</v>
      </c>
      <c r="G284" s="1010" t="e">
        <f>F284-E284</f>
        <v>#DIV/0!</v>
      </c>
    </row>
    <row r="285" spans="1:7" ht="16.5" customHeight="1" hidden="1">
      <c r="A285" s="1014" t="s">
        <v>8</v>
      </c>
      <c r="B285" s="1020" t="s">
        <v>865</v>
      </c>
      <c r="C285" s="1018" t="e">
        <f>(C57/C16)*100%</f>
        <v>#DIV/0!</v>
      </c>
      <c r="D285" s="1018" t="e">
        <f>(D57/D16)*100%</f>
        <v>#DIV/0!</v>
      </c>
      <c r="E285" s="1018" t="e">
        <f>(E57/E16)*100%</f>
        <v>#DIV/0!</v>
      </c>
      <c r="F285" s="1018" t="e">
        <f>(F57/F16)*100%</f>
        <v>#DIV/0!</v>
      </c>
      <c r="G285" s="1018" t="e">
        <f>F285-E285</f>
        <v>#DIV/0!</v>
      </c>
    </row>
    <row r="286" spans="1:7" ht="15" customHeight="1" hidden="1">
      <c r="A286" s="1021" t="s">
        <v>60</v>
      </c>
      <c r="B286" s="1022" t="s">
        <v>866</v>
      </c>
      <c r="C286" s="1023" t="e">
        <f>C126/C16%</f>
        <v>#DIV/0!</v>
      </c>
      <c r="D286" s="1023" t="e">
        <f>D126/D16%</f>
        <v>#DIV/0!</v>
      </c>
      <c r="E286" s="1023" t="e">
        <f>E126/E16%</f>
        <v>#DIV/0!</v>
      </c>
      <c r="F286" s="1023" t="e">
        <f>F126/F16%</f>
        <v>#DIV/0!</v>
      </c>
      <c r="G286" s="1023" t="e">
        <f>F286-E286</f>
        <v>#DIV/0!</v>
      </c>
    </row>
    <row r="287" spans="1:7" ht="24" customHeight="1">
      <c r="A287" s="1024" t="s">
        <v>491</v>
      </c>
      <c r="B287" s="1633" t="s">
        <v>867</v>
      </c>
      <c r="C287" s="1633"/>
      <c r="D287" s="1633"/>
      <c r="E287" s="1633"/>
      <c r="F287" s="1633"/>
      <c r="G287" s="1633"/>
    </row>
    <row r="288" spans="1:7" ht="17.25" customHeight="1">
      <c r="A288" s="1025" t="s">
        <v>6</v>
      </c>
      <c r="B288" s="1026" t="s">
        <v>868</v>
      </c>
      <c r="C288" s="1027">
        <f>C129+C130+C105</f>
        <v>0</v>
      </c>
      <c r="D288" s="1027">
        <f>D129+D130+D105</f>
        <v>0</v>
      </c>
      <c r="E288" s="1027">
        <f>E129+E130+E105</f>
        <v>0</v>
      </c>
      <c r="F288" s="1027">
        <f>F129+F130+F105</f>
        <v>0</v>
      </c>
      <c r="G288" s="1027">
        <f aca="true" t="shared" si="8" ref="G288:G293">F288-E288</f>
        <v>0</v>
      </c>
    </row>
    <row r="289" spans="1:7" ht="17.25" customHeight="1">
      <c r="A289" s="1025" t="s">
        <v>8</v>
      </c>
      <c r="B289" s="1028" t="s">
        <v>869</v>
      </c>
      <c r="C289" s="961">
        <f>SUMIF(C288,"&lt;0",C288)</f>
        <v>0</v>
      </c>
      <c r="D289" s="961">
        <f>SUMIF(D288,"&lt;0",D288)</f>
        <v>0</v>
      </c>
      <c r="E289" s="961">
        <f>SUMIF(E288,"&lt;0",E288)</f>
        <v>0</v>
      </c>
      <c r="F289" s="961">
        <f>SUMIF(F288,"&lt;0",F288)</f>
        <v>0</v>
      </c>
      <c r="G289" s="961">
        <f t="shared" si="8"/>
        <v>0</v>
      </c>
    </row>
    <row r="290" spans="1:7" ht="17.25" customHeight="1">
      <c r="A290" s="1025" t="s">
        <v>29</v>
      </c>
      <c r="B290" s="1028" t="s">
        <v>870</v>
      </c>
      <c r="C290" s="961" t="e">
        <f>(C252-(C266+C267))/C15</f>
        <v>#DIV/0!</v>
      </c>
      <c r="D290" s="961" t="e">
        <f>(D252-(D266+D267))/D15</f>
        <v>#DIV/0!</v>
      </c>
      <c r="E290" s="961" t="e">
        <f>(E252-(E266+E267))/E15</f>
        <v>#DIV/0!</v>
      </c>
      <c r="F290" s="961" t="e">
        <f>(F252-(F266+F267))/F15</f>
        <v>#DIV/0!</v>
      </c>
      <c r="G290" s="961" t="e">
        <f t="shared" si="8"/>
        <v>#DIV/0!</v>
      </c>
    </row>
    <row r="291" spans="1:7" ht="24">
      <c r="A291" s="1025" t="s">
        <v>20</v>
      </c>
      <c r="B291" s="1028" t="s">
        <v>871</v>
      </c>
      <c r="C291" s="1029">
        <f>((0.5*C15)+(C266+C267))</f>
        <v>0</v>
      </c>
      <c r="D291" s="1029">
        <f>((0.5*D15)+(D266+D267))</f>
        <v>0</v>
      </c>
      <c r="E291" s="1029">
        <f>((0.5*E15)+(E266+E267))</f>
        <v>0</v>
      </c>
      <c r="F291" s="1029">
        <f>((0.5*F15)+(F266+F267))</f>
        <v>0</v>
      </c>
      <c r="G291" s="1029">
        <f t="shared" si="8"/>
        <v>0</v>
      </c>
    </row>
    <row r="292" spans="1:7" ht="24">
      <c r="A292" s="1025" t="s">
        <v>32</v>
      </c>
      <c r="B292" s="1028" t="s">
        <v>872</v>
      </c>
      <c r="C292" s="1029">
        <f>C252-C291</f>
        <v>0</v>
      </c>
      <c r="D292" s="1029">
        <f>D252-D291</f>
        <v>0</v>
      </c>
      <c r="E292" s="1029">
        <f>E252-E291</f>
        <v>0</v>
      </c>
      <c r="F292" s="1029">
        <f>F252-F291</f>
        <v>0</v>
      </c>
      <c r="G292" s="1029">
        <f t="shared" si="8"/>
        <v>0</v>
      </c>
    </row>
    <row r="293" spans="1:7" ht="24">
      <c r="A293" s="1025" t="s">
        <v>33</v>
      </c>
      <c r="B293" s="1028" t="s">
        <v>873</v>
      </c>
      <c r="C293" s="961">
        <f>SUMIF(C290,"&gt;0,5",C292)</f>
        <v>0</v>
      </c>
      <c r="D293" s="961">
        <f>SUMIF(D290,"&gt;0,5",D292)</f>
        <v>0</v>
      </c>
      <c r="E293" s="961">
        <f>SUMIF(E290,"&gt;0,5",E292)</f>
        <v>0</v>
      </c>
      <c r="F293" s="961">
        <f>SUMIF(F290,"&gt;0,5",F292)</f>
        <v>0</v>
      </c>
      <c r="G293" s="961">
        <f t="shared" si="8"/>
        <v>0</v>
      </c>
    </row>
    <row r="294" spans="3:7" ht="12.75">
      <c r="C294" s="920"/>
      <c r="D294" s="920"/>
      <c r="E294" s="920"/>
      <c r="F294" s="920"/>
      <c r="G294" s="920"/>
    </row>
    <row r="295" spans="1:7" ht="28.5" customHeight="1">
      <c r="A295" s="1634" t="s">
        <v>874</v>
      </c>
      <c r="B295" s="1635"/>
      <c r="C295" s="1635"/>
      <c r="D295" s="1635"/>
      <c r="E295" s="1635"/>
      <c r="F295" s="1635"/>
      <c r="G295" s="1635"/>
    </row>
    <row r="296" spans="1:7" ht="25.5" customHeight="1">
      <c r="A296" s="1030"/>
      <c r="B296" s="1031" t="s">
        <v>875</v>
      </c>
      <c r="C296" s="1032"/>
      <c r="D296" s="1636" t="s">
        <v>100</v>
      </c>
      <c r="E296" s="1637"/>
      <c r="F296" s="1637"/>
      <c r="G296" s="1034"/>
    </row>
    <row r="297" spans="1:7" ht="171" customHeight="1">
      <c r="A297" s="1035"/>
      <c r="B297" s="1036"/>
      <c r="C297" s="1037"/>
      <c r="D297" s="1625"/>
      <c r="E297" s="1626"/>
      <c r="F297" s="1627"/>
      <c r="G297" s="1038"/>
    </row>
    <row r="298" spans="1:7" ht="18" customHeight="1">
      <c r="A298" s="1039"/>
      <c r="B298" s="1040" t="s">
        <v>876</v>
      </c>
      <c r="C298" s="1041"/>
      <c r="D298" s="1628" t="s">
        <v>876</v>
      </c>
      <c r="E298" s="1629"/>
      <c r="F298" s="1629"/>
      <c r="G298" s="1042"/>
    </row>
    <row r="299" spans="1:7" ht="15" customHeight="1">
      <c r="A299" s="1043"/>
      <c r="B299" s="1044"/>
      <c r="C299" s="1045"/>
      <c r="D299" s="1045"/>
      <c r="E299" s="1044"/>
      <c r="F299" s="1044"/>
      <c r="G299" s="1046"/>
    </row>
    <row r="300" spans="1:7" ht="25.5" customHeight="1">
      <c r="A300" s="1047"/>
      <c r="B300" s="1048" t="s">
        <v>877</v>
      </c>
      <c r="C300" s="1049"/>
      <c r="D300" s="1638" t="s">
        <v>97</v>
      </c>
      <c r="E300" s="1639"/>
      <c r="F300" s="1639"/>
      <c r="G300" s="1050"/>
    </row>
    <row r="301" spans="1:7" ht="171" customHeight="1">
      <c r="A301" s="1035"/>
      <c r="B301" s="1036"/>
      <c r="C301" s="1037"/>
      <c r="D301" s="1625"/>
      <c r="E301" s="1626"/>
      <c r="F301" s="1627"/>
      <c r="G301" s="1051"/>
    </row>
    <row r="302" spans="1:7" ht="18" customHeight="1">
      <c r="A302" s="1039"/>
      <c r="B302" s="1040" t="s">
        <v>876</v>
      </c>
      <c r="C302" s="1041"/>
      <c r="D302" s="1628" t="s">
        <v>876</v>
      </c>
      <c r="E302" s="1629"/>
      <c r="F302" s="1629"/>
      <c r="G302" s="1050"/>
    </row>
    <row r="303" spans="1:7" ht="30.75" customHeight="1">
      <c r="A303" s="1630" t="s">
        <v>878</v>
      </c>
      <c r="B303" s="1631"/>
      <c r="C303" s="1631"/>
      <c r="D303" s="1631"/>
      <c r="E303" s="1631"/>
      <c r="F303" s="1631"/>
      <c r="G303" s="1632"/>
    </row>
    <row r="304" spans="3:7" ht="12.75">
      <c r="C304" s="920"/>
      <c r="D304" s="920"/>
      <c r="E304" s="920"/>
      <c r="F304" s="920"/>
      <c r="G304" s="920"/>
    </row>
    <row r="305" spans="3:7" ht="12.75">
      <c r="C305" s="920"/>
      <c r="D305" s="920"/>
      <c r="E305" s="920"/>
      <c r="F305" s="920"/>
      <c r="G305" s="920"/>
    </row>
    <row r="306" spans="3:7" ht="12.75">
      <c r="C306" s="920"/>
      <c r="D306" s="920"/>
      <c r="E306" s="920"/>
      <c r="F306" s="920"/>
      <c r="G306" s="920"/>
    </row>
    <row r="307" spans="3:7" ht="12.75">
      <c r="C307" s="920"/>
      <c r="D307" s="920"/>
      <c r="E307" s="920"/>
      <c r="F307" s="920"/>
      <c r="G307" s="920"/>
    </row>
    <row r="308" spans="3:7" ht="12.75">
      <c r="C308" s="920"/>
      <c r="D308" s="920"/>
      <c r="E308" s="920"/>
      <c r="F308" s="920"/>
      <c r="G308" s="920"/>
    </row>
    <row r="309" spans="3:7" ht="12.75">
      <c r="C309" s="920"/>
      <c r="D309" s="920"/>
      <c r="E309" s="920"/>
      <c r="F309" s="920"/>
      <c r="G309" s="920"/>
    </row>
    <row r="310" spans="3:7" ht="12.75">
      <c r="C310" s="920"/>
      <c r="D310" s="920"/>
      <c r="E310" s="920"/>
      <c r="F310" s="920"/>
      <c r="G310" s="920"/>
    </row>
    <row r="311" spans="3:7" ht="12.75">
      <c r="C311" s="920"/>
      <c r="D311" s="920"/>
      <c r="E311" s="920"/>
      <c r="F311" s="920"/>
      <c r="G311" s="920"/>
    </row>
    <row r="312" spans="3:7" ht="12.75">
      <c r="C312" s="920"/>
      <c r="D312" s="920"/>
      <c r="E312" s="920"/>
      <c r="F312" s="920"/>
      <c r="G312" s="920"/>
    </row>
    <row r="313" spans="3:7" ht="12.75">
      <c r="C313" s="920"/>
      <c r="D313" s="920"/>
      <c r="E313" s="920"/>
      <c r="F313" s="920"/>
      <c r="G313" s="920"/>
    </row>
    <row r="314" spans="3:7" ht="12.75">
      <c r="C314" s="920"/>
      <c r="D314" s="920"/>
      <c r="E314" s="920"/>
      <c r="F314" s="920"/>
      <c r="G314" s="920"/>
    </row>
    <row r="315" spans="3:7" ht="12.75">
      <c r="C315" s="920"/>
      <c r="D315" s="920"/>
      <c r="E315" s="920"/>
      <c r="F315" s="920"/>
      <c r="G315" s="920"/>
    </row>
    <row r="316" spans="3:7" ht="12.75">
      <c r="C316" s="920"/>
      <c r="D316" s="920"/>
      <c r="E316" s="920"/>
      <c r="F316" s="920"/>
      <c r="G316" s="920"/>
    </row>
    <row r="317" spans="3:7" ht="12.75">
      <c r="C317" s="920"/>
      <c r="D317" s="920"/>
      <c r="E317" s="920"/>
      <c r="F317" s="920"/>
      <c r="G317" s="920"/>
    </row>
    <row r="318" spans="3:7" ht="12.75">
      <c r="C318" s="920"/>
      <c r="D318" s="920"/>
      <c r="E318" s="920"/>
      <c r="F318" s="920"/>
      <c r="G318" s="920"/>
    </row>
    <row r="319" spans="3:7" ht="12.75">
      <c r="C319" s="920"/>
      <c r="D319" s="920"/>
      <c r="E319" s="920"/>
      <c r="F319" s="920"/>
      <c r="G319" s="920"/>
    </row>
    <row r="320" spans="3:7" ht="12.75">
      <c r="C320" s="920"/>
      <c r="D320" s="920"/>
      <c r="E320" s="920"/>
      <c r="F320" s="920"/>
      <c r="G320" s="920"/>
    </row>
    <row r="321" spans="3:7" ht="12.75">
      <c r="C321" s="920"/>
      <c r="D321" s="920"/>
      <c r="E321" s="920"/>
      <c r="F321" s="920"/>
      <c r="G321" s="920"/>
    </row>
    <row r="322" spans="3:7" ht="12.75">
      <c r="C322" s="920"/>
      <c r="D322" s="920"/>
      <c r="E322" s="920"/>
      <c r="F322" s="920"/>
      <c r="G322" s="920"/>
    </row>
    <row r="323" spans="3:7" ht="12.75">
      <c r="C323" s="920"/>
      <c r="D323" s="920"/>
      <c r="E323" s="920"/>
      <c r="F323" s="920"/>
      <c r="G323" s="920"/>
    </row>
    <row r="324" spans="3:7" ht="12.75">
      <c r="C324" s="920"/>
      <c r="D324" s="920"/>
      <c r="E324" s="920"/>
      <c r="F324" s="920"/>
      <c r="G324" s="920"/>
    </row>
    <row r="325" spans="3:7" ht="12.75">
      <c r="C325" s="920"/>
      <c r="D325" s="920"/>
      <c r="E325" s="920"/>
      <c r="F325" s="920"/>
      <c r="G325" s="920"/>
    </row>
    <row r="326" spans="3:7" ht="12.75">
      <c r="C326" s="920"/>
      <c r="D326" s="920"/>
      <c r="E326" s="920"/>
      <c r="F326" s="920"/>
      <c r="G326" s="920"/>
    </row>
    <row r="327" spans="3:7" ht="12.75">
      <c r="C327" s="920"/>
      <c r="D327" s="920"/>
      <c r="E327" s="920"/>
      <c r="F327" s="920"/>
      <c r="G327" s="920"/>
    </row>
    <row r="328" spans="3:7" ht="12.75">
      <c r="C328" s="920"/>
      <c r="D328" s="920"/>
      <c r="E328" s="920"/>
      <c r="F328" s="920"/>
      <c r="G328" s="920"/>
    </row>
    <row r="329" spans="3:7" ht="12.75">
      <c r="C329" s="920"/>
      <c r="D329" s="920"/>
      <c r="E329" s="920"/>
      <c r="F329" s="920"/>
      <c r="G329" s="920"/>
    </row>
    <row r="330" spans="3:7" ht="12.75">
      <c r="C330" s="920"/>
      <c r="D330" s="920"/>
      <c r="E330" s="920"/>
      <c r="F330" s="920"/>
      <c r="G330" s="920"/>
    </row>
    <row r="331" spans="3:7" ht="12.75">
      <c r="C331" s="920"/>
      <c r="D331" s="920"/>
      <c r="E331" s="920"/>
      <c r="F331" s="920"/>
      <c r="G331" s="920"/>
    </row>
    <row r="332" spans="3:7" ht="12.75">
      <c r="C332" s="920"/>
      <c r="D332" s="920"/>
      <c r="E332" s="920"/>
      <c r="F332" s="920"/>
      <c r="G332" s="920"/>
    </row>
    <row r="333" spans="3:7" ht="12.75">
      <c r="C333" s="920"/>
      <c r="D333" s="920"/>
      <c r="E333" s="920"/>
      <c r="F333" s="920"/>
      <c r="G333" s="920"/>
    </row>
    <row r="334" spans="3:7" ht="12.75">
      <c r="C334" s="920"/>
      <c r="D334" s="920"/>
      <c r="E334" s="920"/>
      <c r="F334" s="920"/>
      <c r="G334" s="920"/>
    </row>
    <row r="335" spans="3:7" ht="12.75">
      <c r="C335" s="920"/>
      <c r="D335" s="920"/>
      <c r="E335" s="920"/>
      <c r="F335" s="920"/>
      <c r="G335" s="920"/>
    </row>
    <row r="336" spans="3:7" ht="12.75">
      <c r="C336" s="920"/>
      <c r="D336" s="920"/>
      <c r="E336" s="920"/>
      <c r="F336" s="920"/>
      <c r="G336" s="920"/>
    </row>
    <row r="337" spans="3:7" ht="12.75">
      <c r="C337" s="920"/>
      <c r="D337" s="920"/>
      <c r="E337" s="920"/>
      <c r="F337" s="920"/>
      <c r="G337" s="920"/>
    </row>
    <row r="338" spans="3:7" ht="12.75">
      <c r="C338" s="920"/>
      <c r="D338" s="920"/>
      <c r="E338" s="920"/>
      <c r="F338" s="920"/>
      <c r="G338" s="920"/>
    </row>
    <row r="339" spans="3:7" ht="12.75">
      <c r="C339" s="920"/>
      <c r="D339" s="920"/>
      <c r="E339" s="920"/>
      <c r="F339" s="920"/>
      <c r="G339" s="920"/>
    </row>
    <row r="340" spans="3:7" ht="12.75">
      <c r="C340" s="920"/>
      <c r="D340" s="920"/>
      <c r="E340" s="920"/>
      <c r="F340" s="920"/>
      <c r="G340" s="920"/>
    </row>
    <row r="341" spans="3:7" ht="12.75">
      <c r="C341" s="920"/>
      <c r="D341" s="920"/>
      <c r="E341" s="920"/>
      <c r="F341" s="920"/>
      <c r="G341" s="920"/>
    </row>
    <row r="342" spans="3:7" ht="12.75">
      <c r="C342" s="920"/>
      <c r="D342" s="920"/>
      <c r="E342" s="920"/>
      <c r="F342" s="920"/>
      <c r="G342" s="920"/>
    </row>
    <row r="343" spans="3:7" ht="12.75">
      <c r="C343" s="920"/>
      <c r="D343" s="920"/>
      <c r="E343" s="920"/>
      <c r="F343" s="920"/>
      <c r="G343" s="920"/>
    </row>
    <row r="344" spans="3:7" ht="12.75">
      <c r="C344" s="920"/>
      <c r="D344" s="920"/>
      <c r="E344" s="920"/>
      <c r="F344" s="920"/>
      <c r="G344" s="920"/>
    </row>
    <row r="345" spans="3:7" ht="12.75">
      <c r="C345" s="920"/>
      <c r="D345" s="920"/>
      <c r="E345" s="920"/>
      <c r="F345" s="920"/>
      <c r="G345" s="920"/>
    </row>
    <row r="346" spans="3:7" ht="12.75">
      <c r="C346" s="920"/>
      <c r="D346" s="920"/>
      <c r="E346" s="920"/>
      <c r="F346" s="920"/>
      <c r="G346" s="920"/>
    </row>
    <row r="347" spans="3:7" ht="12.75">
      <c r="C347" s="920"/>
      <c r="D347" s="920"/>
      <c r="E347" s="920"/>
      <c r="F347" s="920"/>
      <c r="G347" s="920"/>
    </row>
    <row r="348" spans="3:7" ht="12.75">
      <c r="C348" s="920"/>
      <c r="D348" s="920"/>
      <c r="E348" s="920"/>
      <c r="F348" s="920"/>
      <c r="G348" s="920"/>
    </row>
    <row r="349" spans="3:7" ht="12.75">
      <c r="C349" s="920"/>
      <c r="D349" s="920"/>
      <c r="E349" s="920"/>
      <c r="F349" s="920"/>
      <c r="G349" s="920"/>
    </row>
    <row r="350" spans="3:7" ht="12.75">
      <c r="C350" s="920"/>
      <c r="D350" s="920"/>
      <c r="E350" s="920"/>
      <c r="F350" s="920"/>
      <c r="G350" s="920"/>
    </row>
    <row r="351" spans="3:7" ht="12.75">
      <c r="C351" s="920"/>
      <c r="D351" s="920"/>
      <c r="E351" s="920"/>
      <c r="F351" s="920"/>
      <c r="G351" s="920"/>
    </row>
    <row r="352" spans="3:7" ht="12.75">
      <c r="C352" s="920"/>
      <c r="D352" s="920"/>
      <c r="E352" s="920"/>
      <c r="F352" s="920"/>
      <c r="G352" s="920"/>
    </row>
    <row r="353" spans="3:7" ht="12.75">
      <c r="C353" s="920"/>
      <c r="D353" s="920"/>
      <c r="E353" s="920"/>
      <c r="F353" s="920"/>
      <c r="G353" s="920"/>
    </row>
    <row r="354" spans="3:7" ht="12.75">
      <c r="C354" s="920"/>
      <c r="D354" s="920"/>
      <c r="E354" s="920"/>
      <c r="F354" s="920"/>
      <c r="G354" s="920"/>
    </row>
    <row r="355" spans="3:7" ht="12.75">
      <c r="C355" s="920"/>
      <c r="D355" s="920"/>
      <c r="E355" s="920"/>
      <c r="F355" s="920"/>
      <c r="G355" s="920"/>
    </row>
    <row r="356" spans="3:7" ht="12.75">
      <c r="C356" s="920"/>
      <c r="D356" s="920"/>
      <c r="E356" s="920"/>
      <c r="F356" s="920"/>
      <c r="G356" s="920"/>
    </row>
    <row r="357" spans="3:7" ht="12.75">
      <c r="C357" s="920"/>
      <c r="D357" s="920"/>
      <c r="E357" s="920"/>
      <c r="F357" s="920"/>
      <c r="G357" s="920"/>
    </row>
    <row r="358" spans="3:7" ht="12.75">
      <c r="C358" s="920"/>
      <c r="D358" s="920"/>
      <c r="E358" s="920"/>
      <c r="F358" s="920"/>
      <c r="G358" s="920"/>
    </row>
    <row r="359" spans="3:7" ht="12.75">
      <c r="C359" s="920"/>
      <c r="D359" s="920"/>
      <c r="E359" s="920"/>
      <c r="F359" s="920"/>
      <c r="G359" s="920"/>
    </row>
    <row r="360" spans="3:7" ht="12.75">
      <c r="C360" s="920"/>
      <c r="D360" s="920"/>
      <c r="E360" s="920"/>
      <c r="F360" s="920"/>
      <c r="G360" s="920"/>
    </row>
    <row r="361" spans="3:7" ht="12.75">
      <c r="C361" s="920"/>
      <c r="D361" s="920"/>
      <c r="E361" s="920"/>
      <c r="F361" s="920"/>
      <c r="G361" s="920"/>
    </row>
    <row r="362" spans="3:7" ht="12.75">
      <c r="C362" s="920"/>
      <c r="D362" s="920"/>
      <c r="E362" s="920"/>
      <c r="F362" s="920"/>
      <c r="G362" s="920"/>
    </row>
    <row r="363" spans="3:7" ht="12.75">
      <c r="C363" s="920"/>
      <c r="D363" s="920"/>
      <c r="E363" s="920"/>
      <c r="F363" s="920"/>
      <c r="G363" s="920"/>
    </row>
    <row r="364" spans="3:7" ht="12.75">
      <c r="C364" s="920"/>
      <c r="D364" s="920"/>
      <c r="E364" s="920"/>
      <c r="F364" s="920"/>
      <c r="G364" s="920"/>
    </row>
    <row r="365" spans="3:7" ht="12.75">
      <c r="C365" s="920"/>
      <c r="D365" s="920"/>
      <c r="E365" s="920"/>
      <c r="F365" s="920"/>
      <c r="G365" s="920"/>
    </row>
    <row r="366" spans="3:7" ht="12.75">
      <c r="C366" s="920"/>
      <c r="D366" s="920"/>
      <c r="E366" s="920"/>
      <c r="F366" s="920"/>
      <c r="G366" s="920"/>
    </row>
    <row r="367" spans="3:7" ht="12.75">
      <c r="C367" s="920"/>
      <c r="D367" s="920"/>
      <c r="E367" s="920"/>
      <c r="F367" s="920"/>
      <c r="G367" s="920"/>
    </row>
    <row r="368" spans="3:7" ht="12.75">
      <c r="C368" s="920"/>
      <c r="D368" s="920"/>
      <c r="E368" s="920"/>
      <c r="F368" s="920"/>
      <c r="G368" s="920"/>
    </row>
    <row r="369" spans="3:7" ht="12.75">
      <c r="C369" s="920"/>
      <c r="D369" s="920"/>
      <c r="E369" s="920"/>
      <c r="F369" s="920"/>
      <c r="G369" s="920"/>
    </row>
    <row r="370" spans="3:7" ht="12.75">
      <c r="C370" s="920"/>
      <c r="D370" s="920"/>
      <c r="E370" s="920"/>
      <c r="F370" s="920"/>
      <c r="G370" s="920"/>
    </row>
    <row r="371" spans="3:7" ht="12.75">
      <c r="C371" s="920"/>
      <c r="D371" s="920"/>
      <c r="E371" s="920"/>
      <c r="F371" s="920"/>
      <c r="G371" s="920"/>
    </row>
    <row r="372" spans="3:7" ht="12.75">
      <c r="C372" s="920"/>
      <c r="D372" s="920"/>
      <c r="E372" s="920"/>
      <c r="F372" s="920"/>
      <c r="G372" s="920"/>
    </row>
    <row r="373" spans="3:7" ht="12.75">
      <c r="C373" s="920"/>
      <c r="D373" s="920"/>
      <c r="E373" s="920"/>
      <c r="F373" s="920"/>
      <c r="G373" s="920"/>
    </row>
    <row r="374" spans="3:7" ht="12.75">
      <c r="C374" s="920"/>
      <c r="D374" s="920"/>
      <c r="E374" s="920"/>
      <c r="F374" s="920"/>
      <c r="G374" s="920"/>
    </row>
    <row r="375" spans="3:7" ht="12.75">
      <c r="C375" s="920"/>
      <c r="D375" s="920"/>
      <c r="E375" s="920"/>
      <c r="F375" s="920"/>
      <c r="G375" s="920"/>
    </row>
    <row r="376" spans="3:7" ht="12.75">
      <c r="C376" s="920"/>
      <c r="D376" s="920"/>
      <c r="E376" s="920"/>
      <c r="F376" s="920"/>
      <c r="G376" s="920"/>
    </row>
    <row r="377" spans="3:7" ht="12.75">
      <c r="C377" s="920"/>
      <c r="D377" s="920"/>
      <c r="E377" s="920"/>
      <c r="F377" s="920"/>
      <c r="G377" s="920"/>
    </row>
    <row r="378" spans="3:7" ht="12.75">
      <c r="C378" s="920"/>
      <c r="D378" s="920"/>
      <c r="E378" s="920"/>
      <c r="F378" s="920"/>
      <c r="G378" s="920"/>
    </row>
    <row r="379" spans="3:7" ht="12.75">
      <c r="C379" s="920"/>
      <c r="D379" s="920"/>
      <c r="E379" s="920"/>
      <c r="F379" s="920"/>
      <c r="G379" s="920"/>
    </row>
    <row r="380" spans="3:7" ht="12.75">
      <c r="C380" s="920"/>
      <c r="D380" s="920"/>
      <c r="E380" s="920"/>
      <c r="F380" s="920"/>
      <c r="G380" s="920"/>
    </row>
    <row r="381" spans="3:7" ht="12.75">
      <c r="C381" s="920"/>
      <c r="D381" s="920"/>
      <c r="E381" s="920"/>
      <c r="F381" s="920"/>
      <c r="G381" s="920"/>
    </row>
    <row r="382" spans="3:7" ht="12.75">
      <c r="C382" s="920"/>
      <c r="D382" s="920"/>
      <c r="E382" s="920"/>
      <c r="F382" s="920"/>
      <c r="G382" s="920"/>
    </row>
    <row r="383" spans="3:7" ht="12.75">
      <c r="C383" s="920"/>
      <c r="D383" s="920"/>
      <c r="E383" s="920"/>
      <c r="F383" s="920"/>
      <c r="G383" s="920"/>
    </row>
    <row r="384" spans="3:7" ht="12.75">
      <c r="C384" s="920"/>
      <c r="D384" s="920"/>
      <c r="E384" s="920"/>
      <c r="F384" s="920"/>
      <c r="G384" s="920"/>
    </row>
    <row r="385" spans="3:7" ht="12.75">
      <c r="C385" s="920"/>
      <c r="D385" s="920"/>
      <c r="E385" s="920"/>
      <c r="F385" s="920"/>
      <c r="G385" s="920"/>
    </row>
    <row r="386" spans="3:7" ht="12.75">
      <c r="C386" s="920"/>
      <c r="D386" s="920"/>
      <c r="E386" s="920"/>
      <c r="F386" s="920"/>
      <c r="G386" s="920"/>
    </row>
    <row r="387" spans="3:7" ht="12.75">
      <c r="C387" s="920"/>
      <c r="D387" s="920"/>
      <c r="E387" s="920"/>
      <c r="F387" s="920"/>
      <c r="G387" s="920"/>
    </row>
    <row r="388" spans="3:7" ht="12.75">
      <c r="C388" s="920"/>
      <c r="D388" s="920"/>
      <c r="E388" s="920"/>
      <c r="F388" s="920"/>
      <c r="G388" s="920"/>
    </row>
    <row r="389" spans="3:7" ht="12.75">
      <c r="C389" s="920"/>
      <c r="D389" s="920"/>
      <c r="E389" s="920"/>
      <c r="F389" s="920"/>
      <c r="G389" s="920"/>
    </row>
    <row r="390" spans="3:7" ht="12.75">
      <c r="C390" s="920"/>
      <c r="D390" s="920"/>
      <c r="E390" s="920"/>
      <c r="F390" s="920"/>
      <c r="G390" s="920"/>
    </row>
    <row r="391" spans="3:7" ht="12.75">
      <c r="C391" s="920"/>
      <c r="D391" s="920"/>
      <c r="E391" s="920"/>
      <c r="F391" s="920"/>
      <c r="G391" s="920"/>
    </row>
    <row r="392" spans="3:7" ht="12.75">
      <c r="C392" s="920"/>
      <c r="D392" s="920"/>
      <c r="E392" s="920"/>
      <c r="F392" s="920"/>
      <c r="G392" s="920"/>
    </row>
    <row r="393" spans="3:7" ht="12.75">
      <c r="C393" s="920"/>
      <c r="D393" s="920"/>
      <c r="E393" s="920"/>
      <c r="F393" s="920"/>
      <c r="G393" s="920"/>
    </row>
    <row r="394" spans="3:7" ht="12.75">
      <c r="C394" s="920"/>
      <c r="D394" s="920"/>
      <c r="E394" s="920"/>
      <c r="F394" s="920"/>
      <c r="G394" s="920"/>
    </row>
    <row r="395" spans="3:7" ht="12.75">
      <c r="C395" s="920"/>
      <c r="D395" s="920"/>
      <c r="E395" s="920"/>
      <c r="F395" s="920"/>
      <c r="G395" s="920"/>
    </row>
    <row r="396" spans="3:7" ht="12.75">
      <c r="C396" s="920"/>
      <c r="D396" s="920"/>
      <c r="E396" s="920"/>
      <c r="F396" s="920"/>
      <c r="G396" s="920"/>
    </row>
    <row r="397" spans="3:7" ht="12.75">
      <c r="C397" s="920"/>
      <c r="D397" s="920"/>
      <c r="E397" s="920"/>
      <c r="F397" s="920"/>
      <c r="G397" s="920"/>
    </row>
    <row r="398" spans="3:7" ht="12.75">
      <c r="C398" s="920"/>
      <c r="D398" s="920"/>
      <c r="E398" s="920"/>
      <c r="F398" s="920"/>
      <c r="G398" s="920"/>
    </row>
    <row r="399" spans="3:7" ht="12.75">
      <c r="C399" s="920"/>
      <c r="D399" s="920"/>
      <c r="E399" s="920"/>
      <c r="F399" s="920"/>
      <c r="G399" s="920"/>
    </row>
    <row r="400" spans="3:7" ht="12.75">
      <c r="C400" s="920"/>
      <c r="D400" s="920"/>
      <c r="E400" s="920"/>
      <c r="F400" s="920"/>
      <c r="G400" s="920"/>
    </row>
    <row r="401" spans="3:7" ht="12.75">
      <c r="C401" s="920"/>
      <c r="D401" s="920"/>
      <c r="E401" s="920"/>
      <c r="F401" s="920"/>
      <c r="G401" s="920"/>
    </row>
    <row r="402" spans="3:7" ht="12.75">
      <c r="C402" s="920"/>
      <c r="D402" s="920"/>
      <c r="E402" s="920"/>
      <c r="F402" s="920"/>
      <c r="G402" s="920"/>
    </row>
    <row r="403" spans="3:7" ht="12.75">
      <c r="C403" s="920"/>
      <c r="D403" s="920"/>
      <c r="E403" s="920"/>
      <c r="F403" s="920"/>
      <c r="G403" s="920"/>
    </row>
    <row r="404" spans="3:7" ht="12.75">
      <c r="C404" s="920"/>
      <c r="D404" s="920"/>
      <c r="E404" s="920"/>
      <c r="F404" s="920"/>
      <c r="G404" s="920"/>
    </row>
    <row r="405" spans="3:7" ht="12.75">
      <c r="C405" s="920"/>
      <c r="D405" s="920"/>
      <c r="E405" s="920"/>
      <c r="F405" s="920"/>
      <c r="G405" s="920"/>
    </row>
    <row r="406" spans="3:7" ht="12.75">
      <c r="C406" s="920"/>
      <c r="D406" s="920"/>
      <c r="E406" s="920"/>
      <c r="F406" s="920"/>
      <c r="G406" s="920"/>
    </row>
    <row r="407" spans="3:7" ht="12.75">
      <c r="C407" s="920"/>
      <c r="D407" s="920"/>
      <c r="E407" s="920"/>
      <c r="F407" s="920"/>
      <c r="G407" s="920"/>
    </row>
    <row r="408" spans="3:7" ht="12.75">
      <c r="C408" s="920"/>
      <c r="D408" s="920"/>
      <c r="E408" s="920"/>
      <c r="F408" s="920"/>
      <c r="G408" s="920"/>
    </row>
    <row r="409" spans="3:7" ht="12.75">
      <c r="C409" s="920"/>
      <c r="D409" s="920"/>
      <c r="E409" s="920"/>
      <c r="F409" s="920"/>
      <c r="G409" s="920"/>
    </row>
    <row r="410" spans="3:7" ht="12.75">
      <c r="C410" s="920"/>
      <c r="D410" s="920"/>
      <c r="E410" s="920"/>
      <c r="F410" s="920"/>
      <c r="G410" s="920"/>
    </row>
    <row r="411" spans="3:7" ht="12.75">
      <c r="C411" s="920"/>
      <c r="D411" s="920"/>
      <c r="E411" s="920"/>
      <c r="F411" s="920"/>
      <c r="G411" s="920"/>
    </row>
    <row r="412" spans="3:7" ht="12.75">
      <c r="C412" s="920"/>
      <c r="D412" s="920"/>
      <c r="E412" s="920"/>
      <c r="F412" s="920"/>
      <c r="G412" s="920"/>
    </row>
    <row r="413" spans="3:7" ht="12.75">
      <c r="C413" s="920"/>
      <c r="D413" s="920"/>
      <c r="E413" s="920"/>
      <c r="F413" s="920"/>
      <c r="G413" s="920"/>
    </row>
    <row r="414" spans="3:7" ht="12.75">
      <c r="C414" s="920"/>
      <c r="D414" s="920"/>
      <c r="E414" s="920"/>
      <c r="F414" s="920"/>
      <c r="G414" s="920"/>
    </row>
    <row r="415" spans="3:7" ht="12.75">
      <c r="C415" s="920"/>
      <c r="D415" s="920"/>
      <c r="E415" s="920"/>
      <c r="F415" s="920"/>
      <c r="G415" s="920"/>
    </row>
    <row r="416" spans="3:7" ht="12.75">
      <c r="C416" s="920"/>
      <c r="D416" s="920"/>
      <c r="E416" s="920"/>
      <c r="F416" s="920"/>
      <c r="G416" s="920"/>
    </row>
    <row r="417" spans="3:7" ht="12.75">
      <c r="C417" s="920"/>
      <c r="D417" s="920"/>
      <c r="E417" s="920"/>
      <c r="F417" s="920"/>
      <c r="G417" s="920"/>
    </row>
    <row r="418" spans="3:7" ht="12.75">
      <c r="C418" s="920"/>
      <c r="D418" s="920"/>
      <c r="E418" s="920"/>
      <c r="F418" s="920"/>
      <c r="G418" s="920"/>
    </row>
    <row r="419" spans="3:7" ht="12.75">
      <c r="C419" s="920"/>
      <c r="D419" s="920"/>
      <c r="E419" s="920"/>
      <c r="F419" s="920"/>
      <c r="G419" s="920"/>
    </row>
    <row r="420" spans="3:7" ht="12.75">
      <c r="C420" s="920"/>
      <c r="D420" s="920"/>
      <c r="E420" s="920"/>
      <c r="F420" s="920"/>
      <c r="G420" s="920"/>
    </row>
    <row r="421" spans="3:7" ht="12.75">
      <c r="C421" s="920"/>
      <c r="D421" s="920"/>
      <c r="E421" s="920"/>
      <c r="F421" s="920"/>
      <c r="G421" s="920"/>
    </row>
    <row r="422" spans="3:7" ht="12.75">
      <c r="C422" s="920"/>
      <c r="D422" s="920"/>
      <c r="E422" s="920"/>
      <c r="F422" s="920"/>
      <c r="G422" s="920"/>
    </row>
    <row r="423" spans="3:7" ht="12.75">
      <c r="C423" s="920"/>
      <c r="D423" s="920"/>
      <c r="E423" s="920"/>
      <c r="F423" s="920"/>
      <c r="G423" s="920"/>
    </row>
    <row r="424" spans="3:7" ht="12.75">
      <c r="C424" s="920"/>
      <c r="D424" s="920"/>
      <c r="E424" s="920"/>
      <c r="F424" s="920"/>
      <c r="G424" s="920"/>
    </row>
    <row r="425" spans="3:7" ht="12.75">
      <c r="C425" s="920"/>
      <c r="D425" s="920"/>
      <c r="E425" s="920"/>
      <c r="F425" s="920"/>
      <c r="G425" s="920"/>
    </row>
    <row r="426" spans="3:7" ht="12.75">
      <c r="C426" s="920"/>
      <c r="D426" s="920"/>
      <c r="E426" s="920"/>
      <c r="F426" s="920"/>
      <c r="G426" s="920"/>
    </row>
    <row r="427" spans="3:7" ht="12.75">
      <c r="C427" s="920"/>
      <c r="D427" s="920"/>
      <c r="E427" s="920"/>
      <c r="F427" s="920"/>
      <c r="G427" s="920"/>
    </row>
    <row r="428" spans="3:7" ht="12.75">
      <c r="C428" s="920"/>
      <c r="D428" s="920"/>
      <c r="E428" s="920"/>
      <c r="F428" s="920"/>
      <c r="G428" s="920"/>
    </row>
    <row r="429" spans="3:7" ht="12.75">
      <c r="C429" s="920"/>
      <c r="D429" s="920"/>
      <c r="E429" s="920"/>
      <c r="F429" s="920"/>
      <c r="G429" s="920"/>
    </row>
    <row r="430" spans="3:7" ht="12.75">
      <c r="C430" s="920"/>
      <c r="D430" s="920"/>
      <c r="E430" s="920"/>
      <c r="F430" s="920"/>
      <c r="G430" s="920"/>
    </row>
    <row r="431" spans="3:7" ht="12.75">
      <c r="C431" s="920"/>
      <c r="D431" s="920"/>
      <c r="E431" s="920"/>
      <c r="F431" s="920"/>
      <c r="G431" s="920"/>
    </row>
    <row r="432" spans="3:7" ht="12.75">
      <c r="C432" s="920"/>
      <c r="D432" s="920"/>
      <c r="E432" s="920"/>
      <c r="F432" s="920"/>
      <c r="G432" s="920"/>
    </row>
    <row r="433" spans="3:7" ht="12.75">
      <c r="C433" s="920"/>
      <c r="D433" s="920"/>
      <c r="E433" s="920"/>
      <c r="F433" s="920"/>
      <c r="G433" s="920"/>
    </row>
    <row r="434" spans="3:7" ht="12.75">
      <c r="C434" s="920"/>
      <c r="D434" s="920"/>
      <c r="E434" s="920"/>
      <c r="F434" s="920"/>
      <c r="G434" s="920"/>
    </row>
    <row r="435" spans="3:7" ht="12.75">
      <c r="C435" s="920"/>
      <c r="D435" s="920"/>
      <c r="E435" s="920"/>
      <c r="F435" s="920"/>
      <c r="G435" s="920"/>
    </row>
    <row r="436" spans="3:7" ht="12.75">
      <c r="C436" s="920"/>
      <c r="D436" s="920"/>
      <c r="E436" s="920"/>
      <c r="F436" s="920"/>
      <c r="G436" s="920"/>
    </row>
    <row r="437" spans="3:7" ht="12.75">
      <c r="C437" s="920"/>
      <c r="D437" s="920"/>
      <c r="E437" s="920"/>
      <c r="F437" s="920"/>
      <c r="G437" s="920"/>
    </row>
    <row r="438" spans="3:7" ht="12.75">
      <c r="C438" s="920"/>
      <c r="D438" s="920"/>
      <c r="E438" s="920"/>
      <c r="F438" s="920"/>
      <c r="G438" s="920"/>
    </row>
    <row r="439" spans="3:7" ht="12.75">
      <c r="C439" s="920"/>
      <c r="D439" s="920"/>
      <c r="E439" s="920"/>
      <c r="F439" s="920"/>
      <c r="G439" s="920"/>
    </row>
    <row r="440" spans="3:7" ht="12.75">
      <c r="C440" s="920"/>
      <c r="D440" s="920"/>
      <c r="E440" s="920"/>
      <c r="F440" s="920"/>
      <c r="G440" s="920"/>
    </row>
    <row r="441" spans="3:7" ht="12.75">
      <c r="C441" s="920"/>
      <c r="D441" s="920"/>
      <c r="E441" s="920"/>
      <c r="F441" s="920"/>
      <c r="G441" s="920"/>
    </row>
    <row r="442" spans="3:7" ht="12.75">
      <c r="C442" s="920"/>
      <c r="D442" s="920"/>
      <c r="E442" s="920"/>
      <c r="F442" s="920"/>
      <c r="G442" s="920"/>
    </row>
    <row r="443" spans="3:7" ht="12.75">
      <c r="C443" s="920"/>
      <c r="D443" s="920"/>
      <c r="E443" s="920"/>
      <c r="F443" s="920"/>
      <c r="G443" s="920"/>
    </row>
    <row r="444" spans="3:7" ht="12.75">
      <c r="C444" s="920"/>
      <c r="D444" s="920"/>
      <c r="E444" s="920"/>
      <c r="F444" s="920"/>
      <c r="G444" s="920"/>
    </row>
    <row r="445" spans="3:7" ht="12.75">
      <c r="C445" s="920"/>
      <c r="D445" s="920"/>
      <c r="E445" s="920"/>
      <c r="F445" s="920"/>
      <c r="G445" s="920"/>
    </row>
    <row r="446" spans="3:7" ht="12.75">
      <c r="C446" s="920"/>
      <c r="D446" s="920"/>
      <c r="E446" s="920"/>
      <c r="F446" s="920"/>
      <c r="G446" s="920"/>
    </row>
    <row r="447" spans="3:7" ht="12.75">
      <c r="C447" s="920"/>
      <c r="D447" s="920"/>
      <c r="E447" s="920"/>
      <c r="F447" s="920"/>
      <c r="G447" s="920"/>
    </row>
    <row r="448" spans="3:7" ht="12.75">
      <c r="C448" s="920"/>
      <c r="D448" s="920"/>
      <c r="E448" s="920"/>
      <c r="F448" s="920"/>
      <c r="G448" s="920"/>
    </row>
    <row r="449" spans="3:7" ht="12.75">
      <c r="C449" s="920"/>
      <c r="D449" s="920"/>
      <c r="E449" s="920"/>
      <c r="F449" s="920"/>
      <c r="G449" s="920"/>
    </row>
    <row r="450" spans="3:7" ht="12.75">
      <c r="C450" s="920"/>
      <c r="D450" s="920"/>
      <c r="E450" s="920"/>
      <c r="F450" s="920"/>
      <c r="G450" s="920"/>
    </row>
    <row r="451" spans="3:7" ht="12.75">
      <c r="C451" s="920"/>
      <c r="D451" s="920"/>
      <c r="E451" s="920"/>
      <c r="F451" s="920"/>
      <c r="G451" s="920"/>
    </row>
    <row r="452" spans="3:7" ht="12.75">
      <c r="C452" s="920"/>
      <c r="D452" s="920"/>
      <c r="E452" s="920"/>
      <c r="F452" s="920"/>
      <c r="G452" s="920"/>
    </row>
    <row r="453" spans="3:7" ht="12.75">
      <c r="C453" s="920"/>
      <c r="D453" s="920"/>
      <c r="E453" s="920"/>
      <c r="F453" s="920"/>
      <c r="G453" s="920"/>
    </row>
    <row r="454" spans="3:7" ht="12.75">
      <c r="C454" s="920"/>
      <c r="D454" s="920"/>
      <c r="E454" s="920"/>
      <c r="F454" s="920"/>
      <c r="G454" s="920"/>
    </row>
    <row r="455" spans="3:7" ht="12.75">
      <c r="C455" s="920"/>
      <c r="D455" s="920"/>
      <c r="E455" s="920"/>
      <c r="F455" s="920"/>
      <c r="G455" s="920"/>
    </row>
    <row r="456" spans="3:7" ht="12.75">
      <c r="C456" s="920"/>
      <c r="D456" s="920"/>
      <c r="E456" s="920"/>
      <c r="F456" s="920"/>
      <c r="G456" s="920"/>
    </row>
    <row r="457" spans="3:7" ht="12.75">
      <c r="C457" s="920"/>
      <c r="D457" s="920"/>
      <c r="E457" s="920"/>
      <c r="F457" s="920"/>
      <c r="G457" s="920"/>
    </row>
    <row r="458" spans="3:7" ht="12.75">
      <c r="C458" s="920"/>
      <c r="D458" s="920"/>
      <c r="E458" s="920"/>
      <c r="F458" s="920"/>
      <c r="G458" s="920"/>
    </row>
    <row r="459" spans="3:7" ht="12.75">
      <c r="C459" s="920"/>
      <c r="D459" s="920"/>
      <c r="E459" s="920"/>
      <c r="F459" s="920"/>
      <c r="G459" s="920"/>
    </row>
    <row r="460" spans="3:7" ht="12.75">
      <c r="C460" s="920"/>
      <c r="D460" s="920"/>
      <c r="E460" s="920"/>
      <c r="F460" s="920"/>
      <c r="G460" s="920"/>
    </row>
    <row r="461" spans="3:7" ht="12.75">
      <c r="C461" s="920"/>
      <c r="D461" s="920"/>
      <c r="E461" s="920"/>
      <c r="F461" s="920"/>
      <c r="G461" s="920"/>
    </row>
    <row r="462" spans="3:7" ht="12.75">
      <c r="C462" s="920"/>
      <c r="D462" s="920"/>
      <c r="E462" s="920"/>
      <c r="F462" s="920"/>
      <c r="G462" s="920"/>
    </row>
    <row r="463" spans="3:7" ht="12.75">
      <c r="C463" s="920"/>
      <c r="D463" s="920"/>
      <c r="E463" s="920"/>
      <c r="F463" s="920"/>
      <c r="G463" s="920"/>
    </row>
    <row r="464" spans="3:7" ht="12.75">
      <c r="C464" s="920"/>
      <c r="D464" s="920"/>
      <c r="E464" s="920"/>
      <c r="F464" s="920"/>
      <c r="G464" s="920"/>
    </row>
    <row r="465" spans="3:7" ht="12.75">
      <c r="C465" s="920"/>
      <c r="D465" s="920"/>
      <c r="E465" s="920"/>
      <c r="F465" s="920"/>
      <c r="G465" s="920"/>
    </row>
    <row r="466" spans="3:7" ht="12.75">
      <c r="C466" s="920"/>
      <c r="D466" s="920"/>
      <c r="E466" s="920"/>
      <c r="F466" s="920"/>
      <c r="G466" s="920"/>
    </row>
    <row r="467" spans="3:7" ht="12.75">
      <c r="C467" s="920"/>
      <c r="D467" s="920"/>
      <c r="E467" s="920"/>
      <c r="F467" s="920"/>
      <c r="G467" s="920"/>
    </row>
    <row r="468" spans="3:7" ht="12.75">
      <c r="C468" s="920"/>
      <c r="D468" s="920"/>
      <c r="E468" s="920"/>
      <c r="F468" s="920"/>
      <c r="G468" s="920"/>
    </row>
    <row r="469" spans="3:7" ht="12.75">
      <c r="C469" s="920"/>
      <c r="D469" s="920"/>
      <c r="E469" s="920"/>
      <c r="F469" s="920"/>
      <c r="G469" s="920"/>
    </row>
    <row r="470" spans="3:7" ht="12.75">
      <c r="C470" s="920"/>
      <c r="D470" s="920"/>
      <c r="E470" s="920"/>
      <c r="F470" s="920"/>
      <c r="G470" s="920"/>
    </row>
    <row r="471" spans="3:7" ht="12.75">
      <c r="C471" s="920"/>
      <c r="D471" s="920"/>
      <c r="E471" s="920"/>
      <c r="F471" s="920"/>
      <c r="G471" s="920"/>
    </row>
    <row r="472" spans="3:7" ht="12.75">
      <c r="C472" s="920"/>
      <c r="D472" s="920"/>
      <c r="E472" s="920"/>
      <c r="F472" s="920"/>
      <c r="G472" s="920"/>
    </row>
    <row r="473" spans="3:7" ht="12.75">
      <c r="C473" s="920"/>
      <c r="D473" s="920"/>
      <c r="E473" s="920"/>
      <c r="F473" s="920"/>
      <c r="G473" s="920"/>
    </row>
    <row r="474" spans="3:7" ht="12.75">
      <c r="C474" s="920"/>
      <c r="D474" s="920"/>
      <c r="E474" s="920"/>
      <c r="F474" s="920"/>
      <c r="G474" s="920"/>
    </row>
    <row r="475" spans="3:7" ht="12.75">
      <c r="C475" s="920"/>
      <c r="D475" s="920"/>
      <c r="E475" s="920"/>
      <c r="F475" s="920"/>
      <c r="G475" s="920"/>
    </row>
    <row r="476" spans="3:7" ht="12.75">
      <c r="C476" s="920"/>
      <c r="D476" s="920"/>
      <c r="E476" s="920"/>
      <c r="F476" s="920"/>
      <c r="G476" s="920"/>
    </row>
    <row r="477" spans="3:7" ht="12.75">
      <c r="C477" s="920"/>
      <c r="D477" s="920"/>
      <c r="E477" s="920"/>
      <c r="F477" s="920"/>
      <c r="G477" s="920"/>
    </row>
    <row r="478" spans="3:7" ht="12.75">
      <c r="C478" s="920"/>
      <c r="D478" s="920"/>
      <c r="E478" s="920"/>
      <c r="F478" s="920"/>
      <c r="G478" s="920"/>
    </row>
    <row r="479" spans="3:7" ht="12.75">
      <c r="C479" s="920"/>
      <c r="D479" s="920"/>
      <c r="E479" s="920"/>
      <c r="F479" s="920"/>
      <c r="G479" s="920"/>
    </row>
    <row r="480" spans="3:7" ht="12.75">
      <c r="C480" s="920"/>
      <c r="D480" s="920"/>
      <c r="E480" s="920"/>
      <c r="F480" s="920"/>
      <c r="G480" s="920"/>
    </row>
    <row r="481" spans="3:7" ht="12.75">
      <c r="C481" s="920"/>
      <c r="D481" s="920"/>
      <c r="E481" s="920"/>
      <c r="F481" s="920"/>
      <c r="G481" s="920"/>
    </row>
    <row r="482" spans="3:7" ht="12.75">
      <c r="C482" s="920"/>
      <c r="D482" s="920"/>
      <c r="E482" s="920"/>
      <c r="F482" s="920"/>
      <c r="G482" s="920"/>
    </row>
    <row r="483" spans="3:7" ht="12.75">
      <c r="C483" s="920"/>
      <c r="D483" s="920"/>
      <c r="E483" s="920"/>
      <c r="F483" s="920"/>
      <c r="G483" s="920"/>
    </row>
    <row r="484" spans="3:7" ht="12.75">
      <c r="C484" s="920"/>
      <c r="D484" s="920"/>
      <c r="E484" s="920"/>
      <c r="F484" s="920"/>
      <c r="G484" s="920"/>
    </row>
    <row r="485" spans="3:7" ht="12.75">
      <c r="C485" s="920"/>
      <c r="D485" s="920"/>
      <c r="E485" s="920"/>
      <c r="F485" s="920"/>
      <c r="G485" s="920"/>
    </row>
    <row r="486" spans="3:7" ht="12.75">
      <c r="C486" s="920"/>
      <c r="D486" s="920"/>
      <c r="E486" s="920"/>
      <c r="F486" s="920"/>
      <c r="G486" s="920"/>
    </row>
    <row r="487" spans="3:7" ht="12.75">
      <c r="C487" s="920"/>
      <c r="D487" s="920"/>
      <c r="E487" s="920"/>
      <c r="F487" s="920"/>
      <c r="G487" s="920"/>
    </row>
    <row r="488" spans="3:7" ht="12.75">
      <c r="C488" s="920"/>
      <c r="D488" s="920"/>
      <c r="E488" s="920"/>
      <c r="F488" s="920"/>
      <c r="G488" s="920"/>
    </row>
    <row r="489" spans="3:7" ht="12.75">
      <c r="C489" s="920"/>
      <c r="D489" s="920"/>
      <c r="E489" s="920"/>
      <c r="F489" s="920"/>
      <c r="G489" s="920"/>
    </row>
    <row r="490" spans="3:7" ht="12.75">
      <c r="C490" s="920"/>
      <c r="D490" s="920"/>
      <c r="E490" s="920"/>
      <c r="F490" s="920"/>
      <c r="G490" s="920"/>
    </row>
    <row r="491" spans="3:7" ht="12.75">
      <c r="C491" s="920"/>
      <c r="D491" s="920"/>
      <c r="E491" s="920"/>
      <c r="F491" s="920"/>
      <c r="G491" s="920"/>
    </row>
    <row r="492" spans="3:7" ht="12.75">
      <c r="C492" s="920"/>
      <c r="D492" s="920"/>
      <c r="E492" s="920"/>
      <c r="F492" s="920"/>
      <c r="G492" s="920"/>
    </row>
    <row r="493" spans="3:7" ht="12.75">
      <c r="C493" s="920"/>
      <c r="D493" s="920"/>
      <c r="E493" s="920"/>
      <c r="F493" s="920"/>
      <c r="G493" s="920"/>
    </row>
    <row r="494" spans="3:7" ht="12.75">
      <c r="C494" s="920"/>
      <c r="D494" s="920"/>
      <c r="E494" s="920"/>
      <c r="F494" s="920"/>
      <c r="G494" s="920"/>
    </row>
    <row r="495" spans="3:7" ht="12.75">
      <c r="C495" s="920"/>
      <c r="D495" s="920"/>
      <c r="E495" s="920"/>
      <c r="F495" s="920"/>
      <c r="G495" s="920"/>
    </row>
    <row r="496" spans="3:7" ht="12.75">
      <c r="C496" s="920"/>
      <c r="D496" s="920"/>
      <c r="E496" s="920"/>
      <c r="F496" s="920"/>
      <c r="G496" s="920"/>
    </row>
    <row r="497" spans="3:7" ht="12.75">
      <c r="C497" s="920"/>
      <c r="D497" s="920"/>
      <c r="E497" s="920"/>
      <c r="F497" s="920"/>
      <c r="G497" s="920"/>
    </row>
    <row r="498" spans="3:7" ht="12.75">
      <c r="C498" s="920"/>
      <c r="D498" s="920"/>
      <c r="E498" s="920"/>
      <c r="F498" s="920"/>
      <c r="G498" s="920"/>
    </row>
    <row r="499" spans="3:7" ht="12.75">
      <c r="C499" s="920"/>
      <c r="D499" s="920"/>
      <c r="E499" s="920"/>
      <c r="F499" s="920"/>
      <c r="G499" s="920"/>
    </row>
    <row r="500" spans="3:7" ht="12.75">
      <c r="C500" s="920"/>
      <c r="D500" s="920"/>
      <c r="E500" s="920"/>
      <c r="F500" s="920"/>
      <c r="G500" s="920"/>
    </row>
    <row r="501" spans="3:7" ht="12.75">
      <c r="C501" s="920"/>
      <c r="D501" s="920"/>
      <c r="E501" s="920"/>
      <c r="F501" s="920"/>
      <c r="G501" s="920"/>
    </row>
    <row r="502" spans="3:7" ht="12.75">
      <c r="C502" s="920"/>
      <c r="D502" s="920"/>
      <c r="E502" s="920"/>
      <c r="F502" s="920"/>
      <c r="G502" s="920"/>
    </row>
    <row r="503" spans="3:7" ht="12.75">
      <c r="C503" s="920"/>
      <c r="D503" s="920"/>
      <c r="E503" s="920"/>
      <c r="F503" s="920"/>
      <c r="G503" s="920"/>
    </row>
    <row r="504" spans="3:7" ht="12.75">
      <c r="C504" s="920"/>
      <c r="D504" s="920"/>
      <c r="E504" s="920"/>
      <c r="F504" s="920"/>
      <c r="G504" s="920"/>
    </row>
    <row r="505" spans="3:7" ht="12.75">
      <c r="C505" s="920"/>
      <c r="D505" s="920"/>
      <c r="E505" s="920"/>
      <c r="F505" s="920"/>
      <c r="G505" s="920"/>
    </row>
    <row r="506" spans="3:7" ht="12.75">
      <c r="C506" s="920"/>
      <c r="D506" s="920"/>
      <c r="E506" s="920"/>
      <c r="F506" s="920"/>
      <c r="G506" s="920"/>
    </row>
    <row r="507" spans="3:7" ht="12.75">
      <c r="C507" s="920"/>
      <c r="D507" s="920"/>
      <c r="E507" s="920"/>
      <c r="F507" s="920"/>
      <c r="G507" s="920"/>
    </row>
    <row r="508" spans="3:7" ht="12.75">
      <c r="C508" s="920"/>
      <c r="D508" s="920"/>
      <c r="E508" s="920"/>
      <c r="F508" s="920"/>
      <c r="G508" s="920"/>
    </row>
    <row r="509" spans="3:7" ht="12.75">
      <c r="C509" s="920"/>
      <c r="D509" s="920"/>
      <c r="E509" s="920"/>
      <c r="F509" s="920"/>
      <c r="G509" s="920"/>
    </row>
    <row r="510" spans="3:7" ht="12.75">
      <c r="C510" s="920"/>
      <c r="D510" s="920"/>
      <c r="E510" s="920"/>
      <c r="F510" s="920"/>
      <c r="G510" s="920"/>
    </row>
    <row r="511" spans="3:7" ht="12.75">
      <c r="C511" s="920"/>
      <c r="D511" s="920"/>
      <c r="E511" s="920"/>
      <c r="F511" s="920"/>
      <c r="G511" s="920"/>
    </row>
    <row r="512" spans="3:7" ht="12.75">
      <c r="C512" s="920"/>
      <c r="D512" s="920"/>
      <c r="E512" s="920"/>
      <c r="F512" s="920"/>
      <c r="G512" s="920"/>
    </row>
    <row r="513" spans="3:7" ht="12.75">
      <c r="C513" s="920"/>
      <c r="D513" s="920"/>
      <c r="E513" s="920"/>
      <c r="F513" s="920"/>
      <c r="G513" s="920"/>
    </row>
    <row r="514" spans="3:7" ht="12.75">
      <c r="C514" s="920"/>
      <c r="D514" s="920"/>
      <c r="E514" s="920"/>
      <c r="F514" s="920"/>
      <c r="G514" s="920"/>
    </row>
    <row r="515" spans="3:7" ht="12.75">
      <c r="C515" s="920"/>
      <c r="D515" s="920"/>
      <c r="E515" s="920"/>
      <c r="F515" s="920"/>
      <c r="G515" s="920"/>
    </row>
    <row r="516" spans="3:7" ht="12.75">
      <c r="C516" s="920"/>
      <c r="D516" s="920"/>
      <c r="E516" s="920"/>
      <c r="F516" s="920"/>
      <c r="G516" s="920"/>
    </row>
    <row r="517" spans="3:7" ht="12.75">
      <c r="C517" s="920"/>
      <c r="D517" s="920"/>
      <c r="E517" s="920"/>
      <c r="F517" s="920"/>
      <c r="G517" s="920"/>
    </row>
    <row r="518" spans="3:7" ht="12.75">
      <c r="C518" s="920"/>
      <c r="D518" s="920"/>
      <c r="E518" s="920"/>
      <c r="F518" s="920"/>
      <c r="G518" s="920"/>
    </row>
    <row r="519" spans="3:7" ht="12.75">
      <c r="C519" s="920"/>
      <c r="D519" s="920"/>
      <c r="E519" s="920"/>
      <c r="F519" s="920"/>
      <c r="G519" s="920"/>
    </row>
    <row r="520" spans="3:7" ht="12.75">
      <c r="C520" s="920"/>
      <c r="D520" s="920"/>
      <c r="E520" s="920"/>
      <c r="F520" s="920"/>
      <c r="G520" s="920"/>
    </row>
    <row r="521" spans="3:7" ht="12.75">
      <c r="C521" s="920"/>
      <c r="D521" s="920"/>
      <c r="E521" s="920"/>
      <c r="F521" s="920"/>
      <c r="G521" s="920"/>
    </row>
    <row r="522" spans="3:7" ht="12.75">
      <c r="C522" s="920"/>
      <c r="D522" s="920"/>
      <c r="E522" s="920"/>
      <c r="F522" s="920"/>
      <c r="G522" s="920"/>
    </row>
    <row r="523" spans="3:7" ht="12.75">
      <c r="C523" s="920"/>
      <c r="D523" s="920"/>
      <c r="E523" s="920"/>
      <c r="F523" s="920"/>
      <c r="G523" s="920"/>
    </row>
    <row r="524" spans="3:7" ht="12.75">
      <c r="C524" s="920"/>
      <c r="D524" s="920"/>
      <c r="E524" s="920"/>
      <c r="F524" s="920"/>
      <c r="G524" s="920"/>
    </row>
    <row r="525" spans="3:7" ht="12.75">
      <c r="C525" s="920"/>
      <c r="D525" s="920"/>
      <c r="E525" s="920"/>
      <c r="F525" s="920"/>
      <c r="G525" s="920"/>
    </row>
    <row r="526" spans="3:7" ht="12.75">
      <c r="C526" s="920"/>
      <c r="D526" s="920"/>
      <c r="E526" s="920"/>
      <c r="F526" s="920"/>
      <c r="G526" s="920"/>
    </row>
    <row r="527" spans="3:7" ht="12.75">
      <c r="C527" s="920"/>
      <c r="D527" s="920"/>
      <c r="E527" s="920"/>
      <c r="F527" s="920"/>
      <c r="G527" s="920"/>
    </row>
    <row r="528" spans="3:7" ht="12.75">
      <c r="C528" s="920"/>
      <c r="D528" s="920"/>
      <c r="E528" s="920"/>
      <c r="F528" s="920"/>
      <c r="G528" s="920"/>
    </row>
    <row r="529" spans="3:7" ht="12.75">
      <c r="C529" s="920"/>
      <c r="D529" s="920"/>
      <c r="E529" s="920"/>
      <c r="F529" s="920"/>
      <c r="G529" s="920"/>
    </row>
    <row r="530" spans="3:7" ht="12.75">
      <c r="C530" s="920"/>
      <c r="D530" s="920"/>
      <c r="E530" s="920"/>
      <c r="F530" s="920"/>
      <c r="G530" s="920"/>
    </row>
    <row r="531" spans="3:7" ht="12.75">
      <c r="C531" s="920"/>
      <c r="D531" s="920"/>
      <c r="E531" s="920"/>
      <c r="F531" s="920"/>
      <c r="G531" s="920"/>
    </row>
    <row r="532" spans="3:7" ht="12.75">
      <c r="C532" s="920"/>
      <c r="D532" s="920"/>
      <c r="E532" s="920"/>
      <c r="F532" s="920"/>
      <c r="G532" s="920"/>
    </row>
    <row r="533" spans="3:7" ht="12.75">
      <c r="C533" s="920"/>
      <c r="D533" s="920"/>
      <c r="E533" s="920"/>
      <c r="F533" s="920"/>
      <c r="G533" s="920"/>
    </row>
    <row r="534" spans="3:7" ht="12.75">
      <c r="C534" s="920"/>
      <c r="D534" s="920"/>
      <c r="E534" s="920"/>
      <c r="F534" s="920"/>
      <c r="G534" s="920"/>
    </row>
    <row r="535" spans="3:7" ht="12.75">
      <c r="C535" s="920"/>
      <c r="D535" s="920"/>
      <c r="E535" s="920"/>
      <c r="F535" s="920"/>
      <c r="G535" s="920"/>
    </row>
    <row r="536" spans="3:7" ht="12.75">
      <c r="C536" s="920"/>
      <c r="D536" s="920"/>
      <c r="E536" s="920"/>
      <c r="F536" s="920"/>
      <c r="G536" s="920"/>
    </row>
    <row r="537" spans="3:7" ht="12.75">
      <c r="C537" s="920"/>
      <c r="D537" s="920"/>
      <c r="E537" s="920"/>
      <c r="F537" s="920"/>
      <c r="G537" s="920"/>
    </row>
    <row r="538" spans="3:7" ht="12.75">
      <c r="C538" s="920"/>
      <c r="D538" s="920"/>
      <c r="E538" s="920"/>
      <c r="F538" s="920"/>
      <c r="G538" s="920"/>
    </row>
    <row r="539" spans="3:7" ht="12.75">
      <c r="C539" s="920"/>
      <c r="D539" s="920"/>
      <c r="E539" s="920"/>
      <c r="F539" s="920"/>
      <c r="G539" s="920"/>
    </row>
    <row r="540" spans="3:7" ht="12.75">
      <c r="C540" s="920"/>
      <c r="D540" s="920"/>
      <c r="E540" s="920"/>
      <c r="F540" s="920"/>
      <c r="G540" s="920"/>
    </row>
    <row r="541" spans="3:7" ht="12.75">
      <c r="C541" s="920"/>
      <c r="D541" s="920"/>
      <c r="E541" s="920"/>
      <c r="F541" s="920"/>
      <c r="G541" s="920"/>
    </row>
    <row r="542" spans="3:7" ht="12.75">
      <c r="C542" s="920"/>
      <c r="D542" s="920"/>
      <c r="E542" s="920"/>
      <c r="F542" s="920"/>
      <c r="G542" s="920"/>
    </row>
    <row r="543" spans="3:7" ht="12.75">
      <c r="C543" s="920"/>
      <c r="D543" s="920"/>
      <c r="E543" s="920"/>
      <c r="F543" s="920"/>
      <c r="G543" s="920"/>
    </row>
    <row r="544" spans="3:7" ht="12.75">
      <c r="C544" s="920"/>
      <c r="D544" s="920"/>
      <c r="E544" s="920"/>
      <c r="F544" s="920"/>
      <c r="G544" s="920"/>
    </row>
    <row r="545" spans="3:7" ht="12.75">
      <c r="C545" s="920"/>
      <c r="D545" s="920"/>
      <c r="E545" s="920"/>
      <c r="F545" s="920"/>
      <c r="G545" s="920"/>
    </row>
    <row r="546" spans="3:7" ht="12.75">
      <c r="C546" s="920"/>
      <c r="D546" s="920"/>
      <c r="E546" s="920"/>
      <c r="F546" s="920"/>
      <c r="G546" s="920"/>
    </row>
    <row r="547" spans="3:7" ht="12.75">
      <c r="C547" s="920"/>
      <c r="D547" s="920"/>
      <c r="E547" s="920"/>
      <c r="F547" s="920"/>
      <c r="G547" s="920"/>
    </row>
    <row r="548" spans="3:7" ht="12.75">
      <c r="C548" s="920"/>
      <c r="D548" s="920"/>
      <c r="E548" s="920"/>
      <c r="F548" s="920"/>
      <c r="G548" s="920"/>
    </row>
    <row r="549" spans="3:7" ht="12.75">
      <c r="C549" s="920"/>
      <c r="D549" s="920"/>
      <c r="E549" s="920"/>
      <c r="F549" s="920"/>
      <c r="G549" s="920"/>
    </row>
    <row r="550" spans="3:7" ht="12.75">
      <c r="C550" s="920"/>
      <c r="D550" s="920"/>
      <c r="E550" s="920"/>
      <c r="F550" s="920"/>
      <c r="G550" s="920"/>
    </row>
    <row r="551" spans="3:7" ht="12.75">
      <c r="C551" s="920"/>
      <c r="D551" s="920"/>
      <c r="E551" s="920"/>
      <c r="F551" s="920"/>
      <c r="G551" s="920"/>
    </row>
    <row r="552" spans="3:7" ht="12.75">
      <c r="C552" s="920"/>
      <c r="D552" s="920"/>
      <c r="E552" s="920"/>
      <c r="F552" s="920"/>
      <c r="G552" s="920"/>
    </row>
    <row r="553" spans="3:7" ht="12.75">
      <c r="C553" s="920"/>
      <c r="D553" s="920"/>
      <c r="E553" s="920"/>
      <c r="F553" s="920"/>
      <c r="G553" s="920"/>
    </row>
    <row r="554" spans="3:7" ht="12.75">
      <c r="C554" s="920"/>
      <c r="D554" s="920"/>
      <c r="E554" s="920"/>
      <c r="F554" s="920"/>
      <c r="G554" s="920"/>
    </row>
    <row r="555" spans="3:7" ht="12.75">
      <c r="C555" s="920"/>
      <c r="D555" s="920"/>
      <c r="E555" s="920"/>
      <c r="F555" s="920"/>
      <c r="G555" s="920"/>
    </row>
    <row r="556" spans="3:7" ht="12.75">
      <c r="C556" s="920"/>
      <c r="D556" s="920"/>
      <c r="E556" s="920"/>
      <c r="F556" s="920"/>
      <c r="G556" s="920"/>
    </row>
    <row r="557" spans="3:7" ht="12.75">
      <c r="C557" s="920"/>
      <c r="D557" s="920"/>
      <c r="E557" s="920"/>
      <c r="F557" s="920"/>
      <c r="G557" s="920"/>
    </row>
    <row r="558" spans="3:7" ht="12.75">
      <c r="C558" s="920"/>
      <c r="D558" s="920"/>
      <c r="E558" s="920"/>
      <c r="F558" s="920"/>
      <c r="G558" s="920"/>
    </row>
    <row r="559" spans="3:7" ht="12.75">
      <c r="C559" s="920"/>
      <c r="D559" s="920"/>
      <c r="E559" s="920"/>
      <c r="F559" s="920"/>
      <c r="G559" s="920"/>
    </row>
    <row r="560" spans="3:7" ht="12.75">
      <c r="C560" s="920"/>
      <c r="D560" s="920"/>
      <c r="E560" s="920"/>
      <c r="F560" s="920"/>
      <c r="G560" s="920"/>
    </row>
    <row r="561" spans="3:7" ht="12.75">
      <c r="C561" s="920"/>
      <c r="D561" s="920"/>
      <c r="E561" s="920"/>
      <c r="F561" s="920"/>
      <c r="G561" s="920"/>
    </row>
    <row r="562" spans="3:7" ht="12.75">
      <c r="C562" s="920"/>
      <c r="D562" s="920"/>
      <c r="E562" s="920"/>
      <c r="F562" s="920"/>
      <c r="G562" s="920"/>
    </row>
    <row r="563" spans="3:7" ht="12.75">
      <c r="C563" s="920"/>
      <c r="D563" s="920"/>
      <c r="E563" s="920"/>
      <c r="F563" s="920"/>
      <c r="G563" s="920"/>
    </row>
    <row r="564" spans="3:7" ht="12.75">
      <c r="C564" s="920"/>
      <c r="D564" s="920"/>
      <c r="E564" s="920"/>
      <c r="F564" s="920"/>
      <c r="G564" s="920"/>
    </row>
    <row r="565" spans="3:7" ht="12.75">
      <c r="C565" s="920"/>
      <c r="D565" s="920"/>
      <c r="E565" s="920"/>
      <c r="F565" s="920"/>
      <c r="G565" s="920"/>
    </row>
    <row r="566" spans="3:7" ht="12.75">
      <c r="C566" s="920"/>
      <c r="D566" s="920"/>
      <c r="E566" s="920"/>
      <c r="F566" s="920"/>
      <c r="G566" s="920"/>
    </row>
    <row r="567" spans="3:7" ht="12.75">
      <c r="C567" s="920"/>
      <c r="D567" s="920"/>
      <c r="E567" s="920"/>
      <c r="F567" s="920"/>
      <c r="G567" s="920"/>
    </row>
    <row r="568" spans="3:7" ht="12.75">
      <c r="C568" s="920"/>
      <c r="D568" s="920"/>
      <c r="E568" s="920"/>
      <c r="F568" s="920"/>
      <c r="G568" s="920"/>
    </row>
    <row r="569" spans="3:7" ht="12.75">
      <c r="C569" s="920"/>
      <c r="D569" s="920"/>
      <c r="E569" s="920"/>
      <c r="F569" s="920"/>
      <c r="G569" s="920"/>
    </row>
    <row r="570" spans="3:7" ht="12.75">
      <c r="C570" s="920"/>
      <c r="D570" s="920"/>
      <c r="E570" s="920"/>
      <c r="F570" s="920"/>
      <c r="G570" s="920"/>
    </row>
    <row r="571" spans="3:7" ht="12.75">
      <c r="C571" s="920"/>
      <c r="D571" s="920"/>
      <c r="E571" s="920"/>
      <c r="F571" s="920"/>
      <c r="G571" s="920"/>
    </row>
    <row r="572" spans="3:7" ht="12.75">
      <c r="C572" s="920"/>
      <c r="D572" s="920"/>
      <c r="E572" s="920"/>
      <c r="F572" s="920"/>
      <c r="G572" s="920"/>
    </row>
    <row r="573" spans="3:7" ht="12.75">
      <c r="C573" s="920"/>
      <c r="D573" s="920"/>
      <c r="E573" s="920"/>
      <c r="F573" s="920"/>
      <c r="G573" s="920"/>
    </row>
    <row r="574" spans="3:7" ht="12.75">
      <c r="C574" s="920"/>
      <c r="D574" s="920"/>
      <c r="E574" s="920"/>
      <c r="F574" s="920"/>
      <c r="G574" s="920"/>
    </row>
    <row r="575" spans="3:7" ht="12.75">
      <c r="C575" s="920"/>
      <c r="D575" s="920"/>
      <c r="E575" s="920"/>
      <c r="F575" s="920"/>
      <c r="G575" s="920"/>
    </row>
    <row r="576" spans="3:7" ht="12.75">
      <c r="C576" s="920"/>
      <c r="D576" s="920"/>
      <c r="E576" s="920"/>
      <c r="F576" s="920"/>
      <c r="G576" s="920"/>
    </row>
    <row r="577" spans="3:7" ht="12.75">
      <c r="C577" s="920"/>
      <c r="D577" s="920"/>
      <c r="E577" s="920"/>
      <c r="F577" s="920"/>
      <c r="G577" s="920"/>
    </row>
    <row r="578" spans="3:7" ht="12.75">
      <c r="C578" s="920"/>
      <c r="D578" s="920"/>
      <c r="E578" s="920"/>
      <c r="F578" s="920"/>
      <c r="G578" s="920"/>
    </row>
    <row r="579" spans="3:7" ht="12.75">
      <c r="C579" s="920"/>
      <c r="D579" s="920"/>
      <c r="E579" s="920"/>
      <c r="F579" s="920"/>
      <c r="G579" s="920"/>
    </row>
    <row r="580" spans="3:7" ht="12.75">
      <c r="C580" s="920"/>
      <c r="D580" s="920"/>
      <c r="E580" s="920"/>
      <c r="F580" s="920"/>
      <c r="G580" s="920"/>
    </row>
    <row r="581" spans="3:7" ht="12.75">
      <c r="C581" s="920"/>
      <c r="D581" s="920"/>
      <c r="E581" s="920"/>
      <c r="F581" s="920"/>
      <c r="G581" s="920"/>
    </row>
    <row r="582" spans="3:7" ht="12.75">
      <c r="C582" s="920"/>
      <c r="D582" s="920"/>
      <c r="E582" s="920"/>
      <c r="F582" s="920"/>
      <c r="G582" s="920"/>
    </row>
    <row r="583" spans="3:7" ht="12.75">
      <c r="C583" s="920"/>
      <c r="D583" s="920"/>
      <c r="E583" s="920"/>
      <c r="F583" s="920"/>
      <c r="G583" s="920"/>
    </row>
    <row r="584" spans="3:7" ht="12.75">
      <c r="C584" s="920"/>
      <c r="D584" s="920"/>
      <c r="E584" s="920"/>
      <c r="F584" s="920"/>
      <c r="G584" s="920"/>
    </row>
    <row r="585" spans="3:7" ht="12.75">
      <c r="C585" s="920"/>
      <c r="D585" s="920"/>
      <c r="E585" s="920"/>
      <c r="F585" s="920"/>
      <c r="G585" s="920"/>
    </row>
    <row r="586" spans="3:7" ht="12.75">
      <c r="C586" s="920"/>
      <c r="D586" s="920"/>
      <c r="E586" s="920"/>
      <c r="F586" s="920"/>
      <c r="G586" s="920"/>
    </row>
    <row r="587" spans="3:7" ht="12.75">
      <c r="C587" s="920"/>
      <c r="D587" s="920"/>
      <c r="E587" s="920"/>
      <c r="F587" s="920"/>
      <c r="G587" s="920"/>
    </row>
    <row r="588" spans="3:7" ht="12.75">
      <c r="C588" s="920"/>
      <c r="D588" s="920"/>
      <c r="E588" s="920"/>
      <c r="F588" s="920"/>
      <c r="G588" s="920"/>
    </row>
    <row r="589" spans="3:7" ht="12.75">
      <c r="C589" s="920"/>
      <c r="D589" s="920"/>
      <c r="E589" s="920"/>
      <c r="F589" s="920"/>
      <c r="G589" s="920"/>
    </row>
    <row r="590" spans="3:7" ht="12.75">
      <c r="C590" s="920"/>
      <c r="D590" s="920"/>
      <c r="E590" s="920"/>
      <c r="F590" s="920"/>
      <c r="G590" s="920"/>
    </row>
    <row r="591" spans="3:7" ht="12.75">
      <c r="C591" s="920"/>
      <c r="D591" s="920"/>
      <c r="E591" s="920"/>
      <c r="F591" s="920"/>
      <c r="G591" s="920"/>
    </row>
    <row r="592" spans="3:7" ht="12.75">
      <c r="C592" s="920"/>
      <c r="D592" s="920"/>
      <c r="E592" s="920"/>
      <c r="F592" s="920"/>
      <c r="G592" s="920"/>
    </row>
    <row r="593" spans="3:7" ht="12.75">
      <c r="C593" s="920"/>
      <c r="D593" s="920"/>
      <c r="E593" s="920"/>
      <c r="F593" s="920"/>
      <c r="G593" s="920"/>
    </row>
    <row r="594" spans="3:7" ht="12.75">
      <c r="C594" s="920"/>
      <c r="D594" s="920"/>
      <c r="E594" s="920"/>
      <c r="F594" s="920"/>
      <c r="G594" s="920"/>
    </row>
    <row r="595" spans="3:7" ht="12.75">
      <c r="C595" s="920"/>
      <c r="D595" s="920"/>
      <c r="E595" s="920"/>
      <c r="F595" s="920"/>
      <c r="G595" s="920"/>
    </row>
    <row r="596" spans="3:7" ht="12.75">
      <c r="C596" s="920"/>
      <c r="D596" s="920"/>
      <c r="E596" s="920"/>
      <c r="F596" s="920"/>
      <c r="G596" s="920"/>
    </row>
    <row r="597" spans="3:7" ht="12.75">
      <c r="C597" s="920"/>
      <c r="D597" s="920"/>
      <c r="E597" s="920"/>
      <c r="F597" s="920"/>
      <c r="G597" s="920"/>
    </row>
    <row r="598" spans="3:7" ht="12.75">
      <c r="C598" s="920"/>
      <c r="D598" s="920"/>
      <c r="E598" s="920"/>
      <c r="F598" s="920"/>
      <c r="G598" s="920"/>
    </row>
    <row r="599" spans="3:7" ht="12.75">
      <c r="C599" s="920"/>
      <c r="D599" s="920"/>
      <c r="E599" s="920"/>
      <c r="F599" s="920"/>
      <c r="G599" s="920"/>
    </row>
    <row r="600" spans="3:7" ht="12.75">
      <c r="C600" s="920"/>
      <c r="D600" s="920"/>
      <c r="E600" s="920"/>
      <c r="F600" s="920"/>
      <c r="G600" s="920"/>
    </row>
    <row r="601" spans="3:7" ht="12.75">
      <c r="C601" s="920"/>
      <c r="D601" s="920"/>
      <c r="E601" s="920"/>
      <c r="F601" s="920"/>
      <c r="G601" s="920"/>
    </row>
    <row r="602" spans="3:7" ht="12.75">
      <c r="C602" s="920"/>
      <c r="D602" s="920"/>
      <c r="E602" s="920"/>
      <c r="F602" s="920"/>
      <c r="G602" s="920"/>
    </row>
    <row r="603" spans="3:7" ht="12.75">
      <c r="C603" s="920"/>
      <c r="D603" s="920"/>
      <c r="E603" s="920"/>
      <c r="F603" s="920"/>
      <c r="G603" s="920"/>
    </row>
    <row r="604" spans="3:7" ht="12.75">
      <c r="C604" s="920"/>
      <c r="D604" s="920"/>
      <c r="E604" s="920"/>
      <c r="F604" s="920"/>
      <c r="G604" s="920"/>
    </row>
    <row r="605" spans="3:7" ht="12.75">
      <c r="C605" s="920"/>
      <c r="D605" s="920"/>
      <c r="E605" s="920"/>
      <c r="F605" s="920"/>
      <c r="G605" s="920"/>
    </row>
    <row r="606" spans="3:7" ht="12.75">
      <c r="C606" s="920"/>
      <c r="D606" s="920"/>
      <c r="E606" s="920"/>
      <c r="F606" s="920"/>
      <c r="G606" s="920"/>
    </row>
    <row r="607" spans="3:7" ht="12.75">
      <c r="C607" s="920"/>
      <c r="D607" s="920"/>
      <c r="E607" s="920"/>
      <c r="F607" s="920"/>
      <c r="G607" s="920"/>
    </row>
    <row r="608" spans="3:7" ht="12.75">
      <c r="C608" s="920"/>
      <c r="D608" s="920"/>
      <c r="E608" s="920"/>
      <c r="F608" s="920"/>
      <c r="G608" s="920"/>
    </row>
    <row r="609" spans="3:7" ht="12.75">
      <c r="C609" s="920"/>
      <c r="D609" s="920"/>
      <c r="E609" s="920"/>
      <c r="F609" s="920"/>
      <c r="G609" s="920"/>
    </row>
    <row r="610" spans="3:7" ht="12.75">
      <c r="C610" s="920"/>
      <c r="D610" s="920"/>
      <c r="E610" s="920"/>
      <c r="F610" s="920"/>
      <c r="G610" s="920"/>
    </row>
    <row r="611" spans="3:7" ht="12.75">
      <c r="C611" s="920"/>
      <c r="D611" s="920"/>
      <c r="E611" s="920"/>
      <c r="F611" s="920"/>
      <c r="G611" s="920"/>
    </row>
    <row r="612" spans="3:7" ht="12.75">
      <c r="C612" s="920"/>
      <c r="D612" s="920"/>
      <c r="E612" s="920"/>
      <c r="F612" s="920"/>
      <c r="G612" s="920"/>
    </row>
    <row r="613" spans="3:7" ht="12.75">
      <c r="C613" s="920"/>
      <c r="D613" s="920"/>
      <c r="E613" s="920"/>
      <c r="F613" s="920"/>
      <c r="G613" s="920"/>
    </row>
    <row r="614" spans="3:7" ht="12.75">
      <c r="C614" s="920"/>
      <c r="D614" s="920"/>
      <c r="E614" s="920"/>
      <c r="F614" s="920"/>
      <c r="G614" s="920"/>
    </row>
    <row r="615" spans="3:7" ht="12.75">
      <c r="C615" s="920"/>
      <c r="D615" s="920"/>
      <c r="E615" s="920"/>
      <c r="F615" s="920"/>
      <c r="G615" s="920"/>
    </row>
    <row r="616" spans="3:7" ht="12.75">
      <c r="C616" s="920"/>
      <c r="D616" s="920"/>
      <c r="E616" s="920"/>
      <c r="F616" s="920"/>
      <c r="G616" s="920"/>
    </row>
    <row r="617" spans="3:7" ht="12.75">
      <c r="C617" s="920"/>
      <c r="D617" s="920"/>
      <c r="E617" s="920"/>
      <c r="F617" s="920"/>
      <c r="G617" s="920"/>
    </row>
    <row r="618" spans="3:7" ht="12.75">
      <c r="C618" s="920"/>
      <c r="D618" s="920"/>
      <c r="E618" s="920"/>
      <c r="F618" s="920"/>
      <c r="G618" s="920"/>
    </row>
    <row r="619" spans="3:7" ht="12.75">
      <c r="C619" s="920"/>
      <c r="D619" s="920"/>
      <c r="E619" s="920"/>
      <c r="F619" s="920"/>
      <c r="G619" s="920"/>
    </row>
    <row r="620" spans="3:7" ht="12.75">
      <c r="C620" s="920"/>
      <c r="D620" s="920"/>
      <c r="E620" s="920"/>
      <c r="F620" s="920"/>
      <c r="G620" s="920"/>
    </row>
    <row r="621" spans="3:7" ht="12.75">
      <c r="C621" s="920"/>
      <c r="D621" s="920"/>
      <c r="E621" s="920"/>
      <c r="F621" s="920"/>
      <c r="G621" s="920"/>
    </row>
    <row r="622" spans="3:7" ht="12.75">
      <c r="C622" s="920"/>
      <c r="D622" s="920"/>
      <c r="E622" s="920"/>
      <c r="F622" s="920"/>
      <c r="G622" s="920"/>
    </row>
    <row r="623" spans="3:7" ht="12.75">
      <c r="C623" s="920"/>
      <c r="D623" s="920"/>
      <c r="E623" s="920"/>
      <c r="F623" s="920"/>
      <c r="G623" s="920"/>
    </row>
    <row r="624" spans="3:7" ht="12.75">
      <c r="C624" s="920"/>
      <c r="D624" s="920"/>
      <c r="E624" s="920"/>
      <c r="F624" s="920"/>
      <c r="G624" s="920"/>
    </row>
    <row r="625" spans="3:7" ht="12.75">
      <c r="C625" s="920"/>
      <c r="D625" s="920"/>
      <c r="E625" s="920"/>
      <c r="F625" s="920"/>
      <c r="G625" s="920"/>
    </row>
    <row r="626" spans="3:7" ht="12.75">
      <c r="C626" s="920"/>
      <c r="D626" s="920"/>
      <c r="E626" s="920"/>
      <c r="F626" s="920"/>
      <c r="G626" s="920"/>
    </row>
    <row r="627" spans="3:7" ht="12.75">
      <c r="C627" s="920"/>
      <c r="D627" s="920"/>
      <c r="E627" s="920"/>
      <c r="F627" s="920"/>
      <c r="G627" s="920"/>
    </row>
    <row r="628" spans="3:7" ht="12.75">
      <c r="C628" s="920"/>
      <c r="D628" s="920"/>
      <c r="E628" s="920"/>
      <c r="F628" s="920"/>
      <c r="G628" s="920"/>
    </row>
    <row r="629" spans="3:7" ht="12.75">
      <c r="C629" s="920"/>
      <c r="D629" s="920"/>
      <c r="E629" s="920"/>
      <c r="F629" s="920"/>
      <c r="G629" s="920"/>
    </row>
    <row r="630" spans="3:7" ht="12.75">
      <c r="C630" s="920"/>
      <c r="D630" s="920"/>
      <c r="E630" s="920"/>
      <c r="F630" s="920"/>
      <c r="G630" s="920"/>
    </row>
    <row r="631" spans="3:7" ht="12.75">
      <c r="C631" s="920"/>
      <c r="D631" s="920"/>
      <c r="E631" s="920"/>
      <c r="F631" s="920"/>
      <c r="G631" s="920"/>
    </row>
    <row r="632" spans="3:7" ht="12.75">
      <c r="C632" s="920"/>
      <c r="D632" s="920"/>
      <c r="E632" s="920"/>
      <c r="F632" s="920"/>
      <c r="G632" s="920"/>
    </row>
    <row r="633" spans="3:7" ht="12.75">
      <c r="C633" s="920"/>
      <c r="D633" s="920"/>
      <c r="E633" s="920"/>
      <c r="F633" s="920"/>
      <c r="G633" s="920"/>
    </row>
    <row r="634" spans="3:7" ht="12.75">
      <c r="C634" s="920"/>
      <c r="D634" s="920"/>
      <c r="E634" s="920"/>
      <c r="F634" s="920"/>
      <c r="G634" s="920"/>
    </row>
    <row r="635" spans="3:7" ht="12.75">
      <c r="C635" s="920"/>
      <c r="D635" s="920"/>
      <c r="E635" s="920"/>
      <c r="F635" s="920"/>
      <c r="G635" s="920"/>
    </row>
    <row r="636" spans="3:7" ht="12.75">
      <c r="C636" s="920"/>
      <c r="D636" s="920"/>
      <c r="E636" s="920"/>
      <c r="F636" s="920"/>
      <c r="G636" s="920"/>
    </row>
    <row r="637" spans="3:7" ht="12.75">
      <c r="C637" s="920"/>
      <c r="D637" s="920"/>
      <c r="E637" s="920"/>
      <c r="F637" s="920"/>
      <c r="G637" s="920"/>
    </row>
    <row r="638" spans="3:7" ht="12.75">
      <c r="C638" s="920"/>
      <c r="D638" s="920"/>
      <c r="E638" s="920"/>
      <c r="F638" s="920"/>
      <c r="G638" s="920"/>
    </row>
    <row r="639" spans="3:7" ht="12.75">
      <c r="C639" s="920"/>
      <c r="D639" s="920"/>
      <c r="E639" s="920"/>
      <c r="F639" s="920"/>
      <c r="G639" s="920"/>
    </row>
    <row r="640" spans="3:7" ht="12.75">
      <c r="C640" s="920"/>
      <c r="D640" s="920"/>
      <c r="E640" s="920"/>
      <c r="F640" s="920"/>
      <c r="G640" s="920"/>
    </row>
    <row r="641" spans="3:7" ht="12.75">
      <c r="C641" s="920"/>
      <c r="D641" s="920"/>
      <c r="E641" s="920"/>
      <c r="F641" s="920"/>
      <c r="G641" s="920"/>
    </row>
    <row r="642" spans="3:7" ht="12.75">
      <c r="C642" s="920"/>
      <c r="D642" s="920"/>
      <c r="E642" s="920"/>
      <c r="F642" s="920"/>
      <c r="G642" s="920"/>
    </row>
    <row r="643" spans="3:7" ht="12.75">
      <c r="C643" s="920"/>
      <c r="D643" s="920"/>
      <c r="E643" s="920"/>
      <c r="F643" s="920"/>
      <c r="G643" s="920"/>
    </row>
    <row r="644" spans="3:7" ht="12.75">
      <c r="C644" s="920"/>
      <c r="D644" s="920"/>
      <c r="E644" s="920"/>
      <c r="F644" s="920"/>
      <c r="G644" s="920"/>
    </row>
    <row r="645" spans="3:7" ht="12.75">
      <c r="C645" s="920"/>
      <c r="D645" s="920"/>
      <c r="E645" s="920"/>
      <c r="F645" s="920"/>
      <c r="G645" s="920"/>
    </row>
    <row r="646" spans="3:7" ht="12.75">
      <c r="C646" s="920"/>
      <c r="D646" s="920"/>
      <c r="E646" s="920"/>
      <c r="F646" s="920"/>
      <c r="G646" s="920"/>
    </row>
    <row r="647" spans="3:7" ht="12.75">
      <c r="C647" s="920"/>
      <c r="D647" s="920"/>
      <c r="E647" s="920"/>
      <c r="F647" s="920"/>
      <c r="G647" s="920"/>
    </row>
    <row r="648" spans="3:7" ht="12.75">
      <c r="C648" s="920"/>
      <c r="D648" s="920"/>
      <c r="E648" s="920"/>
      <c r="F648" s="920"/>
      <c r="G648" s="920"/>
    </row>
    <row r="649" spans="3:7" ht="12.75">
      <c r="C649" s="920"/>
      <c r="D649" s="920"/>
      <c r="E649" s="920"/>
      <c r="F649" s="920"/>
      <c r="G649" s="920"/>
    </row>
    <row r="650" spans="3:7" ht="12.75">
      <c r="C650" s="920"/>
      <c r="D650" s="920"/>
      <c r="E650" s="920"/>
      <c r="F650" s="920"/>
      <c r="G650" s="920"/>
    </row>
    <row r="651" spans="3:7" ht="12.75">
      <c r="C651" s="920"/>
      <c r="D651" s="920"/>
      <c r="E651" s="920"/>
      <c r="F651" s="920"/>
      <c r="G651" s="920"/>
    </row>
    <row r="652" spans="3:7" ht="12.75">
      <c r="C652" s="920"/>
      <c r="D652" s="920"/>
      <c r="E652" s="920"/>
      <c r="F652" s="920"/>
      <c r="G652" s="920"/>
    </row>
    <row r="653" spans="3:7" ht="12.75">
      <c r="C653" s="920"/>
      <c r="D653" s="920"/>
      <c r="E653" s="920"/>
      <c r="F653" s="920"/>
      <c r="G653" s="920"/>
    </row>
    <row r="654" spans="3:7" ht="12.75">
      <c r="C654" s="920"/>
      <c r="D654" s="920"/>
      <c r="E654" s="920"/>
      <c r="F654" s="920"/>
      <c r="G654" s="920"/>
    </row>
    <row r="655" spans="3:7" ht="12.75">
      <c r="C655" s="920"/>
      <c r="D655" s="920"/>
      <c r="E655" s="920"/>
      <c r="F655" s="920"/>
      <c r="G655" s="920"/>
    </row>
    <row r="656" spans="3:7" ht="12.75">
      <c r="C656" s="920"/>
      <c r="D656" s="920"/>
      <c r="E656" s="920"/>
      <c r="F656" s="920"/>
      <c r="G656" s="920"/>
    </row>
    <row r="657" spans="3:7" ht="12.75">
      <c r="C657" s="920"/>
      <c r="D657" s="920"/>
      <c r="E657" s="920"/>
      <c r="F657" s="920"/>
      <c r="G657" s="920"/>
    </row>
    <row r="658" spans="3:7" ht="12.75">
      <c r="C658" s="920"/>
      <c r="D658" s="920"/>
      <c r="E658" s="920"/>
      <c r="F658" s="920"/>
      <c r="G658" s="920"/>
    </row>
    <row r="659" spans="3:7" ht="12.75">
      <c r="C659" s="920"/>
      <c r="D659" s="920"/>
      <c r="E659" s="920"/>
      <c r="F659" s="920"/>
      <c r="G659" s="920"/>
    </row>
    <row r="660" spans="3:7" ht="12.75">
      <c r="C660" s="920"/>
      <c r="D660" s="920"/>
      <c r="E660" s="920"/>
      <c r="F660" s="920"/>
      <c r="G660" s="920"/>
    </row>
    <row r="661" spans="3:7" ht="12.75">
      <c r="C661" s="920"/>
      <c r="D661" s="920"/>
      <c r="E661" s="920"/>
      <c r="F661" s="920"/>
      <c r="G661" s="920"/>
    </row>
    <row r="662" spans="3:7" ht="12.75">
      <c r="C662" s="920"/>
      <c r="D662" s="920"/>
      <c r="E662" s="920"/>
      <c r="F662" s="920"/>
      <c r="G662" s="920"/>
    </row>
    <row r="663" spans="3:7" ht="12.75">
      <c r="C663" s="920"/>
      <c r="D663" s="920"/>
      <c r="E663" s="920"/>
      <c r="F663" s="920"/>
      <c r="G663" s="920"/>
    </row>
    <row r="664" spans="3:7" ht="12.75">
      <c r="C664" s="920"/>
      <c r="D664" s="920"/>
      <c r="E664" s="920"/>
      <c r="F664" s="920"/>
      <c r="G664" s="920"/>
    </row>
    <row r="665" spans="3:7" ht="12.75">
      <c r="C665" s="920"/>
      <c r="D665" s="920"/>
      <c r="E665" s="920"/>
      <c r="F665" s="920"/>
      <c r="G665" s="920"/>
    </row>
    <row r="666" spans="3:7" ht="12.75">
      <c r="C666" s="920"/>
      <c r="D666" s="920"/>
      <c r="E666" s="920"/>
      <c r="F666" s="920"/>
      <c r="G666" s="920"/>
    </row>
    <row r="667" spans="3:7" ht="12.75">
      <c r="C667" s="920"/>
      <c r="D667" s="920"/>
      <c r="E667" s="920"/>
      <c r="F667" s="920"/>
      <c r="G667" s="920"/>
    </row>
    <row r="668" spans="3:7" ht="12.75">
      <c r="C668" s="920"/>
      <c r="D668" s="920"/>
      <c r="E668" s="920"/>
      <c r="F668" s="920"/>
      <c r="G668" s="920"/>
    </row>
    <row r="669" spans="3:7" ht="12.75">
      <c r="C669" s="920"/>
      <c r="D669" s="920"/>
      <c r="E669" s="920"/>
      <c r="F669" s="920"/>
      <c r="G669" s="920"/>
    </row>
    <row r="670" spans="3:7" ht="12.75">
      <c r="C670" s="920"/>
      <c r="D670" s="920"/>
      <c r="E670" s="920"/>
      <c r="F670" s="920"/>
      <c r="G670" s="920"/>
    </row>
    <row r="671" spans="3:7" ht="12.75">
      <c r="C671" s="920"/>
      <c r="D671" s="920"/>
      <c r="E671" s="920"/>
      <c r="F671" s="920"/>
      <c r="G671" s="920"/>
    </row>
    <row r="672" spans="3:7" ht="12.75">
      <c r="C672" s="920"/>
      <c r="D672" s="920"/>
      <c r="E672" s="920"/>
      <c r="F672" s="920"/>
      <c r="G672" s="920"/>
    </row>
    <row r="673" spans="3:7" ht="12.75">
      <c r="C673" s="920"/>
      <c r="D673" s="920"/>
      <c r="E673" s="920"/>
      <c r="F673" s="920"/>
      <c r="G673" s="920"/>
    </row>
    <row r="674" spans="3:7" ht="12.75">
      <c r="C674" s="920"/>
      <c r="D674" s="920"/>
      <c r="E674" s="920"/>
      <c r="F674" s="920"/>
      <c r="G674" s="920"/>
    </row>
    <row r="675" spans="3:7" ht="12.75">
      <c r="C675" s="920"/>
      <c r="D675" s="920"/>
      <c r="E675" s="920"/>
      <c r="F675" s="920"/>
      <c r="G675" s="920"/>
    </row>
    <row r="676" spans="3:7" ht="12.75">
      <c r="C676" s="920"/>
      <c r="D676" s="920"/>
      <c r="E676" s="920"/>
      <c r="F676" s="920"/>
      <c r="G676" s="920"/>
    </row>
    <row r="677" spans="3:7" ht="12.75">
      <c r="C677" s="920"/>
      <c r="D677" s="920"/>
      <c r="E677" s="920"/>
      <c r="F677" s="920"/>
      <c r="G677" s="920"/>
    </row>
    <row r="678" spans="3:7" ht="12.75">
      <c r="C678" s="920"/>
      <c r="D678" s="920"/>
      <c r="E678" s="920"/>
      <c r="F678" s="920"/>
      <c r="G678" s="920"/>
    </row>
    <row r="679" spans="3:7" ht="12.75">
      <c r="C679" s="920"/>
      <c r="D679" s="920"/>
      <c r="E679" s="920"/>
      <c r="F679" s="920"/>
      <c r="G679" s="920"/>
    </row>
    <row r="680" spans="3:7" ht="12.75">
      <c r="C680" s="920"/>
      <c r="D680" s="920"/>
      <c r="E680" s="920"/>
      <c r="F680" s="920"/>
      <c r="G680" s="920"/>
    </row>
    <row r="681" spans="3:7" ht="12.75">
      <c r="C681" s="920"/>
      <c r="D681" s="920"/>
      <c r="E681" s="920"/>
      <c r="F681" s="920"/>
      <c r="G681" s="920"/>
    </row>
    <row r="682" spans="3:7" ht="12.75">
      <c r="C682" s="920"/>
      <c r="D682" s="920"/>
      <c r="E682" s="920"/>
      <c r="F682" s="920"/>
      <c r="G682" s="920"/>
    </row>
    <row r="683" spans="3:7" ht="12.75">
      <c r="C683" s="920"/>
      <c r="D683" s="920"/>
      <c r="E683" s="920"/>
      <c r="F683" s="920"/>
      <c r="G683" s="920"/>
    </row>
    <row r="684" spans="3:7" ht="12.75">
      <c r="C684" s="920"/>
      <c r="D684" s="920"/>
      <c r="E684" s="920"/>
      <c r="F684" s="920"/>
      <c r="G684" s="920"/>
    </row>
    <row r="685" spans="3:7" ht="12.75">
      <c r="C685" s="920"/>
      <c r="D685" s="920"/>
      <c r="E685" s="920"/>
      <c r="F685" s="920"/>
      <c r="G685" s="920"/>
    </row>
    <row r="686" spans="3:7" ht="12.75">
      <c r="C686" s="920"/>
      <c r="D686" s="920"/>
      <c r="E686" s="920"/>
      <c r="F686" s="920"/>
      <c r="G686" s="920"/>
    </row>
    <row r="687" spans="3:7" ht="12.75">
      <c r="C687" s="920"/>
      <c r="D687" s="920"/>
      <c r="E687" s="920"/>
      <c r="F687" s="920"/>
      <c r="G687" s="920"/>
    </row>
    <row r="688" spans="3:7" ht="12.75">
      <c r="C688" s="920"/>
      <c r="D688" s="920"/>
      <c r="E688" s="920"/>
      <c r="F688" s="920"/>
      <c r="G688" s="920"/>
    </row>
    <row r="689" spans="3:7" ht="12.75">
      <c r="C689" s="920"/>
      <c r="D689" s="920"/>
      <c r="E689" s="920"/>
      <c r="F689" s="920"/>
      <c r="G689" s="920"/>
    </row>
    <row r="690" spans="3:7" ht="12.75">
      <c r="C690" s="920"/>
      <c r="D690" s="920"/>
      <c r="E690" s="920"/>
      <c r="F690" s="920"/>
      <c r="G690" s="920"/>
    </row>
    <row r="691" spans="3:7" ht="12.75">
      <c r="C691" s="920"/>
      <c r="D691" s="920"/>
      <c r="E691" s="920"/>
      <c r="F691" s="920"/>
      <c r="G691" s="920"/>
    </row>
    <row r="692" spans="3:7" ht="12.75">
      <c r="C692" s="920"/>
      <c r="D692" s="920"/>
      <c r="E692" s="920"/>
      <c r="F692" s="920"/>
      <c r="G692" s="920"/>
    </row>
    <row r="693" spans="3:7" ht="12.75">
      <c r="C693" s="920"/>
      <c r="D693" s="920"/>
      <c r="E693" s="920"/>
      <c r="F693" s="920"/>
      <c r="G693" s="920"/>
    </row>
    <row r="694" spans="3:7" ht="12.75">
      <c r="C694" s="920"/>
      <c r="D694" s="920"/>
      <c r="E694" s="920"/>
      <c r="F694" s="920"/>
      <c r="G694" s="920"/>
    </row>
    <row r="695" spans="3:7" ht="12.75">
      <c r="C695" s="920"/>
      <c r="D695" s="920"/>
      <c r="E695" s="920"/>
      <c r="F695" s="920"/>
      <c r="G695" s="920"/>
    </row>
    <row r="696" spans="3:7" ht="12.75">
      <c r="C696" s="920"/>
      <c r="D696" s="920"/>
      <c r="E696" s="920"/>
      <c r="F696" s="920"/>
      <c r="G696" s="920"/>
    </row>
    <row r="697" spans="3:7" ht="12.75">
      <c r="C697" s="920"/>
      <c r="D697" s="920"/>
      <c r="E697" s="920"/>
      <c r="F697" s="920"/>
      <c r="G697" s="920"/>
    </row>
    <row r="698" spans="3:7" ht="12.75">
      <c r="C698" s="920"/>
      <c r="D698" s="920"/>
      <c r="E698" s="920"/>
      <c r="F698" s="920"/>
      <c r="G698" s="920"/>
    </row>
    <row r="699" spans="3:7" ht="12.75">
      <c r="C699" s="920"/>
      <c r="D699" s="920"/>
      <c r="E699" s="920"/>
      <c r="F699" s="920"/>
      <c r="G699" s="920"/>
    </row>
    <row r="700" spans="3:7" ht="12.75">
      <c r="C700" s="920"/>
      <c r="D700" s="920"/>
      <c r="E700" s="920"/>
      <c r="F700" s="920"/>
      <c r="G700" s="920"/>
    </row>
    <row r="701" spans="3:7" ht="12.75">
      <c r="C701" s="920"/>
      <c r="D701" s="920"/>
      <c r="E701" s="920"/>
      <c r="F701" s="920"/>
      <c r="G701" s="920"/>
    </row>
    <row r="702" spans="3:7" ht="12.75">
      <c r="C702" s="920"/>
      <c r="D702" s="920"/>
      <c r="E702" s="920"/>
      <c r="F702" s="920"/>
      <c r="G702" s="920"/>
    </row>
    <row r="703" spans="3:7" ht="12.75">
      <c r="C703" s="920"/>
      <c r="D703" s="920"/>
      <c r="E703" s="920"/>
      <c r="F703" s="920"/>
      <c r="G703" s="920"/>
    </row>
    <row r="704" spans="3:7" ht="12.75">
      <c r="C704" s="920"/>
      <c r="D704" s="920"/>
      <c r="E704" s="920"/>
      <c r="F704" s="920"/>
      <c r="G704" s="920"/>
    </row>
    <row r="705" spans="3:7" ht="12.75">
      <c r="C705" s="920"/>
      <c r="D705" s="920"/>
      <c r="E705" s="920"/>
      <c r="F705" s="920"/>
      <c r="G705" s="920"/>
    </row>
    <row r="706" spans="3:7" ht="12.75">
      <c r="C706" s="920"/>
      <c r="D706" s="920"/>
      <c r="E706" s="920"/>
      <c r="F706" s="920"/>
      <c r="G706" s="920"/>
    </row>
    <row r="707" spans="3:7" ht="12.75">
      <c r="C707" s="920"/>
      <c r="D707" s="920"/>
      <c r="E707" s="920"/>
      <c r="F707" s="920"/>
      <c r="G707" s="920"/>
    </row>
    <row r="708" spans="3:7" ht="12.75">
      <c r="C708" s="920"/>
      <c r="D708" s="920"/>
      <c r="E708" s="920"/>
      <c r="F708" s="920"/>
      <c r="G708" s="920"/>
    </row>
    <row r="709" spans="3:7" ht="12.75">
      <c r="C709" s="920"/>
      <c r="D709" s="920"/>
      <c r="E709" s="920"/>
      <c r="F709" s="920"/>
      <c r="G709" s="920"/>
    </row>
    <row r="710" spans="3:7" ht="12.75">
      <c r="C710" s="920"/>
      <c r="D710" s="920"/>
      <c r="E710" s="920"/>
      <c r="F710" s="920"/>
      <c r="G710" s="920"/>
    </row>
    <row r="711" spans="3:7" ht="12.75">
      <c r="C711" s="920"/>
      <c r="D711" s="920"/>
      <c r="E711" s="920"/>
      <c r="F711" s="920"/>
      <c r="G711" s="920"/>
    </row>
    <row r="712" spans="3:7" ht="12.75">
      <c r="C712" s="920"/>
      <c r="D712" s="920"/>
      <c r="E712" s="920"/>
      <c r="F712" s="920"/>
      <c r="G712" s="920"/>
    </row>
    <row r="713" spans="3:7" ht="12.75">
      <c r="C713" s="920"/>
      <c r="D713" s="920"/>
      <c r="E713" s="920"/>
      <c r="F713" s="920"/>
      <c r="G713" s="920"/>
    </row>
    <row r="714" spans="3:7" ht="12.75">
      <c r="C714" s="920"/>
      <c r="D714" s="920"/>
      <c r="E714" s="920"/>
      <c r="F714" s="920"/>
      <c r="G714" s="920"/>
    </row>
    <row r="715" spans="3:7" ht="12.75">
      <c r="C715" s="920"/>
      <c r="D715" s="920"/>
      <c r="E715" s="920"/>
      <c r="F715" s="920"/>
      <c r="G715" s="920"/>
    </row>
    <row r="716" spans="3:7" ht="12.75">
      <c r="C716" s="920"/>
      <c r="D716" s="920"/>
      <c r="E716" s="920"/>
      <c r="F716" s="920"/>
      <c r="G716" s="920"/>
    </row>
    <row r="717" spans="3:7" ht="12.75">
      <c r="C717" s="920"/>
      <c r="D717" s="920"/>
      <c r="E717" s="920"/>
      <c r="F717" s="920"/>
      <c r="G717" s="920"/>
    </row>
    <row r="718" spans="3:7" ht="12.75">
      <c r="C718" s="920"/>
      <c r="D718" s="920"/>
      <c r="E718" s="920"/>
      <c r="F718" s="920"/>
      <c r="G718" s="920"/>
    </row>
    <row r="719" spans="3:7" ht="12.75">
      <c r="C719" s="920"/>
      <c r="D719" s="920"/>
      <c r="E719" s="920"/>
      <c r="F719" s="920"/>
      <c r="G719" s="920"/>
    </row>
    <row r="720" spans="3:7" ht="12.75">
      <c r="C720" s="920"/>
      <c r="D720" s="920"/>
      <c r="E720" s="920"/>
      <c r="F720" s="920"/>
      <c r="G720" s="920"/>
    </row>
    <row r="721" spans="3:7" ht="12.75">
      <c r="C721" s="920"/>
      <c r="D721" s="920"/>
      <c r="E721" s="920"/>
      <c r="F721" s="920"/>
      <c r="G721" s="920"/>
    </row>
    <row r="722" spans="3:7" ht="12.75">
      <c r="C722" s="920"/>
      <c r="D722" s="920"/>
      <c r="E722" s="920"/>
      <c r="F722" s="920"/>
      <c r="G722" s="920"/>
    </row>
    <row r="723" spans="3:7" ht="12.75">
      <c r="C723" s="920"/>
      <c r="D723" s="920"/>
      <c r="E723" s="920"/>
      <c r="F723" s="920"/>
      <c r="G723" s="920"/>
    </row>
    <row r="724" spans="3:7" ht="12.75">
      <c r="C724" s="920"/>
      <c r="D724" s="920"/>
      <c r="E724" s="920"/>
      <c r="F724" s="920"/>
      <c r="G724" s="920"/>
    </row>
    <row r="725" spans="3:7" ht="12.75">
      <c r="C725" s="920"/>
      <c r="D725" s="920"/>
      <c r="E725" s="920"/>
      <c r="F725" s="920"/>
      <c r="G725" s="920"/>
    </row>
    <row r="726" spans="3:7" ht="12.75">
      <c r="C726" s="920"/>
      <c r="D726" s="920"/>
      <c r="E726" s="920"/>
      <c r="F726" s="920"/>
      <c r="G726" s="920"/>
    </row>
    <row r="727" spans="3:7" ht="12.75">
      <c r="C727" s="920"/>
      <c r="D727" s="920"/>
      <c r="E727" s="920"/>
      <c r="F727" s="920"/>
      <c r="G727" s="920"/>
    </row>
    <row r="728" spans="3:7" ht="12.75">
      <c r="C728" s="920"/>
      <c r="D728" s="920"/>
      <c r="E728" s="920"/>
      <c r="F728" s="920"/>
      <c r="G728" s="920"/>
    </row>
    <row r="729" spans="3:7" ht="12.75">
      <c r="C729" s="920"/>
      <c r="D729" s="920"/>
      <c r="E729" s="920"/>
      <c r="F729" s="920"/>
      <c r="G729" s="920"/>
    </row>
    <row r="730" spans="3:7" ht="12.75">
      <c r="C730" s="920"/>
      <c r="D730" s="920"/>
      <c r="E730" s="920"/>
      <c r="F730" s="920"/>
      <c r="G730" s="920"/>
    </row>
    <row r="731" spans="3:7" ht="12.75">
      <c r="C731" s="920"/>
      <c r="D731" s="920"/>
      <c r="E731" s="920"/>
      <c r="F731" s="920"/>
      <c r="G731" s="920"/>
    </row>
    <row r="732" spans="3:7" ht="12.75">
      <c r="C732" s="920"/>
      <c r="D732" s="920"/>
      <c r="E732" s="920"/>
      <c r="F732" s="920"/>
      <c r="G732" s="920"/>
    </row>
    <row r="733" spans="3:7" ht="12.75">
      <c r="C733" s="920"/>
      <c r="D733" s="920"/>
      <c r="E733" s="920"/>
      <c r="F733" s="920"/>
      <c r="G733" s="920"/>
    </row>
    <row r="734" spans="3:7" ht="12.75">
      <c r="C734" s="920"/>
      <c r="D734" s="920"/>
      <c r="E734" s="920"/>
      <c r="F734" s="920"/>
      <c r="G734" s="920"/>
    </row>
    <row r="735" spans="3:7" ht="12.75">
      <c r="C735" s="920"/>
      <c r="D735" s="920"/>
      <c r="E735" s="920"/>
      <c r="F735" s="920"/>
      <c r="G735" s="920"/>
    </row>
    <row r="736" spans="3:7" ht="12.75">
      <c r="C736" s="920"/>
      <c r="D736" s="920"/>
      <c r="E736" s="920"/>
      <c r="F736" s="920"/>
      <c r="G736" s="920"/>
    </row>
    <row r="737" spans="3:7" ht="12.75">
      <c r="C737" s="920"/>
      <c r="D737" s="920"/>
      <c r="E737" s="920"/>
      <c r="F737" s="920"/>
      <c r="G737" s="920"/>
    </row>
    <row r="738" spans="3:7" ht="12.75">
      <c r="C738" s="920"/>
      <c r="D738" s="920"/>
      <c r="E738" s="920"/>
      <c r="F738" s="920"/>
      <c r="G738" s="920"/>
    </row>
    <row r="739" spans="3:7" ht="12.75">
      <c r="C739" s="920"/>
      <c r="D739" s="920"/>
      <c r="E739" s="920"/>
      <c r="F739" s="920"/>
      <c r="G739" s="920"/>
    </row>
    <row r="740" spans="3:7" ht="12.75">
      <c r="C740" s="920"/>
      <c r="D740" s="920"/>
      <c r="E740" s="920"/>
      <c r="F740" s="920"/>
      <c r="G740" s="920"/>
    </row>
    <row r="741" spans="3:7" ht="12.75">
      <c r="C741" s="920"/>
      <c r="D741" s="920"/>
      <c r="E741" s="920"/>
      <c r="F741" s="920"/>
      <c r="G741" s="920"/>
    </row>
    <row r="742" spans="3:7" ht="12.75">
      <c r="C742" s="920"/>
      <c r="D742" s="920"/>
      <c r="E742" s="920"/>
      <c r="F742" s="920"/>
      <c r="G742" s="920"/>
    </row>
    <row r="743" spans="3:7" ht="12.75">
      <c r="C743" s="920"/>
      <c r="D743" s="920"/>
      <c r="E743" s="920"/>
      <c r="F743" s="920"/>
      <c r="G743" s="920"/>
    </row>
    <row r="744" spans="3:7" ht="12.75">
      <c r="C744" s="920"/>
      <c r="D744" s="920"/>
      <c r="E744" s="920"/>
      <c r="F744" s="920"/>
      <c r="G744" s="920"/>
    </row>
    <row r="745" spans="3:7" ht="12.75">
      <c r="C745" s="920"/>
      <c r="D745" s="920"/>
      <c r="E745" s="920"/>
      <c r="F745" s="920"/>
      <c r="G745" s="920"/>
    </row>
    <row r="746" spans="3:7" ht="12.75">
      <c r="C746" s="920"/>
      <c r="D746" s="920"/>
      <c r="E746" s="920"/>
      <c r="F746" s="920"/>
      <c r="G746" s="920"/>
    </row>
    <row r="747" spans="3:7" ht="12.75">
      <c r="C747" s="920"/>
      <c r="D747" s="920"/>
      <c r="E747" s="920"/>
      <c r="F747" s="920"/>
      <c r="G747" s="920"/>
    </row>
    <row r="748" spans="3:7" ht="12.75">
      <c r="C748" s="920"/>
      <c r="D748" s="920"/>
      <c r="E748" s="920"/>
      <c r="F748" s="920"/>
      <c r="G748" s="920"/>
    </row>
    <row r="749" spans="3:7" ht="12.75">
      <c r="C749" s="920"/>
      <c r="D749" s="920"/>
      <c r="E749" s="920"/>
      <c r="F749" s="920"/>
      <c r="G749" s="920"/>
    </row>
    <row r="750" spans="3:7" ht="12.75">
      <c r="C750" s="920"/>
      <c r="D750" s="920"/>
      <c r="E750" s="920"/>
      <c r="F750" s="920"/>
      <c r="G750" s="920"/>
    </row>
    <row r="751" spans="3:7" ht="12.75">
      <c r="C751" s="920"/>
      <c r="D751" s="920"/>
      <c r="E751" s="920"/>
      <c r="F751" s="920"/>
      <c r="G751" s="920"/>
    </row>
    <row r="752" spans="3:7" ht="12.75">
      <c r="C752" s="920"/>
      <c r="D752" s="920"/>
      <c r="E752" s="920"/>
      <c r="F752" s="920"/>
      <c r="G752" s="920"/>
    </row>
    <row r="753" spans="3:7" ht="12.75">
      <c r="C753" s="920"/>
      <c r="D753" s="920"/>
      <c r="E753" s="920"/>
      <c r="F753" s="920"/>
      <c r="G753" s="920"/>
    </row>
    <row r="754" spans="3:7" ht="12.75">
      <c r="C754" s="920"/>
      <c r="D754" s="920"/>
      <c r="E754" s="920"/>
      <c r="F754" s="920"/>
      <c r="G754" s="920"/>
    </row>
    <row r="755" spans="3:7" ht="12.75">
      <c r="C755" s="920"/>
      <c r="D755" s="920"/>
      <c r="E755" s="920"/>
      <c r="F755" s="920"/>
      <c r="G755" s="920"/>
    </row>
    <row r="756" spans="3:7" ht="12.75">
      <c r="C756" s="920"/>
      <c r="D756" s="920"/>
      <c r="E756" s="920"/>
      <c r="F756" s="920"/>
      <c r="G756" s="920"/>
    </row>
    <row r="757" spans="3:7" ht="12.75">
      <c r="C757" s="920"/>
      <c r="D757" s="920"/>
      <c r="E757" s="920"/>
      <c r="F757" s="920"/>
      <c r="G757" s="920"/>
    </row>
    <row r="758" spans="3:7" ht="12.75">
      <c r="C758" s="920"/>
      <c r="D758" s="920"/>
      <c r="E758" s="920"/>
      <c r="F758" s="920"/>
      <c r="G758" s="920"/>
    </row>
    <row r="759" spans="3:7" ht="12.75">
      <c r="C759" s="920"/>
      <c r="D759" s="920"/>
      <c r="E759" s="920"/>
      <c r="F759" s="920"/>
      <c r="G759" s="920"/>
    </row>
    <row r="760" spans="3:7" ht="12.75">
      <c r="C760" s="920"/>
      <c r="D760" s="920"/>
      <c r="E760" s="920"/>
      <c r="F760" s="920"/>
      <c r="G760" s="920"/>
    </row>
    <row r="761" spans="3:7" ht="12.75">
      <c r="C761" s="920"/>
      <c r="D761" s="920"/>
      <c r="E761" s="920"/>
      <c r="F761" s="920"/>
      <c r="G761" s="920"/>
    </row>
    <row r="762" spans="3:7" ht="12.75">
      <c r="C762" s="920"/>
      <c r="D762" s="920"/>
      <c r="E762" s="920"/>
      <c r="F762" s="920"/>
      <c r="G762" s="920"/>
    </row>
    <row r="763" spans="3:7" ht="12.75">
      <c r="C763" s="920"/>
      <c r="D763" s="920"/>
      <c r="E763" s="920"/>
      <c r="F763" s="920"/>
      <c r="G763" s="920"/>
    </row>
    <row r="764" spans="3:7" ht="12.75">
      <c r="C764" s="920"/>
      <c r="D764" s="920"/>
      <c r="E764" s="920"/>
      <c r="F764" s="920"/>
      <c r="G764" s="920"/>
    </row>
    <row r="765" spans="3:7" ht="12.75">
      <c r="C765" s="920"/>
      <c r="D765" s="920"/>
      <c r="E765" s="920"/>
      <c r="F765" s="920"/>
      <c r="G765" s="920"/>
    </row>
    <row r="766" spans="3:7" ht="12.75">
      <c r="C766" s="920"/>
      <c r="D766" s="920"/>
      <c r="E766" s="920"/>
      <c r="F766" s="920"/>
      <c r="G766" s="920"/>
    </row>
    <row r="767" spans="3:7" ht="12.75">
      <c r="C767" s="920"/>
      <c r="D767" s="920"/>
      <c r="E767" s="920"/>
      <c r="F767" s="920"/>
      <c r="G767" s="920"/>
    </row>
    <row r="768" spans="3:7" ht="12.75">
      <c r="C768" s="920"/>
      <c r="D768" s="920"/>
      <c r="E768" s="920"/>
      <c r="F768" s="920"/>
      <c r="G768" s="920"/>
    </row>
    <row r="769" spans="3:7" ht="12.75">
      <c r="C769" s="920"/>
      <c r="D769" s="920"/>
      <c r="E769" s="920"/>
      <c r="F769" s="920"/>
      <c r="G769" s="920"/>
    </row>
    <row r="770" spans="3:7" ht="12.75">
      <c r="C770" s="920"/>
      <c r="D770" s="920"/>
      <c r="E770" s="920"/>
      <c r="F770" s="920"/>
      <c r="G770" s="920"/>
    </row>
    <row r="771" spans="3:7" ht="12.75">
      <c r="C771" s="920"/>
      <c r="D771" s="920"/>
      <c r="E771" s="920"/>
      <c r="F771" s="920"/>
      <c r="G771" s="920"/>
    </row>
    <row r="772" spans="3:7" ht="12.75">
      <c r="C772" s="920"/>
      <c r="D772" s="920"/>
      <c r="E772" s="920"/>
      <c r="F772" s="920"/>
      <c r="G772" s="920"/>
    </row>
    <row r="773" spans="3:7" ht="12.75">
      <c r="C773" s="920"/>
      <c r="D773" s="920"/>
      <c r="E773" s="920"/>
      <c r="F773" s="920"/>
      <c r="G773" s="920"/>
    </row>
    <row r="774" spans="3:7" ht="12.75">
      <c r="C774" s="920"/>
      <c r="D774" s="920"/>
      <c r="E774" s="920"/>
      <c r="F774" s="920"/>
      <c r="G774" s="920"/>
    </row>
    <row r="775" spans="3:7" ht="12.75">
      <c r="C775" s="920"/>
      <c r="D775" s="920"/>
      <c r="E775" s="920"/>
      <c r="F775" s="920"/>
      <c r="G775" s="920"/>
    </row>
    <row r="776" spans="3:7" ht="12.75">
      <c r="C776" s="920"/>
      <c r="D776" s="920"/>
      <c r="E776" s="920"/>
      <c r="F776" s="920"/>
      <c r="G776" s="920"/>
    </row>
    <row r="777" spans="3:7" ht="12.75">
      <c r="C777" s="920"/>
      <c r="D777" s="920"/>
      <c r="E777" s="920"/>
      <c r="F777" s="920"/>
      <c r="G777" s="920"/>
    </row>
    <row r="778" spans="3:7" ht="12.75">
      <c r="C778" s="920"/>
      <c r="D778" s="920"/>
      <c r="E778" s="920"/>
      <c r="F778" s="920"/>
      <c r="G778" s="920"/>
    </row>
    <row r="779" spans="3:7" ht="12.75">
      <c r="C779" s="920"/>
      <c r="D779" s="920"/>
      <c r="E779" s="920"/>
      <c r="F779" s="920"/>
      <c r="G779" s="920"/>
    </row>
    <row r="780" spans="3:7" ht="12.75">
      <c r="C780" s="920"/>
      <c r="D780" s="920"/>
      <c r="E780" s="920"/>
      <c r="F780" s="920"/>
      <c r="G780" s="920"/>
    </row>
    <row r="781" spans="3:7" ht="12.75">
      <c r="C781" s="920"/>
      <c r="D781" s="920"/>
      <c r="E781" s="920"/>
      <c r="F781" s="920"/>
      <c r="G781" s="920"/>
    </row>
    <row r="782" spans="3:7" ht="12.75">
      <c r="C782" s="920"/>
      <c r="D782" s="920"/>
      <c r="E782" s="920"/>
      <c r="F782" s="920"/>
      <c r="G782" s="920"/>
    </row>
    <row r="783" spans="3:7" ht="12.75">
      <c r="C783" s="920"/>
      <c r="D783" s="920"/>
      <c r="E783" s="920"/>
      <c r="F783" s="920"/>
      <c r="G783" s="920"/>
    </row>
    <row r="784" spans="3:7" ht="12.75">
      <c r="C784" s="920"/>
      <c r="D784" s="920"/>
      <c r="E784" s="920"/>
      <c r="F784" s="920"/>
      <c r="G784" s="920"/>
    </row>
    <row r="785" spans="3:7" ht="12.75">
      <c r="C785" s="920"/>
      <c r="D785" s="920"/>
      <c r="E785" s="920"/>
      <c r="F785" s="920"/>
      <c r="G785" s="920"/>
    </row>
    <row r="786" spans="3:7" ht="12.75">
      <c r="C786" s="920"/>
      <c r="D786" s="920"/>
      <c r="E786" s="920"/>
      <c r="F786" s="920"/>
      <c r="G786" s="920"/>
    </row>
    <row r="787" spans="3:7" ht="12.75">
      <c r="C787" s="920"/>
      <c r="D787" s="920"/>
      <c r="E787" s="920"/>
      <c r="F787" s="920"/>
      <c r="G787" s="920"/>
    </row>
    <row r="788" spans="3:7" ht="12.75">
      <c r="C788" s="920"/>
      <c r="D788" s="920"/>
      <c r="E788" s="920"/>
      <c r="F788" s="920"/>
      <c r="G788" s="920"/>
    </row>
    <row r="789" spans="3:7" ht="12.75">
      <c r="C789" s="920"/>
      <c r="D789" s="920"/>
      <c r="E789" s="920"/>
      <c r="F789" s="920"/>
      <c r="G789" s="920"/>
    </row>
    <row r="790" spans="3:7" ht="12.75">
      <c r="C790" s="920"/>
      <c r="D790" s="920"/>
      <c r="E790" s="920"/>
      <c r="F790" s="920"/>
      <c r="G790" s="920"/>
    </row>
    <row r="791" spans="3:7" ht="12.75">
      <c r="C791" s="920"/>
      <c r="D791" s="920"/>
      <c r="E791" s="920"/>
      <c r="F791" s="920"/>
      <c r="G791" s="920"/>
    </row>
    <row r="792" spans="3:7" ht="12.75">
      <c r="C792" s="920"/>
      <c r="D792" s="920"/>
      <c r="E792" s="920"/>
      <c r="F792" s="920"/>
      <c r="G792" s="920"/>
    </row>
    <row r="793" spans="3:7" ht="12.75">
      <c r="C793" s="920"/>
      <c r="D793" s="920"/>
      <c r="E793" s="920"/>
      <c r="F793" s="920"/>
      <c r="G793" s="920"/>
    </row>
    <row r="794" spans="3:7" ht="12.75">
      <c r="C794" s="920"/>
      <c r="D794" s="920"/>
      <c r="E794" s="920"/>
      <c r="F794" s="920"/>
      <c r="G794" s="920"/>
    </row>
    <row r="795" spans="3:7" ht="12.75">
      <c r="C795" s="920"/>
      <c r="D795" s="920"/>
      <c r="E795" s="920"/>
      <c r="F795" s="920"/>
      <c r="G795" s="920"/>
    </row>
    <row r="796" spans="3:7" ht="12.75">
      <c r="C796" s="920"/>
      <c r="D796" s="920"/>
      <c r="E796" s="920"/>
      <c r="F796" s="920"/>
      <c r="G796" s="920"/>
    </row>
    <row r="797" spans="3:7" ht="12.75">
      <c r="C797" s="920"/>
      <c r="D797" s="920"/>
      <c r="E797" s="920"/>
      <c r="F797" s="920"/>
      <c r="G797" s="920"/>
    </row>
    <row r="798" spans="3:7" ht="12.75">
      <c r="C798" s="920"/>
      <c r="D798" s="920"/>
      <c r="E798" s="920"/>
      <c r="F798" s="920"/>
      <c r="G798" s="920"/>
    </row>
    <row r="799" spans="3:7" ht="12.75">
      <c r="C799" s="920"/>
      <c r="D799" s="920"/>
      <c r="E799" s="920"/>
      <c r="F799" s="920"/>
      <c r="G799" s="920"/>
    </row>
    <row r="800" spans="3:7" ht="12.75">
      <c r="C800" s="920"/>
      <c r="D800" s="920"/>
      <c r="E800" s="920"/>
      <c r="F800" s="920"/>
      <c r="G800" s="920"/>
    </row>
    <row r="801" spans="3:7" ht="12.75">
      <c r="C801" s="920"/>
      <c r="D801" s="920"/>
      <c r="E801" s="920"/>
      <c r="F801" s="920"/>
      <c r="G801" s="920"/>
    </row>
    <row r="802" spans="3:7" ht="12.75">
      <c r="C802" s="920"/>
      <c r="D802" s="920"/>
      <c r="E802" s="920"/>
      <c r="F802" s="920"/>
      <c r="G802" s="920"/>
    </row>
    <row r="803" spans="3:7" ht="12.75">
      <c r="C803" s="920"/>
      <c r="D803" s="920"/>
      <c r="E803" s="920"/>
      <c r="F803" s="920"/>
      <c r="G803" s="920"/>
    </row>
    <row r="804" spans="3:7" ht="12.75">
      <c r="C804" s="920"/>
      <c r="D804" s="920"/>
      <c r="E804" s="920"/>
      <c r="F804" s="920"/>
      <c r="G804" s="920"/>
    </row>
    <row r="805" spans="3:7" ht="12.75">
      <c r="C805" s="920"/>
      <c r="D805" s="920"/>
      <c r="E805" s="920"/>
      <c r="F805" s="920"/>
      <c r="G805" s="920"/>
    </row>
    <row r="806" spans="3:7" ht="12.75">
      <c r="C806" s="920"/>
      <c r="D806" s="920"/>
      <c r="E806" s="920"/>
      <c r="F806" s="920"/>
      <c r="G806" s="920"/>
    </row>
    <row r="807" spans="3:7" ht="12.75">
      <c r="C807" s="920"/>
      <c r="D807" s="920"/>
      <c r="E807" s="920"/>
      <c r="F807" s="920"/>
      <c r="G807" s="920"/>
    </row>
    <row r="808" spans="3:7" ht="12.75">
      <c r="C808" s="920"/>
      <c r="D808" s="920"/>
      <c r="E808" s="920"/>
      <c r="F808" s="920"/>
      <c r="G808" s="920"/>
    </row>
    <row r="809" spans="3:7" ht="12.75">
      <c r="C809" s="920"/>
      <c r="D809" s="920"/>
      <c r="E809" s="920"/>
      <c r="F809" s="920"/>
      <c r="G809" s="920"/>
    </row>
    <row r="810" spans="3:7" ht="12.75">
      <c r="C810" s="920"/>
      <c r="D810" s="920"/>
      <c r="E810" s="920"/>
      <c r="F810" s="920"/>
      <c r="G810" s="920"/>
    </row>
    <row r="811" spans="3:7" ht="12.75">
      <c r="C811" s="920"/>
      <c r="D811" s="920"/>
      <c r="E811" s="920"/>
      <c r="F811" s="920"/>
      <c r="G811" s="920"/>
    </row>
    <row r="812" spans="3:7" ht="12.75">
      <c r="C812" s="920"/>
      <c r="D812" s="920"/>
      <c r="E812" s="920"/>
      <c r="F812" s="920"/>
      <c r="G812" s="920"/>
    </row>
    <row r="813" spans="3:7" ht="12.75">
      <c r="C813" s="920"/>
      <c r="D813" s="920"/>
      <c r="E813" s="920"/>
      <c r="F813" s="920"/>
      <c r="G813" s="920"/>
    </row>
    <row r="814" spans="3:7" ht="12.75">
      <c r="C814" s="920"/>
      <c r="D814" s="920"/>
      <c r="E814" s="920"/>
      <c r="F814" s="920"/>
      <c r="G814" s="920"/>
    </row>
    <row r="815" spans="3:7" ht="12.75">
      <c r="C815" s="920"/>
      <c r="D815" s="920"/>
      <c r="E815" s="920"/>
      <c r="F815" s="920"/>
      <c r="G815" s="920"/>
    </row>
    <row r="816" spans="3:7" ht="12.75">
      <c r="C816" s="920"/>
      <c r="D816" s="920"/>
      <c r="E816" s="920"/>
      <c r="F816" s="920"/>
      <c r="G816" s="920"/>
    </row>
    <row r="817" spans="3:7" ht="12.75">
      <c r="C817" s="920"/>
      <c r="D817" s="920"/>
      <c r="E817" s="920"/>
      <c r="F817" s="920"/>
      <c r="G817" s="920"/>
    </row>
    <row r="818" spans="3:7" ht="12.75">
      <c r="C818" s="920"/>
      <c r="D818" s="920"/>
      <c r="E818" s="920"/>
      <c r="F818" s="920"/>
      <c r="G818" s="920"/>
    </row>
    <row r="819" spans="3:7" ht="12.75">
      <c r="C819" s="920"/>
      <c r="D819" s="920"/>
      <c r="E819" s="920"/>
      <c r="F819" s="920"/>
      <c r="G819" s="920"/>
    </row>
    <row r="820" spans="3:7" ht="12.75">
      <c r="C820" s="920"/>
      <c r="D820" s="920"/>
      <c r="E820" s="920"/>
      <c r="F820" s="920"/>
      <c r="G820" s="920"/>
    </row>
    <row r="821" spans="3:7" ht="12.75">
      <c r="C821" s="920"/>
      <c r="D821" s="920"/>
      <c r="E821" s="920"/>
      <c r="F821" s="920"/>
      <c r="G821" s="920"/>
    </row>
    <row r="822" spans="3:7" ht="12.75">
      <c r="C822" s="920"/>
      <c r="D822" s="920"/>
      <c r="E822" s="920"/>
      <c r="F822" s="920"/>
      <c r="G822" s="920"/>
    </row>
    <row r="823" spans="3:7" ht="12.75">
      <c r="C823" s="920"/>
      <c r="D823" s="920"/>
      <c r="E823" s="920"/>
      <c r="F823" s="920"/>
      <c r="G823" s="920"/>
    </row>
    <row r="824" spans="3:7" ht="12.75">
      <c r="C824" s="920"/>
      <c r="D824" s="920"/>
      <c r="E824" s="920"/>
      <c r="F824" s="920"/>
      <c r="G824" s="920"/>
    </row>
    <row r="825" spans="3:7" ht="12.75">
      <c r="C825" s="920"/>
      <c r="D825" s="920"/>
      <c r="E825" s="920"/>
      <c r="F825" s="920"/>
      <c r="G825" s="920"/>
    </row>
    <row r="826" spans="3:7" ht="12.75">
      <c r="C826" s="920"/>
      <c r="D826" s="920"/>
      <c r="E826" s="920"/>
      <c r="F826" s="920"/>
      <c r="G826" s="920"/>
    </row>
    <row r="827" spans="3:7" ht="12.75">
      <c r="C827" s="920"/>
      <c r="D827" s="920"/>
      <c r="E827" s="920"/>
      <c r="F827" s="920"/>
      <c r="G827" s="920"/>
    </row>
    <row r="828" spans="3:7" ht="12.75">
      <c r="C828" s="920"/>
      <c r="D828" s="920"/>
      <c r="E828" s="920"/>
      <c r="F828" s="920"/>
      <c r="G828" s="920"/>
    </row>
    <row r="829" spans="3:7" ht="12.75">
      <c r="C829" s="920"/>
      <c r="D829" s="920"/>
      <c r="E829" s="920"/>
      <c r="F829" s="920"/>
      <c r="G829" s="920"/>
    </row>
    <row r="830" spans="3:7" ht="12.75">
      <c r="C830" s="920"/>
      <c r="D830" s="920"/>
      <c r="E830" s="920"/>
      <c r="F830" s="920"/>
      <c r="G830" s="920"/>
    </row>
    <row r="831" spans="3:7" ht="12.75">
      <c r="C831" s="920"/>
      <c r="D831" s="920"/>
      <c r="E831" s="920"/>
      <c r="F831" s="920"/>
      <c r="G831" s="920"/>
    </row>
    <row r="832" spans="3:7" ht="12.75">
      <c r="C832" s="920"/>
      <c r="D832" s="920"/>
      <c r="E832" s="920"/>
      <c r="F832" s="920"/>
      <c r="G832" s="920"/>
    </row>
    <row r="833" spans="3:7" ht="12.75">
      <c r="C833" s="920"/>
      <c r="D833" s="920"/>
      <c r="E833" s="920"/>
      <c r="F833" s="920"/>
      <c r="G833" s="920"/>
    </row>
    <row r="834" spans="3:7" ht="12.75">
      <c r="C834" s="920"/>
      <c r="D834" s="920"/>
      <c r="E834" s="920"/>
      <c r="F834" s="920"/>
      <c r="G834" s="920"/>
    </row>
    <row r="835" spans="3:7" ht="12.75">
      <c r="C835" s="920"/>
      <c r="D835" s="920"/>
      <c r="E835" s="920"/>
      <c r="F835" s="920"/>
      <c r="G835" s="920"/>
    </row>
    <row r="836" spans="3:7" ht="12.75">
      <c r="C836" s="920"/>
      <c r="D836" s="920"/>
      <c r="E836" s="920"/>
      <c r="F836" s="920"/>
      <c r="G836" s="920"/>
    </row>
    <row r="837" spans="3:7" ht="12.75">
      <c r="C837" s="920"/>
      <c r="D837" s="920"/>
      <c r="E837" s="920"/>
      <c r="F837" s="920"/>
      <c r="G837" s="920"/>
    </row>
    <row r="838" spans="3:7" ht="12.75">
      <c r="C838" s="920"/>
      <c r="D838" s="920"/>
      <c r="E838" s="920"/>
      <c r="F838" s="920"/>
      <c r="G838" s="920"/>
    </row>
    <row r="839" spans="3:7" ht="12.75">
      <c r="C839" s="920"/>
      <c r="D839" s="920"/>
      <c r="E839" s="920"/>
      <c r="F839" s="920"/>
      <c r="G839" s="920"/>
    </row>
    <row r="840" spans="3:7" ht="12.75">
      <c r="C840" s="920"/>
      <c r="D840" s="920"/>
      <c r="E840" s="920"/>
      <c r="F840" s="920"/>
      <c r="G840" s="920"/>
    </row>
    <row r="841" spans="3:7" ht="12.75">
      <c r="C841" s="920"/>
      <c r="D841" s="920"/>
      <c r="E841" s="920"/>
      <c r="F841" s="920"/>
      <c r="G841" s="920"/>
    </row>
    <row r="842" spans="3:7" ht="12.75">
      <c r="C842" s="920"/>
      <c r="D842" s="920"/>
      <c r="E842" s="920"/>
      <c r="F842" s="920"/>
      <c r="G842" s="920"/>
    </row>
    <row r="843" spans="3:7" ht="12.75">
      <c r="C843" s="920"/>
      <c r="D843" s="920"/>
      <c r="E843" s="920"/>
      <c r="F843" s="920"/>
      <c r="G843" s="920"/>
    </row>
    <row r="844" spans="3:7" ht="12.75">
      <c r="C844" s="920"/>
      <c r="D844" s="920"/>
      <c r="E844" s="920"/>
      <c r="F844" s="920"/>
      <c r="G844" s="920"/>
    </row>
    <row r="845" spans="3:7" ht="12.75">
      <c r="C845" s="920"/>
      <c r="D845" s="920"/>
      <c r="E845" s="920"/>
      <c r="F845" s="920"/>
      <c r="G845" s="920"/>
    </row>
    <row r="846" spans="3:7" ht="12.75">
      <c r="C846" s="920"/>
      <c r="D846" s="920"/>
      <c r="E846" s="920"/>
      <c r="F846" s="920"/>
      <c r="G846" s="920"/>
    </row>
    <row r="847" spans="3:7" ht="12.75">
      <c r="C847" s="920"/>
      <c r="D847" s="920"/>
      <c r="E847" s="920"/>
      <c r="F847" s="920"/>
      <c r="G847" s="920"/>
    </row>
    <row r="848" spans="3:7" ht="12.75">
      <c r="C848" s="920"/>
      <c r="D848" s="920"/>
      <c r="E848" s="920"/>
      <c r="F848" s="920"/>
      <c r="G848" s="920"/>
    </row>
    <row r="849" spans="3:7" ht="12.75">
      <c r="C849" s="920"/>
      <c r="D849" s="920"/>
      <c r="E849" s="920"/>
      <c r="F849" s="920"/>
      <c r="G849" s="920"/>
    </row>
    <row r="850" spans="3:7" ht="12.75">
      <c r="C850" s="920"/>
      <c r="D850" s="920"/>
      <c r="E850" s="920"/>
      <c r="F850" s="920"/>
      <c r="G850" s="920"/>
    </row>
    <row r="851" spans="3:7" ht="12.75">
      <c r="C851" s="920"/>
      <c r="D851" s="920"/>
      <c r="E851" s="920"/>
      <c r="F851" s="920"/>
      <c r="G851" s="920"/>
    </row>
    <row r="852" spans="3:7" ht="12.75">
      <c r="C852" s="920"/>
      <c r="D852" s="920"/>
      <c r="E852" s="920"/>
      <c r="F852" s="920"/>
      <c r="G852" s="920"/>
    </row>
    <row r="853" spans="3:7" ht="12.75">
      <c r="C853" s="920"/>
      <c r="D853" s="920"/>
      <c r="E853" s="920"/>
      <c r="F853" s="920"/>
      <c r="G853" s="920"/>
    </row>
    <row r="854" spans="3:7" ht="12.75">
      <c r="C854" s="920"/>
      <c r="D854" s="920"/>
      <c r="E854" s="920"/>
      <c r="F854" s="920"/>
      <c r="G854" s="920"/>
    </row>
    <row r="855" spans="3:7" ht="12.75">
      <c r="C855" s="920"/>
      <c r="D855" s="920"/>
      <c r="E855" s="920"/>
      <c r="F855" s="920"/>
      <c r="G855" s="920"/>
    </row>
    <row r="856" spans="3:7" ht="12.75">
      <c r="C856" s="920"/>
      <c r="D856" s="920"/>
      <c r="E856" s="920"/>
      <c r="F856" s="920"/>
      <c r="G856" s="920"/>
    </row>
    <row r="857" spans="3:7" ht="12.75">
      <c r="C857" s="920"/>
      <c r="D857" s="920"/>
      <c r="E857" s="920"/>
      <c r="F857" s="920"/>
      <c r="G857" s="920"/>
    </row>
    <row r="858" spans="3:7" ht="12.75">
      <c r="C858" s="920"/>
      <c r="D858" s="920"/>
      <c r="E858" s="920"/>
      <c r="F858" s="920"/>
      <c r="G858" s="920"/>
    </row>
    <row r="859" spans="3:7" ht="12.75">
      <c r="C859" s="920"/>
      <c r="D859" s="920"/>
      <c r="E859" s="920"/>
      <c r="F859" s="920"/>
      <c r="G859" s="920"/>
    </row>
    <row r="860" spans="3:7" ht="12.75">
      <c r="C860" s="920"/>
      <c r="D860" s="920"/>
      <c r="E860" s="920"/>
      <c r="F860" s="920"/>
      <c r="G860" s="920"/>
    </row>
    <row r="861" spans="3:7" ht="12.75">
      <c r="C861" s="920"/>
      <c r="D861" s="920"/>
      <c r="E861" s="920"/>
      <c r="F861" s="920"/>
      <c r="G861" s="920"/>
    </row>
    <row r="862" spans="3:7" ht="12.75">
      <c r="C862" s="920"/>
      <c r="D862" s="920"/>
      <c r="E862" s="920"/>
      <c r="F862" s="920"/>
      <c r="G862" s="920"/>
    </row>
    <row r="863" spans="3:7" ht="12.75">
      <c r="C863" s="920"/>
      <c r="D863" s="920"/>
      <c r="E863" s="920"/>
      <c r="F863" s="920"/>
      <c r="G863" s="920"/>
    </row>
    <row r="864" spans="3:7" ht="12.75">
      <c r="C864" s="920"/>
      <c r="D864" s="920"/>
      <c r="E864" s="920"/>
      <c r="F864" s="920"/>
      <c r="G864" s="920"/>
    </row>
    <row r="865" spans="3:7" ht="12.75">
      <c r="C865" s="920"/>
      <c r="D865" s="920"/>
      <c r="E865" s="920"/>
      <c r="F865" s="920"/>
      <c r="G865" s="920"/>
    </row>
    <row r="866" spans="3:7" ht="12.75">
      <c r="C866" s="920"/>
      <c r="D866" s="920"/>
      <c r="E866" s="920"/>
      <c r="F866" s="920"/>
      <c r="G866" s="920"/>
    </row>
    <row r="867" spans="3:7" ht="12.75">
      <c r="C867" s="920"/>
      <c r="D867" s="920"/>
      <c r="E867" s="920"/>
      <c r="F867" s="920"/>
      <c r="G867" s="920"/>
    </row>
    <row r="868" spans="3:7" ht="12.75">
      <c r="C868" s="920"/>
      <c r="D868" s="920"/>
      <c r="E868" s="920"/>
      <c r="F868" s="920"/>
      <c r="G868" s="920"/>
    </row>
    <row r="869" spans="3:7" ht="12.75">
      <c r="C869" s="920"/>
      <c r="D869" s="920"/>
      <c r="E869" s="920"/>
      <c r="F869" s="920"/>
      <c r="G869" s="920"/>
    </row>
    <row r="870" spans="3:7" ht="12.75">
      <c r="C870" s="920"/>
      <c r="D870" s="920"/>
      <c r="E870" s="920"/>
      <c r="F870" s="920"/>
      <c r="G870" s="920"/>
    </row>
    <row r="871" spans="3:7" ht="12.75">
      <c r="C871" s="920"/>
      <c r="D871" s="920"/>
      <c r="E871" s="920"/>
      <c r="F871" s="920"/>
      <c r="G871" s="920"/>
    </row>
    <row r="872" spans="3:7" ht="12.75">
      <c r="C872" s="920"/>
      <c r="D872" s="920"/>
      <c r="E872" s="920"/>
      <c r="F872" s="920"/>
      <c r="G872" s="920"/>
    </row>
    <row r="873" spans="3:7" ht="12.75">
      <c r="C873" s="920"/>
      <c r="D873" s="920"/>
      <c r="E873" s="920"/>
      <c r="F873" s="920"/>
      <c r="G873" s="920"/>
    </row>
    <row r="874" spans="3:7" ht="12.75">
      <c r="C874" s="920"/>
      <c r="D874" s="920"/>
      <c r="E874" s="920"/>
      <c r="F874" s="920"/>
      <c r="G874" s="920"/>
    </row>
    <row r="875" spans="3:7" ht="12.75">
      <c r="C875" s="920"/>
      <c r="D875" s="920"/>
      <c r="E875" s="920"/>
      <c r="F875" s="920"/>
      <c r="G875" s="920"/>
    </row>
    <row r="876" spans="3:7" ht="12.75">
      <c r="C876" s="920"/>
      <c r="D876" s="920"/>
      <c r="E876" s="920"/>
      <c r="F876" s="920"/>
      <c r="G876" s="920"/>
    </row>
    <row r="877" spans="3:7" ht="12.75">
      <c r="C877" s="920"/>
      <c r="D877" s="920"/>
      <c r="E877" s="920"/>
      <c r="F877" s="920"/>
      <c r="G877" s="920"/>
    </row>
    <row r="878" spans="3:7" ht="12.75">
      <c r="C878" s="920"/>
      <c r="D878" s="920"/>
      <c r="E878" s="920"/>
      <c r="F878" s="920"/>
      <c r="G878" s="920"/>
    </row>
    <row r="879" spans="3:7" ht="12.75">
      <c r="C879" s="920"/>
      <c r="D879" s="920"/>
      <c r="E879" s="920"/>
      <c r="F879" s="920"/>
      <c r="G879" s="920"/>
    </row>
    <row r="880" spans="3:7" ht="12.75">
      <c r="C880" s="920"/>
      <c r="D880" s="920"/>
      <c r="E880" s="920"/>
      <c r="F880" s="920"/>
      <c r="G880" s="920"/>
    </row>
    <row r="881" spans="3:7" ht="12.75">
      <c r="C881" s="920"/>
      <c r="D881" s="920"/>
      <c r="E881" s="920"/>
      <c r="F881" s="920"/>
      <c r="G881" s="920"/>
    </row>
    <row r="882" spans="3:7" ht="12.75">
      <c r="C882" s="920"/>
      <c r="D882" s="920"/>
      <c r="E882" s="920"/>
      <c r="F882" s="920"/>
      <c r="G882" s="920"/>
    </row>
    <row r="883" spans="3:7" ht="12.75">
      <c r="C883" s="920"/>
      <c r="D883" s="920"/>
      <c r="E883" s="920"/>
      <c r="F883" s="920"/>
      <c r="G883" s="920"/>
    </row>
    <row r="884" spans="3:7" ht="12.75">
      <c r="C884" s="920"/>
      <c r="D884" s="920"/>
      <c r="E884" s="920"/>
      <c r="F884" s="920"/>
      <c r="G884" s="920"/>
    </row>
    <row r="885" spans="3:7" ht="12.75">
      <c r="C885" s="920"/>
      <c r="D885" s="920"/>
      <c r="E885" s="920"/>
      <c r="F885" s="920"/>
      <c r="G885" s="920"/>
    </row>
    <row r="886" spans="3:7" ht="12.75">
      <c r="C886" s="920"/>
      <c r="D886" s="920"/>
      <c r="E886" s="920"/>
      <c r="F886" s="920"/>
      <c r="G886" s="920"/>
    </row>
    <row r="887" spans="3:7" ht="12.75">
      <c r="C887" s="920"/>
      <c r="D887" s="920"/>
      <c r="E887" s="920"/>
      <c r="F887" s="920"/>
      <c r="G887" s="920"/>
    </row>
    <row r="888" spans="3:7" ht="12.75">
      <c r="C888" s="920"/>
      <c r="D888" s="920"/>
      <c r="E888" s="920"/>
      <c r="F888" s="920"/>
      <c r="G888" s="920"/>
    </row>
    <row r="889" spans="3:7" ht="12.75">
      <c r="C889" s="920"/>
      <c r="D889" s="920"/>
      <c r="E889" s="920"/>
      <c r="F889" s="920"/>
      <c r="G889" s="920"/>
    </row>
    <row r="890" spans="3:7" ht="12.75">
      <c r="C890" s="920"/>
      <c r="D890" s="920"/>
      <c r="E890" s="920"/>
      <c r="F890" s="920"/>
      <c r="G890" s="920"/>
    </row>
    <row r="891" spans="3:7" ht="12.75">
      <c r="C891" s="920"/>
      <c r="D891" s="920"/>
      <c r="E891" s="920"/>
      <c r="F891" s="920"/>
      <c r="G891" s="920"/>
    </row>
    <row r="892" spans="3:7" ht="12.75">
      <c r="C892" s="920"/>
      <c r="D892" s="920"/>
      <c r="E892" s="920"/>
      <c r="F892" s="920"/>
      <c r="G892" s="920"/>
    </row>
    <row r="893" spans="3:7" ht="12.75">
      <c r="C893" s="920"/>
      <c r="D893" s="920"/>
      <c r="E893" s="920"/>
      <c r="F893" s="920"/>
      <c r="G893" s="920"/>
    </row>
    <row r="894" spans="3:7" ht="12.75">
      <c r="C894" s="920"/>
      <c r="D894" s="920"/>
      <c r="E894" s="920"/>
      <c r="F894" s="920"/>
      <c r="G894" s="920"/>
    </row>
    <row r="895" spans="3:7" ht="12.75">
      <c r="C895" s="920"/>
      <c r="D895" s="920"/>
      <c r="E895" s="920"/>
      <c r="F895" s="920"/>
      <c r="G895" s="920"/>
    </row>
    <row r="896" spans="3:7" ht="12.75">
      <c r="C896" s="920"/>
      <c r="D896" s="920"/>
      <c r="E896" s="920"/>
      <c r="F896" s="920"/>
      <c r="G896" s="920"/>
    </row>
    <row r="897" spans="3:7" ht="12.75">
      <c r="C897" s="920"/>
      <c r="D897" s="920"/>
      <c r="E897" s="920"/>
      <c r="F897" s="920"/>
      <c r="G897" s="920"/>
    </row>
    <row r="898" spans="3:7" ht="12.75">
      <c r="C898" s="920"/>
      <c r="D898" s="920"/>
      <c r="E898" s="920"/>
      <c r="F898" s="920"/>
      <c r="G898" s="920"/>
    </row>
    <row r="899" spans="3:7" ht="12.75">
      <c r="C899" s="920"/>
      <c r="D899" s="920"/>
      <c r="E899" s="920"/>
      <c r="F899" s="920"/>
      <c r="G899" s="920"/>
    </row>
    <row r="900" spans="3:7" ht="12.75">
      <c r="C900" s="920"/>
      <c r="D900" s="920"/>
      <c r="E900" s="920"/>
      <c r="F900" s="920"/>
      <c r="G900" s="920"/>
    </row>
    <row r="901" spans="3:7" ht="12.75">
      <c r="C901" s="920"/>
      <c r="D901" s="920"/>
      <c r="E901" s="920"/>
      <c r="F901" s="920"/>
      <c r="G901" s="920"/>
    </row>
    <row r="902" spans="3:7" ht="12.75">
      <c r="C902" s="920"/>
      <c r="D902" s="920"/>
      <c r="E902" s="920"/>
      <c r="F902" s="920"/>
      <c r="G902" s="920"/>
    </row>
    <row r="903" spans="3:7" ht="12.75">
      <c r="C903" s="920"/>
      <c r="D903" s="920"/>
      <c r="E903" s="920"/>
      <c r="F903" s="920"/>
      <c r="G903" s="920"/>
    </row>
    <row r="904" spans="3:7" ht="12.75">
      <c r="C904" s="920"/>
      <c r="D904" s="920"/>
      <c r="E904" s="920"/>
      <c r="F904" s="920"/>
      <c r="G904" s="920"/>
    </row>
    <row r="905" spans="3:7" ht="12.75">
      <c r="C905" s="920"/>
      <c r="D905" s="920"/>
      <c r="E905" s="920"/>
      <c r="F905" s="920"/>
      <c r="G905" s="920"/>
    </row>
    <row r="906" spans="3:7" ht="12.75">
      <c r="C906" s="920"/>
      <c r="D906" s="920"/>
      <c r="E906" s="920"/>
      <c r="F906" s="920"/>
      <c r="G906" s="920"/>
    </row>
    <row r="907" spans="3:7" ht="12.75">
      <c r="C907" s="920"/>
      <c r="D907" s="920"/>
      <c r="E907" s="920"/>
      <c r="F907" s="920"/>
      <c r="G907" s="920"/>
    </row>
    <row r="908" spans="3:7" ht="12.75">
      <c r="C908" s="920"/>
      <c r="D908" s="920"/>
      <c r="E908" s="920"/>
      <c r="F908" s="920"/>
      <c r="G908" s="920"/>
    </row>
    <row r="909" spans="3:7" ht="12.75">
      <c r="C909" s="920"/>
      <c r="D909" s="920"/>
      <c r="E909" s="920"/>
      <c r="F909" s="920"/>
      <c r="G909" s="920"/>
    </row>
    <row r="910" spans="3:7" ht="12.75">
      <c r="C910" s="920"/>
      <c r="D910" s="920"/>
      <c r="E910" s="920"/>
      <c r="F910" s="920"/>
      <c r="G910" s="920"/>
    </row>
    <row r="911" spans="3:7" ht="12.75">
      <c r="C911" s="920"/>
      <c r="D911" s="920"/>
      <c r="E911" s="920"/>
      <c r="F911" s="920"/>
      <c r="G911" s="920"/>
    </row>
    <row r="912" spans="3:7" ht="12.75">
      <c r="C912" s="920"/>
      <c r="D912" s="920"/>
      <c r="E912" s="920"/>
      <c r="F912" s="920"/>
      <c r="G912" s="920"/>
    </row>
    <row r="913" spans="3:7" ht="12.75">
      <c r="C913" s="920"/>
      <c r="D913" s="920"/>
      <c r="E913" s="920"/>
      <c r="F913" s="920"/>
      <c r="G913" s="920"/>
    </row>
    <row r="914" spans="3:7" ht="12.75">
      <c r="C914" s="920"/>
      <c r="D914" s="920"/>
      <c r="E914" s="920"/>
      <c r="F914" s="920"/>
      <c r="G914" s="920"/>
    </row>
    <row r="915" spans="3:7" ht="12.75">
      <c r="C915" s="920"/>
      <c r="D915" s="920"/>
      <c r="E915" s="920"/>
      <c r="F915" s="920"/>
      <c r="G915" s="920"/>
    </row>
    <row r="916" spans="3:7" ht="12.75">
      <c r="C916" s="920"/>
      <c r="D916" s="920"/>
      <c r="E916" s="920"/>
      <c r="F916" s="920"/>
      <c r="G916" s="920"/>
    </row>
    <row r="917" spans="3:7" ht="12.75">
      <c r="C917" s="920"/>
      <c r="D917" s="920"/>
      <c r="E917" s="920"/>
      <c r="F917" s="920"/>
      <c r="G917" s="920"/>
    </row>
    <row r="918" spans="3:7" ht="12.75">
      <c r="C918" s="920"/>
      <c r="D918" s="920"/>
      <c r="E918" s="920"/>
      <c r="F918" s="920"/>
      <c r="G918" s="920"/>
    </row>
    <row r="919" spans="3:7" ht="12.75">
      <c r="C919" s="920"/>
      <c r="D919" s="920"/>
      <c r="E919" s="920"/>
      <c r="F919" s="920"/>
      <c r="G919" s="920"/>
    </row>
    <row r="920" spans="3:7" ht="12.75">
      <c r="C920" s="920"/>
      <c r="D920" s="920"/>
      <c r="E920" s="920"/>
      <c r="F920" s="920"/>
      <c r="G920" s="920"/>
    </row>
    <row r="921" spans="3:7" ht="12.75">
      <c r="C921" s="920"/>
      <c r="D921" s="920"/>
      <c r="E921" s="920"/>
      <c r="F921" s="920"/>
      <c r="G921" s="920"/>
    </row>
    <row r="922" spans="3:7" ht="12.75">
      <c r="C922" s="920"/>
      <c r="D922" s="920"/>
      <c r="E922" s="920"/>
      <c r="F922" s="920"/>
      <c r="G922" s="920"/>
    </row>
    <row r="923" spans="3:7" ht="12.75">
      <c r="C923" s="920"/>
      <c r="D923" s="920"/>
      <c r="E923" s="920"/>
      <c r="F923" s="920"/>
      <c r="G923" s="920"/>
    </row>
    <row r="924" spans="3:7" ht="12.75">
      <c r="C924" s="920"/>
      <c r="D924" s="920"/>
      <c r="E924" s="920"/>
      <c r="F924" s="920"/>
      <c r="G924" s="920"/>
    </row>
    <row r="925" spans="3:7" ht="12.75">
      <c r="C925" s="920"/>
      <c r="D925" s="920"/>
      <c r="E925" s="920"/>
      <c r="F925" s="920"/>
      <c r="G925" s="920"/>
    </row>
    <row r="926" spans="3:7" ht="12.75">
      <c r="C926" s="920"/>
      <c r="D926" s="920"/>
      <c r="E926" s="920"/>
      <c r="F926" s="920"/>
      <c r="G926" s="920"/>
    </row>
    <row r="927" spans="3:7" ht="12.75">
      <c r="C927" s="920"/>
      <c r="D927" s="920"/>
      <c r="E927" s="920"/>
      <c r="F927" s="920"/>
      <c r="G927" s="920"/>
    </row>
    <row r="928" spans="3:7" ht="12.75">
      <c r="C928" s="920"/>
      <c r="D928" s="920"/>
      <c r="E928" s="920"/>
      <c r="F928" s="920"/>
      <c r="G928" s="920"/>
    </row>
    <row r="929" spans="3:7" ht="12.75">
      <c r="C929" s="920"/>
      <c r="D929" s="920"/>
      <c r="E929" s="920"/>
      <c r="F929" s="920"/>
      <c r="G929" s="920"/>
    </row>
    <row r="930" spans="3:7" ht="12.75">
      <c r="C930" s="920"/>
      <c r="D930" s="920"/>
      <c r="E930" s="920"/>
      <c r="F930" s="920"/>
      <c r="G930" s="920"/>
    </row>
    <row r="931" spans="3:7" ht="12.75">
      <c r="C931" s="920"/>
      <c r="D931" s="920"/>
      <c r="E931" s="920"/>
      <c r="F931" s="920"/>
      <c r="G931" s="920"/>
    </row>
    <row r="932" spans="3:7" ht="12.75">
      <c r="C932" s="920"/>
      <c r="D932" s="920"/>
      <c r="E932" s="920"/>
      <c r="F932" s="920"/>
      <c r="G932" s="920"/>
    </row>
    <row r="933" spans="3:7" ht="12.75">
      <c r="C933" s="920"/>
      <c r="D933" s="920"/>
      <c r="E933" s="920"/>
      <c r="F933" s="920"/>
      <c r="G933" s="920"/>
    </row>
    <row r="934" spans="3:7" ht="12.75">
      <c r="C934" s="920"/>
      <c r="D934" s="920"/>
      <c r="E934" s="920"/>
      <c r="F934" s="920"/>
      <c r="G934" s="920"/>
    </row>
    <row r="935" spans="3:7" ht="12.75">
      <c r="C935" s="920"/>
      <c r="D935" s="920"/>
      <c r="E935" s="920"/>
      <c r="F935" s="920"/>
      <c r="G935" s="920"/>
    </row>
    <row r="936" spans="3:7" ht="12.75">
      <c r="C936" s="920"/>
      <c r="D936" s="920"/>
      <c r="E936" s="920"/>
      <c r="F936" s="920"/>
      <c r="G936" s="920"/>
    </row>
    <row r="937" spans="3:7" ht="12.75">
      <c r="C937" s="920"/>
      <c r="D937" s="920"/>
      <c r="E937" s="920"/>
      <c r="F937" s="920"/>
      <c r="G937" s="920"/>
    </row>
    <row r="938" spans="3:7" ht="12.75">
      <c r="C938" s="920"/>
      <c r="D938" s="920"/>
      <c r="E938" s="920"/>
      <c r="F938" s="920"/>
      <c r="G938" s="920"/>
    </row>
    <row r="939" spans="3:7" ht="12.75">
      <c r="C939" s="920"/>
      <c r="D939" s="920"/>
      <c r="E939" s="920"/>
      <c r="F939" s="920"/>
      <c r="G939" s="920"/>
    </row>
    <row r="940" spans="3:7" ht="12.75">
      <c r="C940" s="920"/>
      <c r="D940" s="920"/>
      <c r="E940" s="920"/>
      <c r="F940" s="920"/>
      <c r="G940" s="920"/>
    </row>
    <row r="941" spans="3:7" ht="12.75">
      <c r="C941" s="920"/>
      <c r="D941" s="920"/>
      <c r="E941" s="920"/>
      <c r="F941" s="920"/>
      <c r="G941" s="920"/>
    </row>
    <row r="942" spans="3:7" ht="12.75">
      <c r="C942" s="920"/>
      <c r="D942" s="920"/>
      <c r="E942" s="920"/>
      <c r="F942" s="920"/>
      <c r="G942" s="920"/>
    </row>
    <row r="943" spans="3:7" ht="12.75">
      <c r="C943" s="920"/>
      <c r="D943" s="920"/>
      <c r="E943" s="920"/>
      <c r="F943" s="920"/>
      <c r="G943" s="920"/>
    </row>
    <row r="944" spans="3:7" ht="12.75">
      <c r="C944" s="920"/>
      <c r="D944" s="920"/>
      <c r="E944" s="920"/>
      <c r="F944" s="920"/>
      <c r="G944" s="920"/>
    </row>
    <row r="945" spans="3:7" ht="12.75">
      <c r="C945" s="920"/>
      <c r="D945" s="920"/>
      <c r="E945" s="920"/>
      <c r="F945" s="920"/>
      <c r="G945" s="920"/>
    </row>
    <row r="946" spans="3:7" ht="12.75">
      <c r="C946" s="920"/>
      <c r="D946" s="920"/>
      <c r="E946" s="920"/>
      <c r="F946" s="920"/>
      <c r="G946" s="920"/>
    </row>
    <row r="947" spans="3:7" ht="12.75">
      <c r="C947" s="920"/>
      <c r="D947" s="920"/>
      <c r="E947" s="920"/>
      <c r="F947" s="920"/>
      <c r="G947" s="920"/>
    </row>
    <row r="948" spans="3:7" ht="12.75">
      <c r="C948" s="920"/>
      <c r="D948" s="920"/>
      <c r="E948" s="920"/>
      <c r="F948" s="920"/>
      <c r="G948" s="920"/>
    </row>
    <row r="949" spans="3:7" ht="12.75">
      <c r="C949" s="920"/>
      <c r="D949" s="920"/>
      <c r="E949" s="920"/>
      <c r="F949" s="920"/>
      <c r="G949" s="920"/>
    </row>
    <row r="950" spans="3:7" ht="12.75">
      <c r="C950" s="920"/>
      <c r="D950" s="920"/>
      <c r="E950" s="920"/>
      <c r="F950" s="920"/>
      <c r="G950" s="920"/>
    </row>
    <row r="951" spans="3:7" ht="12.75">
      <c r="C951" s="920"/>
      <c r="D951" s="920"/>
      <c r="E951" s="920"/>
      <c r="F951" s="920"/>
      <c r="G951" s="920"/>
    </row>
    <row r="952" spans="3:7" ht="12.75">
      <c r="C952" s="920"/>
      <c r="D952" s="920"/>
      <c r="E952" s="920"/>
      <c r="F952" s="920"/>
      <c r="G952" s="920"/>
    </row>
    <row r="953" spans="3:7" ht="12.75">
      <c r="C953" s="920"/>
      <c r="D953" s="920"/>
      <c r="E953" s="920"/>
      <c r="F953" s="920"/>
      <c r="G953" s="920"/>
    </row>
    <row r="954" spans="3:7" ht="12.75">
      <c r="C954" s="920"/>
      <c r="D954" s="920"/>
      <c r="E954" s="920"/>
      <c r="F954" s="920"/>
      <c r="G954" s="920"/>
    </row>
    <row r="955" spans="3:7" ht="12.75">
      <c r="C955" s="920"/>
      <c r="D955" s="920"/>
      <c r="E955" s="920"/>
      <c r="F955" s="920"/>
      <c r="G955" s="920"/>
    </row>
    <row r="956" spans="3:7" ht="12.75">
      <c r="C956" s="920"/>
      <c r="D956" s="920"/>
      <c r="E956" s="920"/>
      <c r="F956" s="920"/>
      <c r="G956" s="920"/>
    </row>
    <row r="957" spans="3:7" ht="12.75">
      <c r="C957" s="920"/>
      <c r="D957" s="920"/>
      <c r="E957" s="920"/>
      <c r="F957" s="920"/>
      <c r="G957" s="920"/>
    </row>
    <row r="958" spans="3:7" ht="12.75">
      <c r="C958" s="920"/>
      <c r="D958" s="920"/>
      <c r="E958" s="920"/>
      <c r="F958" s="920"/>
      <c r="G958" s="920"/>
    </row>
    <row r="959" spans="3:7" ht="12.75">
      <c r="C959" s="920"/>
      <c r="D959" s="920"/>
      <c r="E959" s="920"/>
      <c r="F959" s="920"/>
      <c r="G959" s="920"/>
    </row>
    <row r="960" spans="3:7" ht="12.75">
      <c r="C960" s="920"/>
      <c r="D960" s="920"/>
      <c r="E960" s="920"/>
      <c r="F960" s="920"/>
      <c r="G960" s="920"/>
    </row>
    <row r="961" spans="3:7" ht="12.75">
      <c r="C961" s="920"/>
      <c r="D961" s="920"/>
      <c r="E961" s="920"/>
      <c r="F961" s="920"/>
      <c r="G961" s="920"/>
    </row>
    <row r="962" spans="3:7" ht="12.75">
      <c r="C962" s="920"/>
      <c r="D962" s="920"/>
      <c r="E962" s="920"/>
      <c r="F962" s="920"/>
      <c r="G962" s="920"/>
    </row>
    <row r="963" spans="3:7" ht="12.75">
      <c r="C963" s="920"/>
      <c r="D963" s="920"/>
      <c r="E963" s="920"/>
      <c r="F963" s="920"/>
      <c r="G963" s="920"/>
    </row>
    <row r="964" spans="3:7" ht="12.75">
      <c r="C964" s="920"/>
      <c r="D964" s="920"/>
      <c r="E964" s="920"/>
      <c r="F964" s="920"/>
      <c r="G964" s="920"/>
    </row>
    <row r="965" spans="3:7" ht="12.75">
      <c r="C965" s="920"/>
      <c r="D965" s="920"/>
      <c r="E965" s="920"/>
      <c r="F965" s="920"/>
      <c r="G965" s="920"/>
    </row>
    <row r="966" spans="3:7" ht="12.75">
      <c r="C966" s="920"/>
      <c r="D966" s="920"/>
      <c r="E966" s="920"/>
      <c r="F966" s="920"/>
      <c r="G966" s="920"/>
    </row>
    <row r="967" spans="3:7" ht="12.75">
      <c r="C967" s="920"/>
      <c r="D967" s="920"/>
      <c r="E967" s="920"/>
      <c r="F967" s="920"/>
      <c r="G967" s="920"/>
    </row>
    <row r="968" spans="3:7" ht="12.75">
      <c r="C968" s="920"/>
      <c r="D968" s="920"/>
      <c r="E968" s="920"/>
      <c r="F968" s="920"/>
      <c r="G968" s="920"/>
    </row>
    <row r="969" spans="3:7" ht="12.75">
      <c r="C969" s="920"/>
      <c r="D969" s="920"/>
      <c r="E969" s="920"/>
      <c r="F969" s="920"/>
      <c r="G969" s="920"/>
    </row>
    <row r="970" spans="3:7" ht="12.75">
      <c r="C970" s="920"/>
      <c r="D970" s="920"/>
      <c r="E970" s="920"/>
      <c r="F970" s="920"/>
      <c r="G970" s="920"/>
    </row>
    <row r="971" spans="3:7" ht="12.75">
      <c r="C971" s="920"/>
      <c r="D971" s="920"/>
      <c r="E971" s="920"/>
      <c r="F971" s="920"/>
      <c r="G971" s="920"/>
    </row>
    <row r="972" spans="3:7" ht="12.75">
      <c r="C972" s="920"/>
      <c r="D972" s="920"/>
      <c r="E972" s="920"/>
      <c r="F972" s="920"/>
      <c r="G972" s="920"/>
    </row>
    <row r="973" spans="3:7" ht="12.75">
      <c r="C973" s="920"/>
      <c r="D973" s="920"/>
      <c r="E973" s="920"/>
      <c r="F973" s="920"/>
      <c r="G973" s="920"/>
    </row>
    <row r="974" spans="3:7" ht="12.75">
      <c r="C974" s="920"/>
      <c r="D974" s="920"/>
      <c r="E974" s="920"/>
      <c r="F974" s="920"/>
      <c r="G974" s="920"/>
    </row>
    <row r="975" spans="3:7" ht="12.75">
      <c r="C975" s="920"/>
      <c r="D975" s="920"/>
      <c r="E975" s="920"/>
      <c r="F975" s="920"/>
      <c r="G975" s="920"/>
    </row>
    <row r="976" spans="3:7" ht="12.75">
      <c r="C976" s="920"/>
      <c r="D976" s="920"/>
      <c r="E976" s="920"/>
      <c r="F976" s="920"/>
      <c r="G976" s="920"/>
    </row>
    <row r="977" spans="3:7" ht="12.75">
      <c r="C977" s="920"/>
      <c r="D977" s="920"/>
      <c r="E977" s="920"/>
      <c r="F977" s="920"/>
      <c r="G977" s="920"/>
    </row>
    <row r="978" spans="3:7" ht="12.75">
      <c r="C978" s="920"/>
      <c r="D978" s="920"/>
      <c r="E978" s="920"/>
      <c r="F978" s="920"/>
      <c r="G978" s="920"/>
    </row>
    <row r="979" spans="3:7" ht="12.75">
      <c r="C979" s="920"/>
      <c r="D979" s="920"/>
      <c r="E979" s="920"/>
      <c r="F979" s="920"/>
      <c r="G979" s="920"/>
    </row>
    <row r="980" spans="3:7" ht="12.75">
      <c r="C980" s="920"/>
      <c r="D980" s="920"/>
      <c r="E980" s="920"/>
      <c r="F980" s="920"/>
      <c r="G980" s="920"/>
    </row>
    <row r="981" spans="3:7" ht="12.75">
      <c r="C981" s="920"/>
      <c r="D981" s="920"/>
      <c r="E981" s="920"/>
      <c r="F981" s="920"/>
      <c r="G981" s="920"/>
    </row>
    <row r="982" spans="3:7" ht="12.75">
      <c r="C982" s="920"/>
      <c r="D982" s="920"/>
      <c r="E982" s="920"/>
      <c r="F982" s="920"/>
      <c r="G982" s="920"/>
    </row>
    <row r="983" spans="3:7" ht="12.75">
      <c r="C983" s="920"/>
      <c r="D983" s="920"/>
      <c r="E983" s="920"/>
      <c r="F983" s="920"/>
      <c r="G983" s="920"/>
    </row>
    <row r="984" spans="3:7" ht="12.75">
      <c r="C984" s="920"/>
      <c r="D984" s="920"/>
      <c r="E984" s="920"/>
      <c r="F984" s="920"/>
      <c r="G984" s="920"/>
    </row>
    <row r="985" spans="3:7" ht="12.75">
      <c r="C985" s="920"/>
      <c r="D985" s="920"/>
      <c r="E985" s="920"/>
      <c r="F985" s="920"/>
      <c r="G985" s="920"/>
    </row>
    <row r="986" spans="3:7" ht="12.75">
      <c r="C986" s="920"/>
      <c r="D986" s="920"/>
      <c r="E986" s="920"/>
      <c r="F986" s="920"/>
      <c r="G986" s="920"/>
    </row>
    <row r="987" spans="3:7" ht="12.75">
      <c r="C987" s="920"/>
      <c r="D987" s="920"/>
      <c r="E987" s="920"/>
      <c r="F987" s="920"/>
      <c r="G987" s="920"/>
    </row>
    <row r="988" spans="3:7" ht="12.75">
      <c r="C988" s="920"/>
      <c r="D988" s="920"/>
      <c r="E988" s="920"/>
      <c r="F988" s="920"/>
      <c r="G988" s="920"/>
    </row>
    <row r="989" spans="3:7" ht="12.75">
      <c r="C989" s="920"/>
      <c r="D989" s="920"/>
      <c r="E989" s="920"/>
      <c r="F989" s="920"/>
      <c r="G989" s="920"/>
    </row>
    <row r="990" spans="3:7" ht="12.75">
      <c r="C990" s="920"/>
      <c r="D990" s="920"/>
      <c r="E990" s="920"/>
      <c r="F990" s="920"/>
      <c r="G990" s="920"/>
    </row>
    <row r="991" spans="3:7" ht="12.75">
      <c r="C991" s="920"/>
      <c r="D991" s="920"/>
      <c r="E991" s="920"/>
      <c r="F991" s="920"/>
      <c r="G991" s="920"/>
    </row>
    <row r="992" spans="3:7" ht="12.75">
      <c r="C992" s="920"/>
      <c r="D992" s="920"/>
      <c r="E992" s="920"/>
      <c r="F992" s="920"/>
      <c r="G992" s="920"/>
    </row>
    <row r="993" spans="3:7" ht="12.75">
      <c r="C993" s="920"/>
      <c r="D993" s="920"/>
      <c r="E993" s="920"/>
      <c r="F993" s="920"/>
      <c r="G993" s="920"/>
    </row>
    <row r="994" spans="3:7" ht="12.75">
      <c r="C994" s="920"/>
      <c r="D994" s="920"/>
      <c r="E994" s="920"/>
      <c r="F994" s="920"/>
      <c r="G994" s="920"/>
    </row>
    <row r="995" spans="3:7" ht="12.75">
      <c r="C995" s="920"/>
      <c r="D995" s="920"/>
      <c r="E995" s="920"/>
      <c r="F995" s="920"/>
      <c r="G995" s="920"/>
    </row>
    <row r="996" spans="3:7" ht="12.75">
      <c r="C996" s="920"/>
      <c r="D996" s="920"/>
      <c r="E996" s="920"/>
      <c r="F996" s="920"/>
      <c r="G996" s="920"/>
    </row>
    <row r="997" spans="3:7" ht="12.75">
      <c r="C997" s="920"/>
      <c r="D997" s="920"/>
      <c r="E997" s="920"/>
      <c r="F997" s="920"/>
      <c r="G997" s="920"/>
    </row>
    <row r="998" spans="3:7" ht="12.75">
      <c r="C998" s="920"/>
      <c r="D998" s="920"/>
      <c r="E998" s="920"/>
      <c r="F998" s="920"/>
      <c r="G998" s="920"/>
    </row>
    <row r="999" spans="3:7" ht="12.75">
      <c r="C999" s="920"/>
      <c r="D999" s="920"/>
      <c r="E999" s="920"/>
      <c r="F999" s="920"/>
      <c r="G999" s="920"/>
    </row>
    <row r="1000" spans="3:7" ht="12.75">
      <c r="C1000" s="920"/>
      <c r="D1000" s="920"/>
      <c r="E1000" s="920"/>
      <c r="F1000" s="920"/>
      <c r="G1000" s="920"/>
    </row>
    <row r="1001" spans="3:7" ht="12.75">
      <c r="C1001" s="920"/>
      <c r="D1001" s="920"/>
      <c r="E1001" s="920"/>
      <c r="F1001" s="920"/>
      <c r="G1001" s="920"/>
    </row>
    <row r="1002" spans="3:7" ht="12.75">
      <c r="C1002" s="920"/>
      <c r="D1002" s="920"/>
      <c r="E1002" s="920"/>
      <c r="F1002" s="920"/>
      <c r="G1002" s="920"/>
    </row>
    <row r="1003" spans="3:7" ht="12.75">
      <c r="C1003" s="920"/>
      <c r="D1003" s="920"/>
      <c r="E1003" s="920"/>
      <c r="F1003" s="920"/>
      <c r="G1003" s="920"/>
    </row>
    <row r="1004" spans="3:7" ht="12.75">
      <c r="C1004" s="920"/>
      <c r="D1004" s="920"/>
      <c r="E1004" s="920"/>
      <c r="F1004" s="920"/>
      <c r="G1004" s="920"/>
    </row>
    <row r="1005" spans="3:7" ht="12.75">
      <c r="C1005" s="920"/>
      <c r="D1005" s="920"/>
      <c r="E1005" s="920"/>
      <c r="F1005" s="920"/>
      <c r="G1005" s="920"/>
    </row>
    <row r="1006" spans="3:7" ht="12.75">
      <c r="C1006" s="920"/>
      <c r="D1006" s="920"/>
      <c r="E1006" s="920"/>
      <c r="F1006" s="920"/>
      <c r="G1006" s="920"/>
    </row>
    <row r="1007" spans="3:7" ht="12.75">
      <c r="C1007" s="920"/>
      <c r="D1007" s="920"/>
      <c r="E1007" s="920"/>
      <c r="F1007" s="920"/>
      <c r="G1007" s="920"/>
    </row>
    <row r="1008" spans="3:7" ht="12.75">
      <c r="C1008" s="920"/>
      <c r="D1008" s="920"/>
      <c r="E1008" s="920"/>
      <c r="F1008" s="920"/>
      <c r="G1008" s="920"/>
    </row>
    <row r="1009" spans="3:7" ht="12.75">
      <c r="C1009" s="920"/>
      <c r="D1009" s="920"/>
      <c r="E1009" s="920"/>
      <c r="F1009" s="920"/>
      <c r="G1009" s="920"/>
    </row>
    <row r="1010" spans="3:7" ht="12.75">
      <c r="C1010" s="920"/>
      <c r="D1010" s="920"/>
      <c r="E1010" s="920"/>
      <c r="F1010" s="920"/>
      <c r="G1010" s="920"/>
    </row>
    <row r="1011" spans="3:7" ht="12.75">
      <c r="C1011" s="920"/>
      <c r="D1011" s="920"/>
      <c r="E1011" s="920"/>
      <c r="F1011" s="920"/>
      <c r="G1011" s="920"/>
    </row>
    <row r="1012" spans="3:7" ht="12.75">
      <c r="C1012" s="920"/>
      <c r="D1012" s="920"/>
      <c r="E1012" s="920"/>
      <c r="F1012" s="920"/>
      <c r="G1012" s="920"/>
    </row>
    <row r="1013" spans="3:7" ht="12.75">
      <c r="C1013" s="920"/>
      <c r="D1013" s="920"/>
      <c r="E1013" s="920"/>
      <c r="F1013" s="920"/>
      <c r="G1013" s="920"/>
    </row>
    <row r="1014" spans="3:7" ht="12.75">
      <c r="C1014" s="920"/>
      <c r="D1014" s="920"/>
      <c r="E1014" s="920"/>
      <c r="F1014" s="920"/>
      <c r="G1014" s="920"/>
    </row>
    <row r="1015" spans="3:7" ht="12.75">
      <c r="C1015" s="920"/>
      <c r="D1015" s="920"/>
      <c r="E1015" s="920"/>
      <c r="F1015" s="920"/>
      <c r="G1015" s="920"/>
    </row>
    <row r="1016" spans="3:7" ht="12.75">
      <c r="C1016" s="920"/>
      <c r="D1016" s="920"/>
      <c r="E1016" s="920"/>
      <c r="F1016" s="920"/>
      <c r="G1016" s="920"/>
    </row>
    <row r="1017" spans="3:7" ht="12.75">
      <c r="C1017" s="920"/>
      <c r="D1017" s="920"/>
      <c r="E1017" s="920"/>
      <c r="F1017" s="920"/>
      <c r="G1017" s="920"/>
    </row>
    <row r="1018" spans="3:7" ht="12.75">
      <c r="C1018" s="920"/>
      <c r="D1018" s="920"/>
      <c r="E1018" s="920"/>
      <c r="F1018" s="920"/>
      <c r="G1018" s="920"/>
    </row>
    <row r="1019" spans="3:7" ht="12.75">
      <c r="C1019" s="920"/>
      <c r="D1019" s="920"/>
      <c r="E1019" s="920"/>
      <c r="F1019" s="920"/>
      <c r="G1019" s="920"/>
    </row>
    <row r="1020" spans="3:7" ht="12.75">
      <c r="C1020" s="920"/>
      <c r="D1020" s="920"/>
      <c r="E1020" s="920"/>
      <c r="F1020" s="920"/>
      <c r="G1020" s="920"/>
    </row>
    <row r="1021" spans="3:7" ht="12.75">
      <c r="C1021" s="920"/>
      <c r="D1021" s="920"/>
      <c r="E1021" s="920"/>
      <c r="F1021" s="920"/>
      <c r="G1021" s="920"/>
    </row>
    <row r="1022" spans="3:7" ht="12.75">
      <c r="C1022" s="920"/>
      <c r="D1022" s="920"/>
      <c r="E1022" s="920"/>
      <c r="F1022" s="920"/>
      <c r="G1022" s="920"/>
    </row>
    <row r="1023" spans="3:7" ht="12.75">
      <c r="C1023" s="920"/>
      <c r="D1023" s="920"/>
      <c r="E1023" s="920"/>
      <c r="F1023" s="920"/>
      <c r="G1023" s="920"/>
    </row>
    <row r="1024" spans="3:7" ht="12.75">
      <c r="C1024" s="920"/>
      <c r="D1024" s="920"/>
      <c r="E1024" s="920"/>
      <c r="F1024" s="920"/>
      <c r="G1024" s="920"/>
    </row>
    <row r="1025" spans="3:7" ht="12.75">
      <c r="C1025" s="920"/>
      <c r="D1025" s="920"/>
      <c r="E1025" s="920"/>
      <c r="F1025" s="920"/>
      <c r="G1025" s="920"/>
    </row>
    <row r="1026" spans="3:7" ht="12.75">
      <c r="C1026" s="920"/>
      <c r="D1026" s="920"/>
      <c r="E1026" s="920"/>
      <c r="F1026" s="920"/>
      <c r="G1026" s="920"/>
    </row>
    <row r="1027" spans="3:7" ht="12.75">
      <c r="C1027" s="920"/>
      <c r="D1027" s="920"/>
      <c r="E1027" s="920"/>
      <c r="F1027" s="920"/>
      <c r="G1027" s="920"/>
    </row>
    <row r="1028" spans="3:7" ht="12.75">
      <c r="C1028" s="920"/>
      <c r="D1028" s="920"/>
      <c r="E1028" s="920"/>
      <c r="F1028" s="920"/>
      <c r="G1028" s="920"/>
    </row>
    <row r="1029" spans="3:7" ht="12.75">
      <c r="C1029" s="920"/>
      <c r="D1029" s="920"/>
      <c r="E1029" s="920"/>
      <c r="F1029" s="920"/>
      <c r="G1029" s="920"/>
    </row>
    <row r="1030" spans="3:7" ht="12.75">
      <c r="C1030" s="920"/>
      <c r="D1030" s="920"/>
      <c r="E1030" s="920"/>
      <c r="F1030" s="920"/>
      <c r="G1030" s="920"/>
    </row>
    <row r="1031" spans="3:7" ht="12.75">
      <c r="C1031" s="920"/>
      <c r="D1031" s="920"/>
      <c r="E1031" s="920"/>
      <c r="F1031" s="920"/>
      <c r="G1031" s="920"/>
    </row>
    <row r="1032" spans="3:7" ht="12.75">
      <c r="C1032" s="920"/>
      <c r="D1032" s="920"/>
      <c r="E1032" s="920"/>
      <c r="F1032" s="920"/>
      <c r="G1032" s="920"/>
    </row>
    <row r="1033" spans="3:7" ht="12.75">
      <c r="C1033" s="920"/>
      <c r="D1033" s="920"/>
      <c r="E1033" s="920"/>
      <c r="F1033" s="920"/>
      <c r="G1033" s="920"/>
    </row>
    <row r="1034" spans="3:7" ht="12.75">
      <c r="C1034" s="920"/>
      <c r="D1034" s="920"/>
      <c r="E1034" s="920"/>
      <c r="F1034" s="920"/>
      <c r="G1034" s="920"/>
    </row>
    <row r="1035" spans="3:7" ht="12.75">
      <c r="C1035" s="920"/>
      <c r="D1035" s="920"/>
      <c r="E1035" s="920"/>
      <c r="F1035" s="920"/>
      <c r="G1035" s="920"/>
    </row>
    <row r="1036" spans="3:7" ht="12.75">
      <c r="C1036" s="920"/>
      <c r="D1036" s="920"/>
      <c r="E1036" s="920"/>
      <c r="F1036" s="920"/>
      <c r="G1036" s="920"/>
    </row>
    <row r="1037" spans="3:7" ht="12.75">
      <c r="C1037" s="920"/>
      <c r="D1037" s="920"/>
      <c r="E1037" s="920"/>
      <c r="F1037" s="920"/>
      <c r="G1037" s="920"/>
    </row>
    <row r="1038" spans="3:7" ht="12.75">
      <c r="C1038" s="920"/>
      <c r="D1038" s="920"/>
      <c r="E1038" s="920"/>
      <c r="F1038" s="920"/>
      <c r="G1038" s="920"/>
    </row>
    <row r="1039" spans="3:7" ht="12.75">
      <c r="C1039" s="920"/>
      <c r="D1039" s="920"/>
      <c r="E1039" s="920"/>
      <c r="F1039" s="920"/>
      <c r="G1039" s="920"/>
    </row>
    <row r="1040" spans="3:7" ht="12.75">
      <c r="C1040" s="920"/>
      <c r="D1040" s="920"/>
      <c r="E1040" s="920"/>
      <c r="F1040" s="920"/>
      <c r="G1040" s="920"/>
    </row>
    <row r="1041" spans="3:7" ht="12.75">
      <c r="C1041" s="920"/>
      <c r="D1041" s="920"/>
      <c r="E1041" s="920"/>
      <c r="F1041" s="920"/>
      <c r="G1041" s="920"/>
    </row>
    <row r="1042" spans="3:7" ht="12.75">
      <c r="C1042" s="920"/>
      <c r="D1042" s="920"/>
      <c r="E1042" s="920"/>
      <c r="F1042" s="920"/>
      <c r="G1042" s="920"/>
    </row>
    <row r="1043" spans="3:7" ht="12.75">
      <c r="C1043" s="920"/>
      <c r="D1043" s="920"/>
      <c r="E1043" s="920"/>
      <c r="F1043" s="920"/>
      <c r="G1043" s="920"/>
    </row>
    <row r="1044" spans="3:7" ht="12.75">
      <c r="C1044" s="920"/>
      <c r="D1044" s="920"/>
      <c r="E1044" s="920"/>
      <c r="F1044" s="920"/>
      <c r="G1044" s="920"/>
    </row>
    <row r="1045" spans="3:7" ht="12.75">
      <c r="C1045" s="920"/>
      <c r="D1045" s="920"/>
      <c r="E1045" s="920"/>
      <c r="F1045" s="920"/>
      <c r="G1045" s="920"/>
    </row>
    <row r="1046" spans="3:7" ht="12.75">
      <c r="C1046" s="920"/>
      <c r="D1046" s="920"/>
      <c r="E1046" s="920"/>
      <c r="F1046" s="920"/>
      <c r="G1046" s="920"/>
    </row>
    <row r="1047" spans="3:7" ht="12.75">
      <c r="C1047" s="920"/>
      <c r="D1047" s="920"/>
      <c r="E1047" s="920"/>
      <c r="F1047" s="920"/>
      <c r="G1047" s="920"/>
    </row>
    <row r="1048" spans="3:7" ht="12.75">
      <c r="C1048" s="920"/>
      <c r="D1048" s="920"/>
      <c r="E1048" s="920"/>
      <c r="F1048" s="920"/>
      <c r="G1048" s="920"/>
    </row>
    <row r="1049" spans="3:7" ht="12.75">
      <c r="C1049" s="920"/>
      <c r="D1049" s="920"/>
      <c r="E1049" s="920"/>
      <c r="F1049" s="920"/>
      <c r="G1049" s="920"/>
    </row>
    <row r="1050" spans="3:7" ht="12.75">
      <c r="C1050" s="920"/>
      <c r="D1050" s="920"/>
      <c r="E1050" s="920"/>
      <c r="F1050" s="920"/>
      <c r="G1050" s="920"/>
    </row>
    <row r="1051" spans="3:7" ht="12.75">
      <c r="C1051" s="920"/>
      <c r="D1051" s="920"/>
      <c r="E1051" s="920"/>
      <c r="F1051" s="920"/>
      <c r="G1051" s="920"/>
    </row>
    <row r="1052" spans="3:7" ht="12.75">
      <c r="C1052" s="920"/>
      <c r="D1052" s="920"/>
      <c r="E1052" s="920"/>
      <c r="F1052" s="920"/>
      <c r="G1052" s="920"/>
    </row>
    <row r="1053" spans="3:7" ht="12.75">
      <c r="C1053" s="920"/>
      <c r="D1053" s="920"/>
      <c r="E1053" s="920"/>
      <c r="F1053" s="920"/>
      <c r="G1053" s="920"/>
    </row>
    <row r="1054" spans="3:7" ht="12.75">
      <c r="C1054" s="920"/>
      <c r="D1054" s="920"/>
      <c r="E1054" s="920"/>
      <c r="F1054" s="920"/>
      <c r="G1054" s="920"/>
    </row>
    <row r="1055" spans="3:7" ht="12.75">
      <c r="C1055" s="920"/>
      <c r="D1055" s="920"/>
      <c r="E1055" s="920"/>
      <c r="F1055" s="920"/>
      <c r="G1055" s="920"/>
    </row>
    <row r="1056" spans="3:7" ht="12.75">
      <c r="C1056" s="920"/>
      <c r="D1056" s="920"/>
      <c r="E1056" s="920"/>
      <c r="F1056" s="920"/>
      <c r="G1056" s="920"/>
    </row>
    <row r="1057" spans="3:7" ht="12.75">
      <c r="C1057" s="920"/>
      <c r="D1057" s="920"/>
      <c r="E1057" s="920"/>
      <c r="F1057" s="920"/>
      <c r="G1057" s="920"/>
    </row>
    <row r="1058" spans="3:7" ht="12.75">
      <c r="C1058" s="920"/>
      <c r="D1058" s="920"/>
      <c r="E1058" s="920"/>
      <c r="F1058" s="920"/>
      <c r="G1058" s="920"/>
    </row>
    <row r="1059" spans="3:7" ht="12.75">
      <c r="C1059" s="920"/>
      <c r="D1059" s="920"/>
      <c r="E1059" s="920"/>
      <c r="F1059" s="920"/>
      <c r="G1059" s="920"/>
    </row>
    <row r="1060" spans="3:7" ht="12.75">
      <c r="C1060" s="920"/>
      <c r="D1060" s="920"/>
      <c r="E1060" s="920"/>
      <c r="F1060" s="920"/>
      <c r="G1060" s="920"/>
    </row>
    <row r="1061" spans="3:7" ht="12.75">
      <c r="C1061" s="920"/>
      <c r="D1061" s="920"/>
      <c r="E1061" s="920"/>
      <c r="F1061" s="920"/>
      <c r="G1061" s="920"/>
    </row>
    <row r="1062" spans="3:7" ht="12.75">
      <c r="C1062" s="920"/>
      <c r="D1062" s="920"/>
      <c r="E1062" s="920"/>
      <c r="F1062" s="920"/>
      <c r="G1062" s="920"/>
    </row>
    <row r="1063" spans="3:7" ht="12.75">
      <c r="C1063" s="920"/>
      <c r="D1063" s="920"/>
      <c r="E1063" s="920"/>
      <c r="F1063" s="920"/>
      <c r="G1063" s="920"/>
    </row>
    <row r="1064" spans="3:7" ht="12.75">
      <c r="C1064" s="920"/>
      <c r="D1064" s="920"/>
      <c r="E1064" s="920"/>
      <c r="F1064" s="920"/>
      <c r="G1064" s="920"/>
    </row>
    <row r="1065" spans="3:7" ht="12.75">
      <c r="C1065" s="920"/>
      <c r="D1065" s="920"/>
      <c r="E1065" s="920"/>
      <c r="F1065" s="920"/>
      <c r="G1065" s="920"/>
    </row>
    <row r="1066" spans="3:7" ht="12.75">
      <c r="C1066" s="920"/>
      <c r="D1066" s="920"/>
      <c r="E1066" s="920"/>
      <c r="F1066" s="920"/>
      <c r="G1066" s="920"/>
    </row>
    <row r="1067" spans="3:7" ht="12.75">
      <c r="C1067" s="920"/>
      <c r="D1067" s="920"/>
      <c r="E1067" s="920"/>
      <c r="F1067" s="920"/>
      <c r="G1067" s="920"/>
    </row>
    <row r="1068" spans="3:7" ht="12.75">
      <c r="C1068" s="920"/>
      <c r="D1068" s="920"/>
      <c r="E1068" s="920"/>
      <c r="F1068" s="920"/>
      <c r="G1068" s="920"/>
    </row>
    <row r="1069" spans="3:7" ht="12.75">
      <c r="C1069" s="920"/>
      <c r="D1069" s="920"/>
      <c r="E1069" s="920"/>
      <c r="F1069" s="920"/>
      <c r="G1069" s="920"/>
    </row>
    <row r="1070" spans="3:7" ht="12.75">
      <c r="C1070" s="920"/>
      <c r="D1070" s="920"/>
      <c r="E1070" s="920"/>
      <c r="F1070" s="920"/>
      <c r="G1070" s="920"/>
    </row>
    <row r="1071" spans="3:7" ht="12.75">
      <c r="C1071" s="920"/>
      <c r="D1071" s="920"/>
      <c r="E1071" s="920"/>
      <c r="F1071" s="920"/>
      <c r="G1071" s="920"/>
    </row>
    <row r="1072" spans="3:7" ht="12.75">
      <c r="C1072" s="920"/>
      <c r="D1072" s="920"/>
      <c r="E1072" s="920"/>
      <c r="F1072" s="920"/>
      <c r="G1072" s="920"/>
    </row>
    <row r="1073" spans="3:7" ht="12.75">
      <c r="C1073" s="920"/>
      <c r="D1073" s="920"/>
      <c r="E1073" s="920"/>
      <c r="F1073" s="920"/>
      <c r="G1073" s="920"/>
    </row>
    <row r="1074" spans="3:7" ht="12.75">
      <c r="C1074" s="920"/>
      <c r="D1074" s="920"/>
      <c r="E1074" s="920"/>
      <c r="F1074" s="920"/>
      <c r="G1074" s="920"/>
    </row>
    <row r="1075" spans="3:7" ht="12.75">
      <c r="C1075" s="920"/>
      <c r="D1075" s="920"/>
      <c r="E1075" s="920"/>
      <c r="F1075" s="920"/>
      <c r="G1075" s="920"/>
    </row>
    <row r="1076" spans="3:7" ht="12.75">
      <c r="C1076" s="920"/>
      <c r="D1076" s="920"/>
      <c r="E1076" s="920"/>
      <c r="F1076" s="920"/>
      <c r="G1076" s="920"/>
    </row>
    <row r="1077" spans="3:7" ht="12.75">
      <c r="C1077" s="920"/>
      <c r="D1077" s="920"/>
      <c r="E1077" s="920"/>
      <c r="F1077" s="920"/>
      <c r="G1077" s="920"/>
    </row>
    <row r="1078" spans="3:7" ht="12.75">
      <c r="C1078" s="920"/>
      <c r="D1078" s="920"/>
      <c r="E1078" s="920"/>
      <c r="F1078" s="920"/>
      <c r="G1078" s="920"/>
    </row>
    <row r="1079" spans="3:7" ht="12.75">
      <c r="C1079" s="920"/>
      <c r="D1079" s="920"/>
      <c r="E1079" s="920"/>
      <c r="F1079" s="920"/>
      <c r="G1079" s="920"/>
    </row>
    <row r="1080" spans="3:7" ht="12.75">
      <c r="C1080" s="920"/>
      <c r="D1080" s="920"/>
      <c r="E1080" s="920"/>
      <c r="F1080" s="920"/>
      <c r="G1080" s="920"/>
    </row>
    <row r="1081" spans="3:7" ht="12.75">
      <c r="C1081" s="920"/>
      <c r="D1081" s="920"/>
      <c r="E1081" s="920"/>
      <c r="F1081" s="920"/>
      <c r="G1081" s="920"/>
    </row>
    <row r="1082" spans="3:7" ht="12.75">
      <c r="C1082" s="920"/>
      <c r="D1082" s="920"/>
      <c r="E1082" s="920"/>
      <c r="F1082" s="920"/>
      <c r="G1082" s="920"/>
    </row>
    <row r="1083" spans="3:7" ht="12.75">
      <c r="C1083" s="920"/>
      <c r="D1083" s="920"/>
      <c r="E1083" s="920"/>
      <c r="F1083" s="920"/>
      <c r="G1083" s="920"/>
    </row>
    <row r="1084" spans="3:7" ht="12.75">
      <c r="C1084" s="920"/>
      <c r="D1084" s="920"/>
      <c r="E1084" s="920"/>
      <c r="F1084" s="920"/>
      <c r="G1084" s="920"/>
    </row>
    <row r="1085" spans="3:7" ht="12.75">
      <c r="C1085" s="920"/>
      <c r="D1085" s="920"/>
      <c r="E1085" s="920"/>
      <c r="F1085" s="920"/>
      <c r="G1085" s="920"/>
    </row>
    <row r="1086" spans="3:7" ht="12.75">
      <c r="C1086" s="920"/>
      <c r="D1086" s="920"/>
      <c r="E1086" s="920"/>
      <c r="F1086" s="920"/>
      <c r="G1086" s="920"/>
    </row>
    <row r="1087" spans="3:7" ht="12.75">
      <c r="C1087" s="920"/>
      <c r="D1087" s="920"/>
      <c r="E1087" s="920"/>
      <c r="F1087" s="920"/>
      <c r="G1087" s="920"/>
    </row>
    <row r="1088" spans="3:7" ht="12.75">
      <c r="C1088" s="920"/>
      <c r="D1088" s="920"/>
      <c r="E1088" s="920"/>
      <c r="F1088" s="920"/>
      <c r="G1088" s="920"/>
    </row>
    <row r="1089" spans="3:7" ht="12.75">
      <c r="C1089" s="920"/>
      <c r="D1089" s="920"/>
      <c r="E1089" s="920"/>
      <c r="F1089" s="920"/>
      <c r="G1089" s="920"/>
    </row>
    <row r="1090" spans="3:7" ht="12.75">
      <c r="C1090" s="920"/>
      <c r="D1090" s="920"/>
      <c r="E1090" s="920"/>
      <c r="F1090" s="920"/>
      <c r="G1090" s="920"/>
    </row>
    <row r="1091" spans="3:7" ht="12.75">
      <c r="C1091" s="920"/>
      <c r="D1091" s="920"/>
      <c r="E1091" s="920"/>
      <c r="F1091" s="920"/>
      <c r="G1091" s="920"/>
    </row>
    <row r="1092" spans="3:7" ht="12.75">
      <c r="C1092" s="920"/>
      <c r="D1092" s="920"/>
      <c r="E1092" s="920"/>
      <c r="F1092" s="920"/>
      <c r="G1092" s="920"/>
    </row>
    <row r="1093" spans="3:7" ht="12.75">
      <c r="C1093" s="920"/>
      <c r="D1093" s="920"/>
      <c r="E1093" s="920"/>
      <c r="F1093" s="920"/>
      <c r="G1093" s="920"/>
    </row>
    <row r="1094" spans="3:7" ht="12.75">
      <c r="C1094" s="920"/>
      <c r="D1094" s="920"/>
      <c r="E1094" s="920"/>
      <c r="F1094" s="920"/>
      <c r="G1094" s="920"/>
    </row>
    <row r="1095" spans="3:7" ht="12.75">
      <c r="C1095" s="920"/>
      <c r="D1095" s="920"/>
      <c r="E1095" s="920"/>
      <c r="F1095" s="920"/>
      <c r="G1095" s="920"/>
    </row>
    <row r="1096" spans="3:7" ht="12.75">
      <c r="C1096" s="920"/>
      <c r="D1096" s="920"/>
      <c r="E1096" s="920"/>
      <c r="F1096" s="920"/>
      <c r="G1096" s="920"/>
    </row>
    <row r="1097" spans="3:7" ht="12.75">
      <c r="C1097" s="920"/>
      <c r="D1097" s="920"/>
      <c r="E1097" s="920"/>
      <c r="F1097" s="920"/>
      <c r="G1097" s="920"/>
    </row>
    <row r="1098" spans="3:7" ht="12.75">
      <c r="C1098" s="920"/>
      <c r="D1098" s="920"/>
      <c r="E1098" s="920"/>
      <c r="F1098" s="920"/>
      <c r="G1098" s="920"/>
    </row>
    <row r="1099" spans="3:7" ht="12.75">
      <c r="C1099" s="920"/>
      <c r="D1099" s="920"/>
      <c r="E1099" s="920"/>
      <c r="F1099" s="920"/>
      <c r="G1099" s="920"/>
    </row>
    <row r="1100" spans="3:7" ht="12.75">
      <c r="C1100" s="920"/>
      <c r="D1100" s="920"/>
      <c r="E1100" s="920"/>
      <c r="F1100" s="920"/>
      <c r="G1100" s="920"/>
    </row>
    <row r="1101" spans="3:7" ht="12.75">
      <c r="C1101" s="920"/>
      <c r="D1101" s="920"/>
      <c r="E1101" s="920"/>
      <c r="F1101" s="920"/>
      <c r="G1101" s="920"/>
    </row>
    <row r="1102" spans="3:7" ht="12.75">
      <c r="C1102" s="920"/>
      <c r="D1102" s="920"/>
      <c r="E1102" s="920"/>
      <c r="F1102" s="920"/>
      <c r="G1102" s="920"/>
    </row>
    <row r="1103" spans="3:7" ht="12.75">
      <c r="C1103" s="920"/>
      <c r="D1103" s="920"/>
      <c r="E1103" s="920"/>
      <c r="F1103" s="920"/>
      <c r="G1103" s="920"/>
    </row>
    <row r="1104" spans="3:7" ht="12.75">
      <c r="C1104" s="920"/>
      <c r="D1104" s="920"/>
      <c r="E1104" s="920"/>
      <c r="F1104" s="920"/>
      <c r="G1104" s="920"/>
    </row>
    <row r="1105" spans="3:7" ht="12.75">
      <c r="C1105" s="920"/>
      <c r="D1105" s="920"/>
      <c r="E1105" s="920"/>
      <c r="F1105" s="920"/>
      <c r="G1105" s="920"/>
    </row>
    <row r="1106" spans="3:7" ht="12.75">
      <c r="C1106" s="920"/>
      <c r="D1106" s="920"/>
      <c r="E1106" s="920"/>
      <c r="F1106" s="920"/>
      <c r="G1106" s="920"/>
    </row>
    <row r="1107" spans="3:7" ht="12.75">
      <c r="C1107" s="920"/>
      <c r="D1107" s="920"/>
      <c r="E1107" s="920"/>
      <c r="F1107" s="920"/>
      <c r="G1107" s="920"/>
    </row>
    <row r="1108" spans="3:7" ht="12.75">
      <c r="C1108" s="920"/>
      <c r="D1108" s="920"/>
      <c r="E1108" s="920"/>
      <c r="F1108" s="920"/>
      <c r="G1108" s="920"/>
    </row>
    <row r="1109" spans="3:7" ht="12.75">
      <c r="C1109" s="920"/>
      <c r="D1109" s="920"/>
      <c r="E1109" s="920"/>
      <c r="F1109" s="920"/>
      <c r="G1109" s="920"/>
    </row>
    <row r="1110" spans="3:7" ht="12.75">
      <c r="C1110" s="920"/>
      <c r="D1110" s="920"/>
      <c r="E1110" s="920"/>
      <c r="F1110" s="920"/>
      <c r="G1110" s="920"/>
    </row>
    <row r="1111" spans="3:7" ht="12.75">
      <c r="C1111" s="920"/>
      <c r="D1111" s="920"/>
      <c r="E1111" s="920"/>
      <c r="F1111" s="920"/>
      <c r="G1111" s="920"/>
    </row>
    <row r="1112" spans="3:7" ht="12.75">
      <c r="C1112" s="920"/>
      <c r="D1112" s="920"/>
      <c r="E1112" s="920"/>
      <c r="F1112" s="920"/>
      <c r="G1112" s="920"/>
    </row>
    <row r="1113" spans="3:7" ht="12.75">
      <c r="C1113" s="920"/>
      <c r="D1113" s="920"/>
      <c r="E1113" s="920"/>
      <c r="F1113" s="920"/>
      <c r="G1113" s="920"/>
    </row>
    <row r="1114" spans="3:7" ht="12.75">
      <c r="C1114" s="920"/>
      <c r="D1114" s="920"/>
      <c r="E1114" s="920"/>
      <c r="F1114" s="920"/>
      <c r="G1114" s="920"/>
    </row>
    <row r="1115" spans="3:7" ht="12.75">
      <c r="C1115" s="920"/>
      <c r="D1115" s="920"/>
      <c r="E1115" s="920"/>
      <c r="F1115" s="920"/>
      <c r="G1115" s="920"/>
    </row>
    <row r="1116" spans="3:7" ht="12.75">
      <c r="C1116" s="920"/>
      <c r="D1116" s="920"/>
      <c r="E1116" s="920"/>
      <c r="F1116" s="920"/>
      <c r="G1116" s="920"/>
    </row>
    <row r="1117" spans="3:7" ht="12.75">
      <c r="C1117" s="920"/>
      <c r="D1117" s="920"/>
      <c r="E1117" s="920"/>
      <c r="F1117" s="920"/>
      <c r="G1117" s="920"/>
    </row>
    <row r="1118" spans="3:7" ht="12.75">
      <c r="C1118" s="920"/>
      <c r="D1118" s="920"/>
      <c r="E1118" s="920"/>
      <c r="F1118" s="920"/>
      <c r="G1118" s="920"/>
    </row>
    <row r="1119" spans="3:7" ht="12.75">
      <c r="C1119" s="920"/>
      <c r="D1119" s="920"/>
      <c r="E1119" s="920"/>
      <c r="F1119" s="920"/>
      <c r="G1119" s="920"/>
    </row>
    <row r="1120" spans="3:7" ht="12.75">
      <c r="C1120" s="920"/>
      <c r="D1120" s="920"/>
      <c r="E1120" s="920"/>
      <c r="F1120" s="920"/>
      <c r="G1120" s="920"/>
    </row>
    <row r="1121" spans="3:7" ht="12.75">
      <c r="C1121" s="920"/>
      <c r="D1121" s="920"/>
      <c r="E1121" s="920"/>
      <c r="F1121" s="920"/>
      <c r="G1121" s="920"/>
    </row>
    <row r="1122" spans="3:7" ht="12.75">
      <c r="C1122" s="920"/>
      <c r="D1122" s="920"/>
      <c r="E1122" s="920"/>
      <c r="F1122" s="920"/>
      <c r="G1122" s="920"/>
    </row>
    <row r="1123" spans="3:7" ht="12.75">
      <c r="C1123" s="920"/>
      <c r="D1123" s="920"/>
      <c r="E1123" s="920"/>
      <c r="F1123" s="920"/>
      <c r="G1123" s="920"/>
    </row>
    <row r="1124" spans="3:7" ht="12.75">
      <c r="C1124" s="920"/>
      <c r="D1124" s="920"/>
      <c r="E1124" s="920"/>
      <c r="F1124" s="920"/>
      <c r="G1124" s="920"/>
    </row>
    <row r="1125" spans="3:7" ht="12.75">
      <c r="C1125" s="920"/>
      <c r="D1125" s="920"/>
      <c r="E1125" s="920"/>
      <c r="F1125" s="920"/>
      <c r="G1125" s="920"/>
    </row>
    <row r="1126" spans="3:7" ht="12.75">
      <c r="C1126" s="920"/>
      <c r="D1126" s="920"/>
      <c r="E1126" s="920"/>
      <c r="F1126" s="920"/>
      <c r="G1126" s="920"/>
    </row>
    <row r="1127" spans="3:7" ht="12.75">
      <c r="C1127" s="920"/>
      <c r="D1127" s="920"/>
      <c r="E1127" s="920"/>
      <c r="F1127" s="920"/>
      <c r="G1127" s="920"/>
    </row>
    <row r="1128" spans="3:7" ht="12.75">
      <c r="C1128" s="920"/>
      <c r="D1128" s="920"/>
      <c r="E1128" s="920"/>
      <c r="F1128" s="920"/>
      <c r="G1128" s="920"/>
    </row>
    <row r="1129" spans="3:7" ht="12.75">
      <c r="C1129" s="920"/>
      <c r="D1129" s="920"/>
      <c r="E1129" s="920"/>
      <c r="F1129" s="920"/>
      <c r="G1129" s="920"/>
    </row>
    <row r="1130" spans="3:7" ht="12.75">
      <c r="C1130" s="920"/>
      <c r="D1130" s="920"/>
      <c r="E1130" s="920"/>
      <c r="F1130" s="920"/>
      <c r="G1130" s="920"/>
    </row>
    <row r="1131" spans="3:7" ht="12.75">
      <c r="C1131" s="920"/>
      <c r="D1131" s="920"/>
      <c r="E1131" s="920"/>
      <c r="F1131" s="920"/>
      <c r="G1131" s="920"/>
    </row>
    <row r="1132" spans="3:7" ht="12.75">
      <c r="C1132" s="920"/>
      <c r="D1132" s="920"/>
      <c r="E1132" s="920"/>
      <c r="F1132" s="920"/>
      <c r="G1132" s="920"/>
    </row>
    <row r="1133" spans="3:7" ht="12.75">
      <c r="C1133" s="920"/>
      <c r="D1133" s="920"/>
      <c r="E1133" s="920"/>
      <c r="F1133" s="920"/>
      <c r="G1133" s="920"/>
    </row>
    <row r="1134" spans="3:7" ht="12.75">
      <c r="C1134" s="920"/>
      <c r="D1134" s="920"/>
      <c r="E1134" s="920"/>
      <c r="F1134" s="920"/>
      <c r="G1134" s="920"/>
    </row>
    <row r="1135" spans="3:7" ht="12.75">
      <c r="C1135" s="920"/>
      <c r="D1135" s="920"/>
      <c r="E1135" s="920"/>
      <c r="F1135" s="920"/>
      <c r="G1135" s="920"/>
    </row>
    <row r="1136" spans="3:7" ht="12.75">
      <c r="C1136" s="920"/>
      <c r="D1136" s="920"/>
      <c r="E1136" s="920"/>
      <c r="F1136" s="920"/>
      <c r="G1136" s="920"/>
    </row>
    <row r="1137" spans="3:7" ht="12.75">
      <c r="C1137" s="920"/>
      <c r="D1137" s="920"/>
      <c r="E1137" s="920"/>
      <c r="F1137" s="920"/>
      <c r="G1137" s="920"/>
    </row>
    <row r="1138" spans="3:7" ht="12.75">
      <c r="C1138" s="920"/>
      <c r="D1138" s="920"/>
      <c r="E1138" s="920"/>
      <c r="F1138" s="920"/>
      <c r="G1138" s="920"/>
    </row>
    <row r="1139" spans="3:7" ht="12.75">
      <c r="C1139" s="920"/>
      <c r="D1139" s="920"/>
      <c r="E1139" s="920"/>
      <c r="F1139" s="920"/>
      <c r="G1139" s="920"/>
    </row>
    <row r="1140" spans="3:7" ht="12.75">
      <c r="C1140" s="920"/>
      <c r="D1140" s="920"/>
      <c r="E1140" s="920"/>
      <c r="F1140" s="920"/>
      <c r="G1140" s="920"/>
    </row>
    <row r="1141" spans="3:7" ht="12.75">
      <c r="C1141" s="920"/>
      <c r="D1141" s="920"/>
      <c r="E1141" s="920"/>
      <c r="F1141" s="920"/>
      <c r="G1141" s="920"/>
    </row>
    <row r="1142" spans="3:7" ht="12.75">
      <c r="C1142" s="920"/>
      <c r="D1142" s="920"/>
      <c r="E1142" s="920"/>
      <c r="F1142" s="920"/>
      <c r="G1142" s="920"/>
    </row>
    <row r="1143" spans="3:7" ht="12.75">
      <c r="C1143" s="920"/>
      <c r="D1143" s="920"/>
      <c r="E1143" s="920"/>
      <c r="F1143" s="920"/>
      <c r="G1143" s="920"/>
    </row>
    <row r="1144" spans="3:7" ht="12.75">
      <c r="C1144" s="920"/>
      <c r="D1144" s="920"/>
      <c r="E1144" s="920"/>
      <c r="F1144" s="920"/>
      <c r="G1144" s="920"/>
    </row>
    <row r="1145" spans="3:7" ht="12.75">
      <c r="C1145" s="920"/>
      <c r="D1145" s="920"/>
      <c r="E1145" s="920"/>
      <c r="F1145" s="920"/>
      <c r="G1145" s="920"/>
    </row>
    <row r="1146" spans="3:7" ht="12.75">
      <c r="C1146" s="920"/>
      <c r="D1146" s="920"/>
      <c r="E1146" s="920"/>
      <c r="F1146" s="920"/>
      <c r="G1146" s="920"/>
    </row>
    <row r="1147" spans="3:7" ht="12.75">
      <c r="C1147" s="920"/>
      <c r="D1147" s="920"/>
      <c r="E1147" s="920"/>
      <c r="F1147" s="920"/>
      <c r="G1147" s="920"/>
    </row>
    <row r="1148" spans="3:7" ht="12.75">
      <c r="C1148" s="920"/>
      <c r="D1148" s="920"/>
      <c r="E1148" s="920"/>
      <c r="F1148" s="920"/>
      <c r="G1148" s="920"/>
    </row>
    <row r="1149" spans="3:7" ht="12.75">
      <c r="C1149" s="920"/>
      <c r="D1149" s="920"/>
      <c r="E1149" s="920"/>
      <c r="F1149" s="920"/>
      <c r="G1149" s="920"/>
    </row>
    <row r="1150" spans="3:7" ht="12.75">
      <c r="C1150" s="920"/>
      <c r="D1150" s="920"/>
      <c r="E1150" s="920"/>
      <c r="F1150" s="920"/>
      <c r="G1150" s="920"/>
    </row>
    <row r="1151" spans="3:7" ht="12.75">
      <c r="C1151" s="920"/>
      <c r="D1151" s="920"/>
      <c r="E1151" s="920"/>
      <c r="F1151" s="920"/>
      <c r="G1151" s="920"/>
    </row>
    <row r="1152" spans="3:7" ht="12.75">
      <c r="C1152" s="920"/>
      <c r="D1152" s="920"/>
      <c r="E1152" s="920"/>
      <c r="F1152" s="920"/>
      <c r="G1152" s="920"/>
    </row>
    <row r="1153" spans="3:7" ht="12.75">
      <c r="C1153" s="920"/>
      <c r="D1153" s="920"/>
      <c r="E1153" s="920"/>
      <c r="F1153" s="920"/>
      <c r="G1153" s="920"/>
    </row>
    <row r="1154" spans="3:7" ht="12.75">
      <c r="C1154" s="920"/>
      <c r="D1154" s="920"/>
      <c r="E1154" s="920"/>
      <c r="F1154" s="920"/>
      <c r="G1154" s="920"/>
    </row>
    <row r="1155" spans="3:7" ht="12.75">
      <c r="C1155" s="920"/>
      <c r="D1155" s="920"/>
      <c r="E1155" s="920"/>
      <c r="F1155" s="920"/>
      <c r="G1155" s="920"/>
    </row>
    <row r="1156" spans="3:7" ht="12.75">
      <c r="C1156" s="920"/>
      <c r="D1156" s="920"/>
      <c r="E1156" s="920"/>
      <c r="F1156" s="920"/>
      <c r="G1156" s="920"/>
    </row>
    <row r="1157" spans="3:7" ht="12.75">
      <c r="C1157" s="920"/>
      <c r="D1157" s="920"/>
      <c r="E1157" s="920"/>
      <c r="F1157" s="920"/>
      <c r="G1157" s="920"/>
    </row>
    <row r="1158" spans="3:7" ht="12.75">
      <c r="C1158" s="920"/>
      <c r="D1158" s="920"/>
      <c r="E1158" s="920"/>
      <c r="F1158" s="920"/>
      <c r="G1158" s="920"/>
    </row>
    <row r="1159" spans="3:7" ht="12.75">
      <c r="C1159" s="920"/>
      <c r="D1159" s="920"/>
      <c r="E1159" s="920"/>
      <c r="F1159" s="920"/>
      <c r="G1159" s="920"/>
    </row>
    <row r="1160" spans="3:7" ht="12.75">
      <c r="C1160" s="920"/>
      <c r="D1160" s="920"/>
      <c r="E1160" s="920"/>
      <c r="F1160" s="920"/>
      <c r="G1160" s="920"/>
    </row>
    <row r="1161" spans="3:7" ht="12.75">
      <c r="C1161" s="920"/>
      <c r="D1161" s="920"/>
      <c r="E1161" s="920"/>
      <c r="F1161" s="920"/>
      <c r="G1161" s="920"/>
    </row>
    <row r="1162" spans="3:7" ht="12.75">
      <c r="C1162" s="920"/>
      <c r="D1162" s="920"/>
      <c r="E1162" s="920"/>
      <c r="F1162" s="920"/>
      <c r="G1162" s="920"/>
    </row>
    <row r="1163" spans="3:7" ht="12.75">
      <c r="C1163" s="920"/>
      <c r="D1163" s="920"/>
      <c r="E1163" s="920"/>
      <c r="F1163" s="920"/>
      <c r="G1163" s="920"/>
    </row>
    <row r="1164" spans="3:7" ht="12.75">
      <c r="C1164" s="920"/>
      <c r="D1164" s="920"/>
      <c r="E1164" s="920"/>
      <c r="F1164" s="920"/>
      <c r="G1164" s="920"/>
    </row>
    <row r="1165" spans="3:7" ht="12.75">
      <c r="C1165" s="920"/>
      <c r="D1165" s="920"/>
      <c r="E1165" s="920"/>
      <c r="F1165" s="920"/>
      <c r="G1165" s="920"/>
    </row>
    <row r="1166" spans="3:7" ht="12.75">
      <c r="C1166" s="920"/>
      <c r="D1166" s="920"/>
      <c r="E1166" s="920"/>
      <c r="F1166" s="920"/>
      <c r="G1166" s="920"/>
    </row>
    <row r="1167" spans="3:7" ht="12.75">
      <c r="C1167" s="920"/>
      <c r="D1167" s="920"/>
      <c r="E1167" s="920"/>
      <c r="F1167" s="920"/>
      <c r="G1167" s="920"/>
    </row>
    <row r="1168" spans="3:7" ht="12.75">
      <c r="C1168" s="920"/>
      <c r="D1168" s="920"/>
      <c r="E1168" s="920"/>
      <c r="F1168" s="920"/>
      <c r="G1168" s="920"/>
    </row>
    <row r="1169" spans="3:7" ht="12.75">
      <c r="C1169" s="920"/>
      <c r="D1169" s="920"/>
      <c r="E1169" s="920"/>
      <c r="F1169" s="920"/>
      <c r="G1169" s="920"/>
    </row>
    <row r="1170" spans="3:7" ht="12.75">
      <c r="C1170" s="920"/>
      <c r="D1170" s="920"/>
      <c r="E1170" s="920"/>
      <c r="F1170" s="920"/>
      <c r="G1170" s="920"/>
    </row>
    <row r="1171" spans="3:7" ht="12.75">
      <c r="C1171" s="920"/>
      <c r="D1171" s="920"/>
      <c r="E1171" s="920"/>
      <c r="F1171" s="920"/>
      <c r="G1171" s="920"/>
    </row>
    <row r="1172" spans="3:7" ht="12.75">
      <c r="C1172" s="920"/>
      <c r="D1172" s="920"/>
      <c r="E1172" s="920"/>
      <c r="F1172" s="920"/>
      <c r="G1172" s="920"/>
    </row>
    <row r="1173" spans="3:7" ht="12.75">
      <c r="C1173" s="920"/>
      <c r="D1173" s="920"/>
      <c r="E1173" s="920"/>
      <c r="F1173" s="920"/>
      <c r="G1173" s="920"/>
    </row>
    <row r="1174" spans="3:7" ht="12.75">
      <c r="C1174" s="920"/>
      <c r="D1174" s="920"/>
      <c r="E1174" s="920"/>
      <c r="F1174" s="920"/>
      <c r="G1174" s="920"/>
    </row>
    <row r="1175" spans="3:7" ht="12.75">
      <c r="C1175" s="920"/>
      <c r="D1175" s="920"/>
      <c r="E1175" s="920"/>
      <c r="F1175" s="920"/>
      <c r="G1175" s="920"/>
    </row>
    <row r="1176" spans="3:7" ht="12.75">
      <c r="C1176" s="920"/>
      <c r="D1176" s="920"/>
      <c r="E1176" s="920"/>
      <c r="F1176" s="920"/>
      <c r="G1176" s="920"/>
    </row>
    <row r="1177" spans="3:7" ht="12.75">
      <c r="C1177" s="920"/>
      <c r="D1177" s="920"/>
      <c r="E1177" s="920"/>
      <c r="F1177" s="920"/>
      <c r="G1177" s="920"/>
    </row>
    <row r="1178" spans="3:7" ht="12.75">
      <c r="C1178" s="920"/>
      <c r="D1178" s="920"/>
      <c r="E1178" s="920"/>
      <c r="F1178" s="920"/>
      <c r="G1178" s="920"/>
    </row>
    <row r="1179" spans="3:7" ht="12.75">
      <c r="C1179" s="920"/>
      <c r="D1179" s="920"/>
      <c r="E1179" s="920"/>
      <c r="F1179" s="920"/>
      <c r="G1179" s="920"/>
    </row>
    <row r="1180" spans="3:7" ht="12.75">
      <c r="C1180" s="920"/>
      <c r="D1180" s="920"/>
      <c r="E1180" s="920"/>
      <c r="F1180" s="920"/>
      <c r="G1180" s="920"/>
    </row>
    <row r="1181" spans="3:7" ht="12.75">
      <c r="C1181" s="920"/>
      <c r="D1181" s="920"/>
      <c r="E1181" s="920"/>
      <c r="F1181" s="920"/>
      <c r="G1181" s="920"/>
    </row>
    <row r="1182" spans="3:7" ht="12.75">
      <c r="C1182" s="920"/>
      <c r="D1182" s="920"/>
      <c r="E1182" s="920"/>
      <c r="F1182" s="920"/>
      <c r="G1182" s="920"/>
    </row>
    <row r="1183" spans="3:7" ht="12.75">
      <c r="C1183" s="920"/>
      <c r="D1183" s="920"/>
      <c r="E1183" s="920"/>
      <c r="F1183" s="920"/>
      <c r="G1183" s="920"/>
    </row>
    <row r="1184" spans="3:7" ht="12.75">
      <c r="C1184" s="920"/>
      <c r="D1184" s="920"/>
      <c r="E1184" s="920"/>
      <c r="F1184" s="920"/>
      <c r="G1184" s="920"/>
    </row>
    <row r="1185" spans="3:7" ht="12.75">
      <c r="C1185" s="920"/>
      <c r="D1185" s="920"/>
      <c r="E1185" s="920"/>
      <c r="F1185" s="920"/>
      <c r="G1185" s="920"/>
    </row>
    <row r="1186" spans="3:7" ht="12.75">
      <c r="C1186" s="920"/>
      <c r="D1186" s="920"/>
      <c r="E1186" s="920"/>
      <c r="F1186" s="920"/>
      <c r="G1186" s="920"/>
    </row>
    <row r="1187" spans="3:7" ht="12.75">
      <c r="C1187" s="920"/>
      <c r="D1187" s="920"/>
      <c r="E1187" s="920"/>
      <c r="F1187" s="920"/>
      <c r="G1187" s="920"/>
    </row>
    <row r="1188" spans="3:7" ht="12.75">
      <c r="C1188" s="920"/>
      <c r="D1188" s="920"/>
      <c r="E1188" s="920"/>
      <c r="F1188" s="920"/>
      <c r="G1188" s="920"/>
    </row>
    <row r="1189" spans="3:7" ht="12.75">
      <c r="C1189" s="920"/>
      <c r="D1189" s="920"/>
      <c r="E1189" s="920"/>
      <c r="F1189" s="920"/>
      <c r="G1189" s="920"/>
    </row>
    <row r="1190" spans="3:7" ht="12.75">
      <c r="C1190" s="920"/>
      <c r="D1190" s="920"/>
      <c r="E1190" s="920"/>
      <c r="F1190" s="920"/>
      <c r="G1190" s="920"/>
    </row>
    <row r="1191" spans="3:7" ht="12.75">
      <c r="C1191" s="920"/>
      <c r="D1191" s="920"/>
      <c r="E1191" s="920"/>
      <c r="F1191" s="920"/>
      <c r="G1191" s="920"/>
    </row>
    <row r="1192" spans="3:7" ht="12.75">
      <c r="C1192" s="920"/>
      <c r="D1192" s="920"/>
      <c r="E1192" s="920"/>
      <c r="F1192" s="920"/>
      <c r="G1192" s="920"/>
    </row>
    <row r="1193" spans="3:7" ht="12.75">
      <c r="C1193" s="920"/>
      <c r="D1193" s="920"/>
      <c r="E1193" s="920"/>
      <c r="F1193" s="920"/>
      <c r="G1193" s="920"/>
    </row>
    <row r="1194" spans="3:7" ht="12.75">
      <c r="C1194" s="920"/>
      <c r="D1194" s="920"/>
      <c r="E1194" s="920"/>
      <c r="F1194" s="920"/>
      <c r="G1194" s="920"/>
    </row>
    <row r="1195" spans="3:7" ht="12.75">
      <c r="C1195" s="920"/>
      <c r="D1195" s="920"/>
      <c r="E1195" s="920"/>
      <c r="F1195" s="920"/>
      <c r="G1195" s="920"/>
    </row>
    <row r="1196" spans="3:7" ht="12.75">
      <c r="C1196" s="920"/>
      <c r="D1196" s="920"/>
      <c r="E1196" s="920"/>
      <c r="F1196" s="920"/>
      <c r="G1196" s="920"/>
    </row>
    <row r="1197" spans="3:7" ht="12.75">
      <c r="C1197" s="920"/>
      <c r="D1197" s="920"/>
      <c r="E1197" s="920"/>
      <c r="F1197" s="920"/>
      <c r="G1197" s="920"/>
    </row>
    <row r="1198" spans="3:7" ht="12.75">
      <c r="C1198" s="920"/>
      <c r="D1198" s="920"/>
      <c r="E1198" s="920"/>
      <c r="F1198" s="920"/>
      <c r="G1198" s="920"/>
    </row>
    <row r="1199" spans="3:7" ht="12.75">
      <c r="C1199" s="920"/>
      <c r="D1199" s="920"/>
      <c r="E1199" s="920"/>
      <c r="F1199" s="920"/>
      <c r="G1199" s="920"/>
    </row>
    <row r="1200" spans="3:7" ht="12.75">
      <c r="C1200" s="920"/>
      <c r="D1200" s="920"/>
      <c r="E1200" s="920"/>
      <c r="F1200" s="920"/>
      <c r="G1200" s="920"/>
    </row>
    <row r="1201" spans="3:7" ht="12.75">
      <c r="C1201" s="920"/>
      <c r="D1201" s="920"/>
      <c r="E1201" s="920"/>
      <c r="F1201" s="920"/>
      <c r="G1201" s="920"/>
    </row>
    <row r="1202" spans="3:7" ht="12.75">
      <c r="C1202" s="920"/>
      <c r="D1202" s="920"/>
      <c r="E1202" s="920"/>
      <c r="F1202" s="920"/>
      <c r="G1202" s="920"/>
    </row>
    <row r="1203" spans="3:7" ht="12.75">
      <c r="C1203" s="920"/>
      <c r="D1203" s="920"/>
      <c r="E1203" s="920"/>
      <c r="F1203" s="920"/>
      <c r="G1203" s="920"/>
    </row>
    <row r="1204" spans="3:7" ht="12.75">
      <c r="C1204" s="920"/>
      <c r="D1204" s="920"/>
      <c r="E1204" s="920"/>
      <c r="F1204" s="920"/>
      <c r="G1204" s="920"/>
    </row>
    <row r="1205" spans="3:7" ht="12.75">
      <c r="C1205" s="920"/>
      <c r="D1205" s="920"/>
      <c r="E1205" s="920"/>
      <c r="F1205" s="920"/>
      <c r="G1205" s="920"/>
    </row>
    <row r="1206" spans="3:7" ht="12.75">
      <c r="C1206" s="920"/>
      <c r="D1206" s="920"/>
      <c r="E1206" s="920"/>
      <c r="F1206" s="920"/>
      <c r="G1206" s="920"/>
    </row>
    <row r="1207" spans="3:7" ht="12.75">
      <c r="C1207" s="920"/>
      <c r="D1207" s="920"/>
      <c r="E1207" s="920"/>
      <c r="F1207" s="920"/>
      <c r="G1207" s="920"/>
    </row>
    <row r="1208" spans="3:7" ht="12.75">
      <c r="C1208" s="920"/>
      <c r="D1208" s="920"/>
      <c r="E1208" s="920"/>
      <c r="F1208" s="920"/>
      <c r="G1208" s="920"/>
    </row>
    <row r="1209" spans="3:7" ht="12.75">
      <c r="C1209" s="920"/>
      <c r="D1209" s="920"/>
      <c r="E1209" s="920"/>
      <c r="F1209" s="920"/>
      <c r="G1209" s="920"/>
    </row>
    <row r="1210" spans="3:7" ht="12.75">
      <c r="C1210" s="920"/>
      <c r="D1210" s="920"/>
      <c r="E1210" s="920"/>
      <c r="F1210" s="920"/>
      <c r="G1210" s="920"/>
    </row>
    <row r="1211" spans="3:7" ht="12.75">
      <c r="C1211" s="920"/>
      <c r="D1211" s="920"/>
      <c r="E1211" s="920"/>
      <c r="F1211" s="920"/>
      <c r="G1211" s="920"/>
    </row>
    <row r="1212" spans="3:7" ht="12.75">
      <c r="C1212" s="920"/>
      <c r="D1212" s="920"/>
      <c r="E1212" s="920"/>
      <c r="F1212" s="920"/>
      <c r="G1212" s="920"/>
    </row>
    <row r="1213" spans="3:7" ht="12.75">
      <c r="C1213" s="920"/>
      <c r="D1213" s="920"/>
      <c r="E1213" s="920"/>
      <c r="F1213" s="920"/>
      <c r="G1213" s="920"/>
    </row>
    <row r="1214" spans="3:7" ht="12.75">
      <c r="C1214" s="920"/>
      <c r="D1214" s="920"/>
      <c r="E1214" s="920"/>
      <c r="F1214" s="920"/>
      <c r="G1214" s="920"/>
    </row>
    <row r="1215" spans="3:7" ht="12.75">
      <c r="C1215" s="920"/>
      <c r="D1215" s="920"/>
      <c r="E1215" s="920"/>
      <c r="F1215" s="920"/>
      <c r="G1215" s="920"/>
    </row>
    <row r="1216" spans="3:7" ht="12.75">
      <c r="C1216" s="920"/>
      <c r="D1216" s="920"/>
      <c r="E1216" s="920"/>
      <c r="F1216" s="920"/>
      <c r="G1216" s="920"/>
    </row>
    <row r="1217" spans="3:7" ht="12.75">
      <c r="C1217" s="920"/>
      <c r="D1217" s="920"/>
      <c r="E1217" s="920"/>
      <c r="F1217" s="920"/>
      <c r="G1217" s="920"/>
    </row>
    <row r="1218" spans="3:7" ht="12.75">
      <c r="C1218" s="920"/>
      <c r="D1218" s="920"/>
      <c r="E1218" s="920"/>
      <c r="F1218" s="920"/>
      <c r="G1218" s="920"/>
    </row>
    <row r="1219" spans="3:7" ht="12.75">
      <c r="C1219" s="920"/>
      <c r="D1219" s="920"/>
      <c r="E1219" s="920"/>
      <c r="F1219" s="920"/>
      <c r="G1219" s="920"/>
    </row>
    <row r="1220" spans="3:7" ht="12.75">
      <c r="C1220" s="920"/>
      <c r="D1220" s="920"/>
      <c r="E1220" s="920"/>
      <c r="F1220" s="920"/>
      <c r="G1220" s="920"/>
    </row>
    <row r="1221" spans="3:7" ht="12.75">
      <c r="C1221" s="920"/>
      <c r="D1221" s="920"/>
      <c r="E1221" s="920"/>
      <c r="F1221" s="920"/>
      <c r="G1221" s="920"/>
    </row>
    <row r="1222" spans="3:7" ht="12.75">
      <c r="C1222" s="920"/>
      <c r="D1222" s="920"/>
      <c r="E1222" s="920"/>
      <c r="F1222" s="920"/>
      <c r="G1222" s="920"/>
    </row>
    <row r="1223" spans="3:7" ht="12.75">
      <c r="C1223" s="920"/>
      <c r="D1223" s="920"/>
      <c r="E1223" s="920"/>
      <c r="F1223" s="920"/>
      <c r="G1223" s="920"/>
    </row>
    <row r="1224" spans="3:7" ht="12.75">
      <c r="C1224" s="920"/>
      <c r="D1224" s="920"/>
      <c r="E1224" s="920"/>
      <c r="F1224" s="920"/>
      <c r="G1224" s="920"/>
    </row>
    <row r="1225" spans="3:7" ht="12.75">
      <c r="C1225" s="920"/>
      <c r="D1225" s="920"/>
      <c r="E1225" s="920"/>
      <c r="F1225" s="920"/>
      <c r="G1225" s="920"/>
    </row>
    <row r="1226" spans="3:7" ht="12.75">
      <c r="C1226" s="920"/>
      <c r="D1226" s="920"/>
      <c r="E1226" s="920"/>
      <c r="F1226" s="920"/>
      <c r="G1226" s="920"/>
    </row>
    <row r="1227" spans="3:7" ht="12.75">
      <c r="C1227" s="920"/>
      <c r="D1227" s="920"/>
      <c r="E1227" s="920"/>
      <c r="F1227" s="920"/>
      <c r="G1227" s="920"/>
    </row>
    <row r="1228" spans="3:7" ht="12.75">
      <c r="C1228" s="920"/>
      <c r="D1228" s="920"/>
      <c r="E1228" s="920"/>
      <c r="F1228" s="920"/>
      <c r="G1228" s="920"/>
    </row>
    <row r="1229" spans="3:7" ht="12.75">
      <c r="C1229" s="920"/>
      <c r="D1229" s="920"/>
      <c r="E1229" s="920"/>
      <c r="F1229" s="920"/>
      <c r="G1229" s="920"/>
    </row>
    <row r="1230" spans="3:7" ht="12.75">
      <c r="C1230" s="920"/>
      <c r="D1230" s="920"/>
      <c r="E1230" s="920"/>
      <c r="F1230" s="920"/>
      <c r="G1230" s="920"/>
    </row>
    <row r="1231" spans="3:7" ht="12.75">
      <c r="C1231" s="920"/>
      <c r="D1231" s="920"/>
      <c r="E1231" s="920"/>
      <c r="F1231" s="920"/>
      <c r="G1231" s="920"/>
    </row>
    <row r="1232" spans="3:7" ht="12.75">
      <c r="C1232" s="920"/>
      <c r="D1232" s="920"/>
      <c r="E1232" s="920"/>
      <c r="F1232" s="920"/>
      <c r="G1232" s="920"/>
    </row>
    <row r="1233" spans="3:7" ht="12.75">
      <c r="C1233" s="920"/>
      <c r="D1233" s="920"/>
      <c r="E1233" s="920"/>
      <c r="F1233" s="920"/>
      <c r="G1233" s="920"/>
    </row>
    <row r="1234" spans="3:7" ht="12.75">
      <c r="C1234" s="920"/>
      <c r="D1234" s="920"/>
      <c r="E1234" s="920"/>
      <c r="F1234" s="920"/>
      <c r="G1234" s="920"/>
    </row>
    <row r="1235" spans="3:7" ht="12.75">
      <c r="C1235" s="920"/>
      <c r="D1235" s="920"/>
      <c r="E1235" s="920"/>
      <c r="F1235" s="920"/>
      <c r="G1235" s="920"/>
    </row>
    <row r="1236" spans="3:7" ht="12.75">
      <c r="C1236" s="920"/>
      <c r="D1236" s="920"/>
      <c r="E1236" s="920"/>
      <c r="F1236" s="920"/>
      <c r="G1236" s="920"/>
    </row>
    <row r="1237" spans="3:7" ht="12.75">
      <c r="C1237" s="920"/>
      <c r="D1237" s="920"/>
      <c r="E1237" s="920"/>
      <c r="F1237" s="920"/>
      <c r="G1237" s="920"/>
    </row>
    <row r="1238" spans="3:7" ht="12.75">
      <c r="C1238" s="920"/>
      <c r="D1238" s="920"/>
      <c r="E1238" s="920"/>
      <c r="F1238" s="920"/>
      <c r="G1238" s="920"/>
    </row>
    <row r="1239" spans="3:7" ht="12.75">
      <c r="C1239" s="920"/>
      <c r="D1239" s="920"/>
      <c r="E1239" s="920"/>
      <c r="F1239" s="920"/>
      <c r="G1239" s="920"/>
    </row>
    <row r="1240" spans="3:7" ht="12.75">
      <c r="C1240" s="920"/>
      <c r="D1240" s="920"/>
      <c r="E1240" s="920"/>
      <c r="F1240" s="920"/>
      <c r="G1240" s="920"/>
    </row>
    <row r="1241" spans="3:7" ht="12.75">
      <c r="C1241" s="920"/>
      <c r="D1241" s="920"/>
      <c r="E1241" s="920"/>
      <c r="F1241" s="920"/>
      <c r="G1241" s="920"/>
    </row>
    <row r="1242" spans="3:7" ht="12.75">
      <c r="C1242" s="920"/>
      <c r="D1242" s="920"/>
      <c r="E1242" s="920"/>
      <c r="F1242" s="920"/>
      <c r="G1242" s="920"/>
    </row>
    <row r="1243" spans="3:7" ht="12.75">
      <c r="C1243" s="920"/>
      <c r="D1243" s="920"/>
      <c r="E1243" s="920"/>
      <c r="F1243" s="920"/>
      <c r="G1243" s="920"/>
    </row>
    <row r="1244" spans="3:7" ht="12.75">
      <c r="C1244" s="920"/>
      <c r="D1244" s="920"/>
      <c r="E1244" s="920"/>
      <c r="F1244" s="920"/>
      <c r="G1244" s="920"/>
    </row>
    <row r="1245" spans="3:7" ht="12.75">
      <c r="C1245" s="920"/>
      <c r="D1245" s="920"/>
      <c r="E1245" s="920"/>
      <c r="F1245" s="920"/>
      <c r="G1245" s="920"/>
    </row>
    <row r="1246" spans="3:7" ht="12.75">
      <c r="C1246" s="920"/>
      <c r="D1246" s="920"/>
      <c r="E1246" s="920"/>
      <c r="F1246" s="920"/>
      <c r="G1246" s="920"/>
    </row>
    <row r="1247" spans="3:7" ht="12.75">
      <c r="C1247" s="920"/>
      <c r="D1247" s="920"/>
      <c r="E1247" s="920"/>
      <c r="F1247" s="920"/>
      <c r="G1247" s="920"/>
    </row>
    <row r="1248" spans="3:7" ht="12.75">
      <c r="C1248" s="920"/>
      <c r="D1248" s="920"/>
      <c r="E1248" s="920"/>
      <c r="F1248" s="920"/>
      <c r="G1248" s="920"/>
    </row>
    <row r="1249" spans="3:7" ht="12.75">
      <c r="C1249" s="920"/>
      <c r="D1249" s="920"/>
      <c r="E1249" s="920"/>
      <c r="F1249" s="920"/>
      <c r="G1249" s="920"/>
    </row>
    <row r="1250" spans="3:7" ht="12.75">
      <c r="C1250" s="920"/>
      <c r="D1250" s="920"/>
      <c r="E1250" s="920"/>
      <c r="F1250" s="920"/>
      <c r="G1250" s="920"/>
    </row>
    <row r="1251" spans="3:7" ht="12.75">
      <c r="C1251" s="920"/>
      <c r="D1251" s="920"/>
      <c r="E1251" s="920"/>
      <c r="F1251" s="920"/>
      <c r="G1251" s="920"/>
    </row>
    <row r="1252" spans="3:7" ht="12.75">
      <c r="C1252" s="920"/>
      <c r="D1252" s="920"/>
      <c r="E1252" s="920"/>
      <c r="F1252" s="920"/>
      <c r="G1252" s="920"/>
    </row>
    <row r="1253" spans="3:7" ht="12.75">
      <c r="C1253" s="920"/>
      <c r="D1253" s="920"/>
      <c r="E1253" s="920"/>
      <c r="F1253" s="920"/>
      <c r="G1253" s="920"/>
    </row>
    <row r="1254" spans="3:7" ht="12.75">
      <c r="C1254" s="920"/>
      <c r="D1254" s="920"/>
      <c r="E1254" s="920"/>
      <c r="F1254" s="920"/>
      <c r="G1254" s="920"/>
    </row>
    <row r="1255" spans="3:7" ht="12.75">
      <c r="C1255" s="920"/>
      <c r="D1255" s="920"/>
      <c r="E1255" s="920"/>
      <c r="F1255" s="920"/>
      <c r="G1255" s="920"/>
    </row>
    <row r="1256" spans="3:7" ht="12.75">
      <c r="C1256" s="920"/>
      <c r="D1256" s="920"/>
      <c r="E1256" s="920"/>
      <c r="F1256" s="920"/>
      <c r="G1256" s="920"/>
    </row>
    <row r="1257" spans="3:7" ht="12.75">
      <c r="C1257" s="920"/>
      <c r="D1257" s="920"/>
      <c r="E1257" s="920"/>
      <c r="F1257" s="920"/>
      <c r="G1257" s="920"/>
    </row>
    <row r="1258" spans="3:7" ht="12.75">
      <c r="C1258" s="920"/>
      <c r="D1258" s="920"/>
      <c r="E1258" s="920"/>
      <c r="F1258" s="920"/>
      <c r="G1258" s="920"/>
    </row>
    <row r="1259" spans="3:7" ht="12.75">
      <c r="C1259" s="920"/>
      <c r="D1259" s="920"/>
      <c r="E1259" s="920"/>
      <c r="F1259" s="920"/>
      <c r="G1259" s="920"/>
    </row>
    <row r="1260" spans="3:7" ht="12.75">
      <c r="C1260" s="920"/>
      <c r="D1260" s="920"/>
      <c r="E1260" s="920"/>
      <c r="F1260" s="920"/>
      <c r="G1260" s="920"/>
    </row>
    <row r="1261" spans="3:7" ht="12.75">
      <c r="C1261" s="920"/>
      <c r="D1261" s="920"/>
      <c r="E1261" s="920"/>
      <c r="F1261" s="920"/>
      <c r="G1261" s="920"/>
    </row>
    <row r="1262" spans="3:7" ht="12.75">
      <c r="C1262" s="920"/>
      <c r="D1262" s="920"/>
      <c r="E1262" s="920"/>
      <c r="F1262" s="920"/>
      <c r="G1262" s="920"/>
    </row>
    <row r="1263" spans="3:7" ht="12.75">
      <c r="C1263" s="920"/>
      <c r="D1263" s="920"/>
      <c r="E1263" s="920"/>
      <c r="F1263" s="920"/>
      <c r="G1263" s="920"/>
    </row>
    <row r="1264" spans="3:7" ht="12.75">
      <c r="C1264" s="920"/>
      <c r="D1264" s="920"/>
      <c r="E1264" s="920"/>
      <c r="F1264" s="920"/>
      <c r="G1264" s="920"/>
    </row>
    <row r="1265" spans="3:7" ht="12.75">
      <c r="C1265" s="920"/>
      <c r="D1265" s="920"/>
      <c r="E1265" s="920"/>
      <c r="F1265" s="920"/>
      <c r="G1265" s="920"/>
    </row>
    <row r="1266" spans="3:7" ht="12.75">
      <c r="C1266" s="920"/>
      <c r="D1266" s="920"/>
      <c r="E1266" s="920"/>
      <c r="F1266" s="920"/>
      <c r="G1266" s="920"/>
    </row>
    <row r="1267" spans="3:7" ht="12.75">
      <c r="C1267" s="920"/>
      <c r="D1267" s="920"/>
      <c r="E1267" s="920"/>
      <c r="F1267" s="920"/>
      <c r="G1267" s="920"/>
    </row>
    <row r="1268" spans="3:7" ht="12.75">
      <c r="C1268" s="920"/>
      <c r="D1268" s="920"/>
      <c r="E1268" s="920"/>
      <c r="F1268" s="920"/>
      <c r="G1268" s="920"/>
    </row>
    <row r="1269" spans="3:7" ht="12.75">
      <c r="C1269" s="920"/>
      <c r="D1269" s="920"/>
      <c r="E1269" s="920"/>
      <c r="F1269" s="920"/>
      <c r="G1269" s="920"/>
    </row>
    <row r="1270" spans="3:7" ht="12.75">
      <c r="C1270" s="920"/>
      <c r="D1270" s="920"/>
      <c r="E1270" s="920"/>
      <c r="F1270" s="920"/>
      <c r="G1270" s="920"/>
    </row>
    <row r="1271" spans="3:7" ht="12.75">
      <c r="C1271" s="920"/>
      <c r="D1271" s="920"/>
      <c r="E1271" s="920"/>
      <c r="F1271" s="920"/>
      <c r="G1271" s="920"/>
    </row>
    <row r="1272" spans="3:7" ht="12.75">
      <c r="C1272" s="920"/>
      <c r="D1272" s="920"/>
      <c r="E1272" s="920"/>
      <c r="F1272" s="920"/>
      <c r="G1272" s="920"/>
    </row>
    <row r="1273" spans="3:7" ht="12.75">
      <c r="C1273" s="920"/>
      <c r="D1273" s="920"/>
      <c r="E1273" s="920"/>
      <c r="F1273" s="920"/>
      <c r="G1273" s="920"/>
    </row>
    <row r="1274" spans="3:7" ht="12.75">
      <c r="C1274" s="920"/>
      <c r="D1274" s="920"/>
      <c r="E1274" s="920"/>
      <c r="F1274" s="920"/>
      <c r="G1274" s="920"/>
    </row>
    <row r="1275" spans="3:7" ht="12.75">
      <c r="C1275" s="920"/>
      <c r="D1275" s="920"/>
      <c r="E1275" s="920"/>
      <c r="F1275" s="920"/>
      <c r="G1275" s="920"/>
    </row>
    <row r="1276" spans="3:7" ht="12.75">
      <c r="C1276" s="920"/>
      <c r="D1276" s="920"/>
      <c r="E1276" s="920"/>
      <c r="F1276" s="920"/>
      <c r="G1276" s="920"/>
    </row>
    <row r="1277" spans="3:7" ht="12.75">
      <c r="C1277" s="920"/>
      <c r="D1277" s="920"/>
      <c r="E1277" s="920"/>
      <c r="F1277" s="920"/>
      <c r="G1277" s="920"/>
    </row>
    <row r="1278" spans="3:7" ht="12.75">
      <c r="C1278" s="920"/>
      <c r="D1278" s="920"/>
      <c r="E1278" s="920"/>
      <c r="F1278" s="920"/>
      <c r="G1278" s="920"/>
    </row>
    <row r="1279" spans="3:7" ht="12.75">
      <c r="C1279" s="920"/>
      <c r="D1279" s="920"/>
      <c r="E1279" s="920"/>
      <c r="F1279" s="920"/>
      <c r="G1279" s="920"/>
    </row>
    <row r="1280" spans="3:7" ht="12.75">
      <c r="C1280" s="920"/>
      <c r="D1280" s="920"/>
      <c r="E1280" s="920"/>
      <c r="F1280" s="920"/>
      <c r="G1280" s="920"/>
    </row>
    <row r="1281" spans="3:7" ht="12.75">
      <c r="C1281" s="920"/>
      <c r="D1281" s="920"/>
      <c r="E1281" s="920"/>
      <c r="F1281" s="920"/>
      <c r="G1281" s="920"/>
    </row>
    <row r="1282" spans="3:7" ht="12.75">
      <c r="C1282" s="920"/>
      <c r="D1282" s="920"/>
      <c r="E1282" s="920"/>
      <c r="F1282" s="920"/>
      <c r="G1282" s="920"/>
    </row>
    <row r="1283" spans="3:7" ht="12.75">
      <c r="C1283" s="920"/>
      <c r="D1283" s="920"/>
      <c r="E1283" s="920"/>
      <c r="F1283" s="920"/>
      <c r="G1283" s="920"/>
    </row>
    <row r="1284" spans="3:7" ht="12.75">
      <c r="C1284" s="920"/>
      <c r="D1284" s="920"/>
      <c r="E1284" s="920"/>
      <c r="F1284" s="920"/>
      <c r="G1284" s="920"/>
    </row>
    <row r="1285" spans="3:7" ht="12.75">
      <c r="C1285" s="920"/>
      <c r="D1285" s="920"/>
      <c r="E1285" s="920"/>
      <c r="F1285" s="920"/>
      <c r="G1285" s="920"/>
    </row>
    <row r="1286" spans="3:7" ht="12.75">
      <c r="C1286" s="920"/>
      <c r="D1286" s="920"/>
      <c r="E1286" s="920"/>
      <c r="F1286" s="920"/>
      <c r="G1286" s="920"/>
    </row>
    <row r="1287" spans="3:7" ht="12.75">
      <c r="C1287" s="920"/>
      <c r="D1287" s="920"/>
      <c r="E1287" s="920"/>
      <c r="F1287" s="920"/>
      <c r="G1287" s="920"/>
    </row>
    <row r="1288" spans="3:7" ht="12.75">
      <c r="C1288" s="920"/>
      <c r="D1288" s="920"/>
      <c r="E1288" s="920"/>
      <c r="F1288" s="920"/>
      <c r="G1288" s="920"/>
    </row>
    <row r="1289" spans="3:7" ht="12.75">
      <c r="C1289" s="920"/>
      <c r="D1289" s="920"/>
      <c r="E1289" s="920"/>
      <c r="F1289" s="920"/>
      <c r="G1289" s="920"/>
    </row>
    <row r="1290" spans="3:7" ht="12.75">
      <c r="C1290" s="920"/>
      <c r="D1290" s="920"/>
      <c r="E1290" s="920"/>
      <c r="F1290" s="920"/>
      <c r="G1290" s="920"/>
    </row>
    <row r="1291" spans="3:7" ht="12.75">
      <c r="C1291" s="920"/>
      <c r="D1291" s="920"/>
      <c r="E1291" s="920"/>
      <c r="F1291" s="920"/>
      <c r="G1291" s="920"/>
    </row>
    <row r="1292" spans="3:7" ht="12.75">
      <c r="C1292" s="920"/>
      <c r="D1292" s="920"/>
      <c r="E1292" s="920"/>
      <c r="F1292" s="920"/>
      <c r="G1292" s="920"/>
    </row>
    <row r="1293" spans="3:7" ht="12.75">
      <c r="C1293" s="920"/>
      <c r="D1293" s="920"/>
      <c r="E1293" s="920"/>
      <c r="F1293" s="920"/>
      <c r="G1293" s="920"/>
    </row>
    <row r="1294" spans="3:7" ht="12.75">
      <c r="C1294" s="920"/>
      <c r="D1294" s="920"/>
      <c r="E1294" s="920"/>
      <c r="F1294" s="920"/>
      <c r="G1294" s="920"/>
    </row>
    <row r="1295" spans="3:7" ht="12.75">
      <c r="C1295" s="920"/>
      <c r="D1295" s="920"/>
      <c r="E1295" s="920"/>
      <c r="F1295" s="920"/>
      <c r="G1295" s="920"/>
    </row>
    <row r="1296" spans="3:7" ht="12.75">
      <c r="C1296" s="920"/>
      <c r="D1296" s="920"/>
      <c r="E1296" s="920"/>
      <c r="F1296" s="920"/>
      <c r="G1296" s="920"/>
    </row>
    <row r="1297" spans="3:7" ht="12.75">
      <c r="C1297" s="920"/>
      <c r="D1297" s="920"/>
      <c r="E1297" s="920"/>
      <c r="F1297" s="920"/>
      <c r="G1297" s="920"/>
    </row>
    <row r="1298" spans="3:7" ht="12.75">
      <c r="C1298" s="920"/>
      <c r="D1298" s="920"/>
      <c r="E1298" s="920"/>
      <c r="F1298" s="920"/>
      <c r="G1298" s="920"/>
    </row>
    <row r="1299" spans="3:7" ht="12.75">
      <c r="C1299" s="920"/>
      <c r="D1299" s="920"/>
      <c r="E1299" s="920"/>
      <c r="F1299" s="920"/>
      <c r="G1299" s="920"/>
    </row>
    <row r="1300" spans="3:7" ht="12.75">
      <c r="C1300" s="920"/>
      <c r="D1300" s="920"/>
      <c r="E1300" s="920"/>
      <c r="F1300" s="920"/>
      <c r="G1300" s="920"/>
    </row>
    <row r="1301" spans="3:7" ht="12.75">
      <c r="C1301" s="920"/>
      <c r="D1301" s="920"/>
      <c r="E1301" s="920"/>
      <c r="F1301" s="920"/>
      <c r="G1301" s="920"/>
    </row>
    <row r="1302" spans="3:7" ht="12.75">
      <c r="C1302" s="920"/>
      <c r="D1302" s="920"/>
      <c r="E1302" s="920"/>
      <c r="F1302" s="920"/>
      <c r="G1302" s="920"/>
    </row>
    <row r="1303" spans="3:7" ht="12.75">
      <c r="C1303" s="920"/>
      <c r="D1303" s="920"/>
      <c r="E1303" s="920"/>
      <c r="F1303" s="920"/>
      <c r="G1303" s="920"/>
    </row>
    <row r="1304" spans="3:7" ht="12.75">
      <c r="C1304" s="920"/>
      <c r="D1304" s="920"/>
      <c r="E1304" s="920"/>
      <c r="F1304" s="920"/>
      <c r="G1304" s="920"/>
    </row>
    <row r="1305" spans="3:7" ht="12.75">
      <c r="C1305" s="920"/>
      <c r="D1305" s="920"/>
      <c r="E1305" s="920"/>
      <c r="F1305" s="920"/>
      <c r="G1305" s="920"/>
    </row>
    <row r="1306" spans="3:7" ht="12.75">
      <c r="C1306" s="920"/>
      <c r="D1306" s="920"/>
      <c r="E1306" s="920"/>
      <c r="F1306" s="920"/>
      <c r="G1306" s="920"/>
    </row>
    <row r="1307" spans="3:7" ht="12.75">
      <c r="C1307" s="920"/>
      <c r="D1307" s="920"/>
      <c r="E1307" s="920"/>
      <c r="F1307" s="920"/>
      <c r="G1307" s="920"/>
    </row>
    <row r="1308" spans="3:7" ht="12.75">
      <c r="C1308" s="920"/>
      <c r="D1308" s="920"/>
      <c r="E1308" s="920"/>
      <c r="F1308" s="920"/>
      <c r="G1308" s="920"/>
    </row>
    <row r="1309" spans="3:7" ht="12.75">
      <c r="C1309" s="920"/>
      <c r="D1309" s="920"/>
      <c r="E1309" s="920"/>
      <c r="F1309" s="920"/>
      <c r="G1309" s="920"/>
    </row>
    <row r="1310" spans="3:7" ht="12.75">
      <c r="C1310" s="920"/>
      <c r="D1310" s="920"/>
      <c r="E1310" s="920"/>
      <c r="F1310" s="920"/>
      <c r="G1310" s="920"/>
    </row>
    <row r="1311" spans="3:7" ht="12.75">
      <c r="C1311" s="920"/>
      <c r="D1311" s="920"/>
      <c r="E1311" s="920"/>
      <c r="F1311" s="920"/>
      <c r="G1311" s="920"/>
    </row>
    <row r="1312" spans="3:7" ht="12.75">
      <c r="C1312" s="920"/>
      <c r="D1312" s="920"/>
      <c r="E1312" s="920"/>
      <c r="F1312" s="920"/>
      <c r="G1312" s="920"/>
    </row>
    <row r="1313" spans="3:7" ht="12.75">
      <c r="C1313" s="920"/>
      <c r="D1313" s="920"/>
      <c r="E1313" s="920"/>
      <c r="F1313" s="920"/>
      <c r="G1313" s="920"/>
    </row>
    <row r="1314" spans="3:7" ht="12.75">
      <c r="C1314" s="920"/>
      <c r="D1314" s="920"/>
      <c r="E1314" s="920"/>
      <c r="F1314" s="920"/>
      <c r="G1314" s="920"/>
    </row>
    <row r="1315" spans="3:7" ht="12.75">
      <c r="C1315" s="920"/>
      <c r="D1315" s="920"/>
      <c r="E1315" s="920"/>
      <c r="F1315" s="920"/>
      <c r="G1315" s="920"/>
    </row>
    <row r="1316" spans="3:7" ht="12.75">
      <c r="C1316" s="920"/>
      <c r="D1316" s="920"/>
      <c r="E1316" s="920"/>
      <c r="F1316" s="920"/>
      <c r="G1316" s="920"/>
    </row>
    <row r="1317" spans="3:7" ht="12.75">
      <c r="C1317" s="920"/>
      <c r="D1317" s="920"/>
      <c r="E1317" s="920"/>
      <c r="F1317" s="920"/>
      <c r="G1317" s="920"/>
    </row>
    <row r="1318" spans="3:7" ht="12.75">
      <c r="C1318" s="920"/>
      <c r="D1318" s="920"/>
      <c r="E1318" s="920"/>
      <c r="F1318" s="920"/>
      <c r="G1318" s="920"/>
    </row>
    <row r="1319" spans="3:7" ht="12.75">
      <c r="C1319" s="920"/>
      <c r="D1319" s="920"/>
      <c r="E1319" s="920"/>
      <c r="F1319" s="920"/>
      <c r="G1319" s="920"/>
    </row>
    <row r="1320" spans="3:7" ht="12.75">
      <c r="C1320" s="920"/>
      <c r="D1320" s="920"/>
      <c r="E1320" s="920"/>
      <c r="F1320" s="920"/>
      <c r="G1320" s="920"/>
    </row>
    <row r="1321" spans="3:7" ht="12.75">
      <c r="C1321" s="920"/>
      <c r="D1321" s="920"/>
      <c r="E1321" s="920"/>
      <c r="F1321" s="920"/>
      <c r="G1321" s="920"/>
    </row>
    <row r="1322" spans="3:7" ht="12.75">
      <c r="C1322" s="920"/>
      <c r="D1322" s="920"/>
      <c r="E1322" s="920"/>
      <c r="F1322" s="920"/>
      <c r="G1322" s="920"/>
    </row>
    <row r="1323" spans="3:7" ht="12.75">
      <c r="C1323" s="920"/>
      <c r="D1323" s="920"/>
      <c r="E1323" s="920"/>
      <c r="F1323" s="920"/>
      <c r="G1323" s="920"/>
    </row>
    <row r="1324" spans="3:7" ht="12.75">
      <c r="C1324" s="920"/>
      <c r="D1324" s="920"/>
      <c r="E1324" s="920"/>
      <c r="F1324" s="920"/>
      <c r="G1324" s="920"/>
    </row>
    <row r="1325" spans="3:7" ht="12.75">
      <c r="C1325" s="920"/>
      <c r="D1325" s="920"/>
      <c r="E1325" s="920"/>
      <c r="F1325" s="920"/>
      <c r="G1325" s="920"/>
    </row>
    <row r="1326" spans="3:7" ht="12.75">
      <c r="C1326" s="920"/>
      <c r="D1326" s="920"/>
      <c r="E1326" s="920"/>
      <c r="F1326" s="920"/>
      <c r="G1326" s="920"/>
    </row>
    <row r="1327" spans="3:7" ht="12.75">
      <c r="C1327" s="920"/>
      <c r="D1327" s="920"/>
      <c r="E1327" s="920"/>
      <c r="F1327" s="920"/>
      <c r="G1327" s="920"/>
    </row>
    <row r="1328" spans="3:7" ht="12.75">
      <c r="C1328" s="920"/>
      <c r="D1328" s="920"/>
      <c r="E1328" s="920"/>
      <c r="F1328" s="920"/>
      <c r="G1328" s="920"/>
    </row>
    <row r="1329" spans="3:7" ht="12.75">
      <c r="C1329" s="920"/>
      <c r="D1329" s="920"/>
      <c r="E1329" s="920"/>
      <c r="F1329" s="920"/>
      <c r="G1329" s="920"/>
    </row>
    <row r="1330" spans="3:7" ht="12.75">
      <c r="C1330" s="920"/>
      <c r="D1330" s="920"/>
      <c r="E1330" s="920"/>
      <c r="F1330" s="920"/>
      <c r="G1330" s="920"/>
    </row>
    <row r="1331" spans="3:7" ht="12.75">
      <c r="C1331" s="920"/>
      <c r="D1331" s="920"/>
      <c r="E1331" s="920"/>
      <c r="F1331" s="920"/>
      <c r="G1331" s="920"/>
    </row>
    <row r="1332" spans="3:7" ht="12.75">
      <c r="C1332" s="920"/>
      <c r="D1332" s="920"/>
      <c r="E1332" s="920"/>
      <c r="F1332" s="920"/>
      <c r="G1332" s="920"/>
    </row>
    <row r="1333" spans="3:7" ht="12.75">
      <c r="C1333" s="920"/>
      <c r="D1333" s="920"/>
      <c r="E1333" s="920"/>
      <c r="F1333" s="920"/>
      <c r="G1333" s="920"/>
    </row>
    <row r="1334" spans="3:7" ht="12.75">
      <c r="C1334" s="920"/>
      <c r="D1334" s="920"/>
      <c r="E1334" s="920"/>
      <c r="F1334" s="920"/>
      <c r="G1334" s="920"/>
    </row>
    <row r="1335" spans="3:7" ht="12.75">
      <c r="C1335" s="920"/>
      <c r="D1335" s="920"/>
      <c r="E1335" s="920"/>
      <c r="F1335" s="920"/>
      <c r="G1335" s="920"/>
    </row>
    <row r="1336" spans="3:7" ht="12.75">
      <c r="C1336" s="920"/>
      <c r="D1336" s="920"/>
      <c r="E1336" s="920"/>
      <c r="F1336" s="920"/>
      <c r="G1336" s="920"/>
    </row>
    <row r="1337" spans="3:7" ht="12.75">
      <c r="C1337" s="920"/>
      <c r="D1337" s="920"/>
      <c r="E1337" s="920"/>
      <c r="F1337" s="920"/>
      <c r="G1337" s="920"/>
    </row>
    <row r="1338" spans="3:7" ht="12.75">
      <c r="C1338" s="920"/>
      <c r="D1338" s="920"/>
      <c r="E1338" s="920"/>
      <c r="F1338" s="920"/>
      <c r="G1338" s="920"/>
    </row>
    <row r="1339" spans="3:7" ht="12.75">
      <c r="C1339" s="920"/>
      <c r="D1339" s="920"/>
      <c r="E1339" s="920"/>
      <c r="F1339" s="920"/>
      <c r="G1339" s="920"/>
    </row>
    <row r="1340" spans="3:7" ht="12.75">
      <c r="C1340" s="920"/>
      <c r="D1340" s="920"/>
      <c r="E1340" s="920"/>
      <c r="F1340" s="920"/>
      <c r="G1340" s="920"/>
    </row>
    <row r="1341" spans="3:7" ht="12.75">
      <c r="C1341" s="920"/>
      <c r="D1341" s="920"/>
      <c r="E1341" s="920"/>
      <c r="F1341" s="920"/>
      <c r="G1341" s="920"/>
    </row>
    <row r="1342" spans="3:7" ht="12.75">
      <c r="C1342" s="920"/>
      <c r="D1342" s="920"/>
      <c r="E1342" s="920"/>
      <c r="F1342" s="920"/>
      <c r="G1342" s="920"/>
    </row>
    <row r="1343" spans="3:7" ht="12.75">
      <c r="C1343" s="920"/>
      <c r="D1343" s="920"/>
      <c r="E1343" s="920"/>
      <c r="F1343" s="920"/>
      <c r="G1343" s="920"/>
    </row>
    <row r="1344" spans="3:7" ht="12.75">
      <c r="C1344" s="920"/>
      <c r="D1344" s="920"/>
      <c r="E1344" s="920"/>
      <c r="F1344" s="920"/>
      <c r="G1344" s="920"/>
    </row>
    <row r="1345" spans="3:7" ht="12.75">
      <c r="C1345" s="920"/>
      <c r="D1345" s="920"/>
      <c r="E1345" s="920"/>
      <c r="F1345" s="920"/>
      <c r="G1345" s="920"/>
    </row>
    <row r="1346" spans="3:7" ht="12.75">
      <c r="C1346" s="920"/>
      <c r="D1346" s="920"/>
      <c r="E1346" s="920"/>
      <c r="F1346" s="920"/>
      <c r="G1346" s="920"/>
    </row>
    <row r="1347" spans="3:7" ht="12.75">
      <c r="C1347" s="920"/>
      <c r="D1347" s="920"/>
      <c r="E1347" s="920"/>
      <c r="F1347" s="920"/>
      <c r="G1347" s="920"/>
    </row>
    <row r="1348" spans="3:7" ht="12.75">
      <c r="C1348" s="920"/>
      <c r="D1348" s="920"/>
      <c r="E1348" s="920"/>
      <c r="F1348" s="920"/>
      <c r="G1348" s="920"/>
    </row>
    <row r="1349" spans="3:7" ht="12.75">
      <c r="C1349" s="920"/>
      <c r="D1349" s="920"/>
      <c r="E1349" s="920"/>
      <c r="F1349" s="920"/>
      <c r="G1349" s="920"/>
    </row>
    <row r="1350" spans="3:7" ht="12.75">
      <c r="C1350" s="920"/>
      <c r="D1350" s="920"/>
      <c r="E1350" s="920"/>
      <c r="F1350" s="920"/>
      <c r="G1350" s="920"/>
    </row>
    <row r="1351" spans="3:7" ht="12.75">
      <c r="C1351" s="920"/>
      <c r="D1351" s="920"/>
      <c r="E1351" s="920"/>
      <c r="F1351" s="920"/>
      <c r="G1351" s="920"/>
    </row>
    <row r="1352" spans="3:7" ht="12.75">
      <c r="C1352" s="920"/>
      <c r="D1352" s="920"/>
      <c r="E1352" s="920"/>
      <c r="F1352" s="920"/>
      <c r="G1352" s="920"/>
    </row>
    <row r="1353" spans="3:7" ht="12.75">
      <c r="C1353" s="920"/>
      <c r="D1353" s="920"/>
      <c r="E1353" s="920"/>
      <c r="F1353" s="920"/>
      <c r="G1353" s="920"/>
    </row>
    <row r="1354" spans="3:7" ht="12.75">
      <c r="C1354" s="920"/>
      <c r="D1354" s="920"/>
      <c r="E1354" s="920"/>
      <c r="F1354" s="920"/>
      <c r="G1354" s="920"/>
    </row>
    <row r="1355" spans="3:7" ht="12.75">
      <c r="C1355" s="920"/>
      <c r="D1355" s="920"/>
      <c r="E1355" s="920"/>
      <c r="F1355" s="920"/>
      <c r="G1355" s="920"/>
    </row>
    <row r="1356" spans="3:7" ht="12.75">
      <c r="C1356" s="920"/>
      <c r="D1356" s="920"/>
      <c r="E1356" s="920"/>
      <c r="F1356" s="920"/>
      <c r="G1356" s="920"/>
    </row>
    <row r="1357" spans="3:7" ht="12.75">
      <c r="C1357" s="920"/>
      <c r="D1357" s="920"/>
      <c r="E1357" s="920"/>
      <c r="F1357" s="920"/>
      <c r="G1357" s="920"/>
    </row>
    <row r="1358" spans="3:7" ht="12.75">
      <c r="C1358" s="920"/>
      <c r="D1358" s="920"/>
      <c r="E1358" s="920"/>
      <c r="F1358" s="920"/>
      <c r="G1358" s="920"/>
    </row>
    <row r="1359" spans="3:7" ht="12.75">
      <c r="C1359" s="920"/>
      <c r="D1359" s="920"/>
      <c r="E1359" s="920"/>
      <c r="F1359" s="920"/>
      <c r="G1359" s="920"/>
    </row>
    <row r="1360" spans="3:7" ht="12.75">
      <c r="C1360" s="920"/>
      <c r="D1360" s="920"/>
      <c r="E1360" s="920"/>
      <c r="F1360" s="920"/>
      <c r="G1360" s="920"/>
    </row>
    <row r="1361" spans="3:7" ht="12.75">
      <c r="C1361" s="920"/>
      <c r="D1361" s="920"/>
      <c r="E1361" s="920"/>
      <c r="F1361" s="920"/>
      <c r="G1361" s="920"/>
    </row>
    <row r="1362" spans="3:7" ht="12.75">
      <c r="C1362" s="920"/>
      <c r="D1362" s="920"/>
      <c r="E1362" s="920"/>
      <c r="F1362" s="920"/>
      <c r="G1362" s="920"/>
    </row>
    <row r="1363" spans="3:7" ht="12.75">
      <c r="C1363" s="920"/>
      <c r="D1363" s="920"/>
      <c r="E1363" s="920"/>
      <c r="F1363" s="920"/>
      <c r="G1363" s="920"/>
    </row>
    <row r="1364" spans="3:7" ht="12.75">
      <c r="C1364" s="920"/>
      <c r="D1364" s="920"/>
      <c r="E1364" s="920"/>
      <c r="F1364" s="920"/>
      <c r="G1364" s="920"/>
    </row>
    <row r="1365" spans="3:7" ht="12.75">
      <c r="C1365" s="920"/>
      <c r="D1365" s="920"/>
      <c r="E1365" s="920"/>
      <c r="F1365" s="920"/>
      <c r="G1365" s="920"/>
    </row>
    <row r="1366" spans="3:7" ht="12.75">
      <c r="C1366" s="920"/>
      <c r="D1366" s="920"/>
      <c r="E1366" s="920"/>
      <c r="F1366" s="920"/>
      <c r="G1366" s="920"/>
    </row>
    <row r="1367" spans="3:7" ht="12.75">
      <c r="C1367" s="920"/>
      <c r="D1367" s="920"/>
      <c r="E1367" s="920"/>
      <c r="F1367" s="920"/>
      <c r="G1367" s="920"/>
    </row>
    <row r="1368" spans="3:7" ht="12.75">
      <c r="C1368" s="920"/>
      <c r="D1368" s="920"/>
      <c r="E1368" s="920"/>
      <c r="F1368" s="920"/>
      <c r="G1368" s="920"/>
    </row>
    <row r="1369" spans="3:7" ht="12.75">
      <c r="C1369" s="920"/>
      <c r="D1369" s="920"/>
      <c r="E1369" s="920"/>
      <c r="F1369" s="920"/>
      <c r="G1369" s="920"/>
    </row>
    <row r="1370" spans="3:7" ht="12.75">
      <c r="C1370" s="920"/>
      <c r="D1370" s="920"/>
      <c r="E1370" s="920"/>
      <c r="F1370" s="920"/>
      <c r="G1370" s="920"/>
    </row>
    <row r="1371" spans="3:7" ht="12.75">
      <c r="C1371" s="920"/>
      <c r="D1371" s="920"/>
      <c r="E1371" s="920"/>
      <c r="F1371" s="920"/>
      <c r="G1371" s="920"/>
    </row>
    <row r="1372" spans="3:7" ht="12.75">
      <c r="C1372" s="920"/>
      <c r="D1372" s="920"/>
      <c r="E1372" s="920"/>
      <c r="F1372" s="920"/>
      <c r="G1372" s="920"/>
    </row>
    <row r="1373" spans="3:7" ht="12.75">
      <c r="C1373" s="920"/>
      <c r="D1373" s="920"/>
      <c r="E1373" s="920"/>
      <c r="F1373" s="920"/>
      <c r="G1373" s="920"/>
    </row>
    <row r="1374" spans="3:7" ht="12.75">
      <c r="C1374" s="920"/>
      <c r="D1374" s="920"/>
      <c r="E1374" s="920"/>
      <c r="F1374" s="920"/>
      <c r="G1374" s="920"/>
    </row>
    <row r="1375" spans="3:7" ht="12.75">
      <c r="C1375" s="920"/>
      <c r="D1375" s="920"/>
      <c r="E1375" s="920"/>
      <c r="F1375" s="920"/>
      <c r="G1375" s="920"/>
    </row>
    <row r="1376" spans="3:7" ht="12.75">
      <c r="C1376" s="920"/>
      <c r="D1376" s="920"/>
      <c r="E1376" s="920"/>
      <c r="F1376" s="920"/>
      <c r="G1376" s="920"/>
    </row>
    <row r="1377" spans="3:7" ht="12.75">
      <c r="C1377" s="920"/>
      <c r="D1377" s="920"/>
      <c r="E1377" s="920"/>
      <c r="F1377" s="920"/>
      <c r="G1377" s="920"/>
    </row>
    <row r="1378" spans="3:7" ht="12.75">
      <c r="C1378" s="920"/>
      <c r="D1378" s="920"/>
      <c r="E1378" s="920"/>
      <c r="F1378" s="920"/>
      <c r="G1378" s="920"/>
    </row>
    <row r="1379" spans="3:7" ht="12.75">
      <c r="C1379" s="920"/>
      <c r="D1379" s="920"/>
      <c r="E1379" s="920"/>
      <c r="F1379" s="920"/>
      <c r="G1379" s="920"/>
    </row>
    <row r="1380" spans="3:7" ht="12.75">
      <c r="C1380" s="920"/>
      <c r="D1380" s="920"/>
      <c r="E1380" s="920"/>
      <c r="F1380" s="920"/>
      <c r="G1380" s="920"/>
    </row>
    <row r="1381" spans="3:7" ht="12.75">
      <c r="C1381" s="920"/>
      <c r="D1381" s="920"/>
      <c r="E1381" s="920"/>
      <c r="F1381" s="920"/>
      <c r="G1381" s="920"/>
    </row>
    <row r="1382" spans="3:7" ht="12.75">
      <c r="C1382" s="920"/>
      <c r="D1382" s="920"/>
      <c r="E1382" s="920"/>
      <c r="F1382" s="920"/>
      <c r="G1382" s="920"/>
    </row>
    <row r="1383" spans="3:7" ht="12.75">
      <c r="C1383" s="920"/>
      <c r="D1383" s="920"/>
      <c r="E1383" s="920"/>
      <c r="F1383" s="920"/>
      <c r="G1383" s="920"/>
    </row>
    <row r="1384" spans="3:7" ht="12.75">
      <c r="C1384" s="920"/>
      <c r="D1384" s="920"/>
      <c r="E1384" s="920"/>
      <c r="F1384" s="920"/>
      <c r="G1384" s="920"/>
    </row>
    <row r="1385" spans="3:7" ht="12.75">
      <c r="C1385" s="920"/>
      <c r="D1385" s="920"/>
      <c r="E1385" s="920"/>
      <c r="F1385" s="920"/>
      <c r="G1385" s="920"/>
    </row>
    <row r="1386" spans="3:7" ht="12.75">
      <c r="C1386" s="920"/>
      <c r="D1386" s="920"/>
      <c r="E1386" s="920"/>
      <c r="F1386" s="920"/>
      <c r="G1386" s="920"/>
    </row>
    <row r="1387" spans="3:7" ht="12.75">
      <c r="C1387" s="920"/>
      <c r="D1387" s="920"/>
      <c r="E1387" s="920"/>
      <c r="F1387" s="920"/>
      <c r="G1387" s="920"/>
    </row>
    <row r="1388" spans="3:7" ht="12.75">
      <c r="C1388" s="920"/>
      <c r="D1388" s="920"/>
      <c r="E1388" s="920"/>
      <c r="F1388" s="920"/>
      <c r="G1388" s="920"/>
    </row>
    <row r="1389" spans="3:7" ht="12.75">
      <c r="C1389" s="920"/>
      <c r="D1389" s="920"/>
      <c r="E1389" s="920"/>
      <c r="F1389" s="920"/>
      <c r="G1389" s="920"/>
    </row>
    <row r="1390" spans="3:7" ht="12.75">
      <c r="C1390" s="920"/>
      <c r="D1390" s="920"/>
      <c r="E1390" s="920"/>
      <c r="F1390" s="920"/>
      <c r="G1390" s="920"/>
    </row>
    <row r="1391" spans="3:7" ht="12.75">
      <c r="C1391" s="920"/>
      <c r="D1391" s="920"/>
      <c r="E1391" s="920"/>
      <c r="F1391" s="920"/>
      <c r="G1391" s="920"/>
    </row>
    <row r="1392" spans="3:7" ht="12.75">
      <c r="C1392" s="920"/>
      <c r="D1392" s="920"/>
      <c r="E1392" s="920"/>
      <c r="F1392" s="920"/>
      <c r="G1392" s="920"/>
    </row>
    <row r="1393" spans="3:7" ht="12.75">
      <c r="C1393" s="920"/>
      <c r="D1393" s="920"/>
      <c r="E1393" s="920"/>
      <c r="F1393" s="920"/>
      <c r="G1393" s="920"/>
    </row>
    <row r="1394" spans="3:7" ht="12.75">
      <c r="C1394" s="920"/>
      <c r="D1394" s="920"/>
      <c r="E1394" s="920"/>
      <c r="F1394" s="920"/>
      <c r="G1394" s="920"/>
    </row>
    <row r="1395" spans="3:7" ht="12.75">
      <c r="C1395" s="920"/>
      <c r="D1395" s="920"/>
      <c r="E1395" s="920"/>
      <c r="F1395" s="920"/>
      <c r="G1395" s="920"/>
    </row>
    <row r="1396" spans="3:7" ht="12.75">
      <c r="C1396" s="920"/>
      <c r="D1396" s="920"/>
      <c r="E1396" s="920"/>
      <c r="F1396" s="920"/>
      <c r="G1396" s="920"/>
    </row>
    <row r="1397" spans="3:7" ht="12.75">
      <c r="C1397" s="920"/>
      <c r="D1397" s="920"/>
      <c r="E1397" s="920"/>
      <c r="F1397" s="920"/>
      <c r="G1397" s="920"/>
    </row>
    <row r="1398" spans="3:7" ht="12.75">
      <c r="C1398" s="920"/>
      <c r="D1398" s="920"/>
      <c r="E1398" s="920"/>
      <c r="F1398" s="920"/>
      <c r="G1398" s="920"/>
    </row>
    <row r="1399" spans="3:7" ht="12.75">
      <c r="C1399" s="920"/>
      <c r="D1399" s="920"/>
      <c r="E1399" s="920"/>
      <c r="F1399" s="920"/>
      <c r="G1399" s="920"/>
    </row>
    <row r="1400" spans="3:7" ht="12.75">
      <c r="C1400" s="920"/>
      <c r="D1400" s="920"/>
      <c r="E1400" s="920"/>
      <c r="F1400" s="920"/>
      <c r="G1400" s="920"/>
    </row>
    <row r="1401" spans="3:7" ht="12.75">
      <c r="C1401" s="920"/>
      <c r="D1401" s="920"/>
      <c r="E1401" s="920"/>
      <c r="F1401" s="920"/>
      <c r="G1401" s="920"/>
    </row>
    <row r="1402" spans="3:7" ht="12.75">
      <c r="C1402" s="920"/>
      <c r="D1402" s="920"/>
      <c r="E1402" s="920"/>
      <c r="F1402" s="920"/>
      <c r="G1402" s="920"/>
    </row>
    <row r="1403" spans="3:7" ht="12.75">
      <c r="C1403" s="920"/>
      <c r="D1403" s="920"/>
      <c r="E1403" s="920"/>
      <c r="F1403" s="920"/>
      <c r="G1403" s="920"/>
    </row>
    <row r="1404" spans="3:7" ht="12.75">
      <c r="C1404" s="920"/>
      <c r="D1404" s="920"/>
      <c r="E1404" s="920"/>
      <c r="F1404" s="920"/>
      <c r="G1404" s="920"/>
    </row>
    <row r="1405" spans="3:7" ht="12.75">
      <c r="C1405" s="920"/>
      <c r="D1405" s="920"/>
      <c r="E1405" s="920"/>
      <c r="F1405" s="920"/>
      <c r="G1405" s="920"/>
    </row>
    <row r="1406" spans="3:7" ht="12.75">
      <c r="C1406" s="920"/>
      <c r="D1406" s="920"/>
      <c r="E1406" s="920"/>
      <c r="F1406" s="920"/>
      <c r="G1406" s="920"/>
    </row>
    <row r="1407" spans="3:7" ht="12.75">
      <c r="C1407" s="920"/>
      <c r="D1407" s="920"/>
      <c r="E1407" s="920"/>
      <c r="F1407" s="920"/>
      <c r="G1407" s="920"/>
    </row>
    <row r="1408" spans="3:7" ht="12.75">
      <c r="C1408" s="920"/>
      <c r="D1408" s="920"/>
      <c r="E1408" s="920"/>
      <c r="F1408" s="920"/>
      <c r="G1408" s="920"/>
    </row>
    <row r="1409" spans="3:7" ht="12.75">
      <c r="C1409" s="920"/>
      <c r="D1409" s="920"/>
      <c r="E1409" s="920"/>
      <c r="F1409" s="920"/>
      <c r="G1409" s="920"/>
    </row>
    <row r="1410" spans="3:7" ht="12.75">
      <c r="C1410" s="920"/>
      <c r="D1410" s="920"/>
      <c r="E1410" s="920"/>
      <c r="F1410" s="920"/>
      <c r="G1410" s="920"/>
    </row>
    <row r="1411" spans="3:7" ht="12.75">
      <c r="C1411" s="920"/>
      <c r="D1411" s="920"/>
      <c r="E1411" s="920"/>
      <c r="F1411" s="920"/>
      <c r="G1411" s="920"/>
    </row>
    <row r="1412" spans="3:7" ht="12.75">
      <c r="C1412" s="920"/>
      <c r="D1412" s="920"/>
      <c r="E1412" s="920"/>
      <c r="F1412" s="920"/>
      <c r="G1412" s="920"/>
    </row>
    <row r="1413" spans="3:7" ht="12.75">
      <c r="C1413" s="920"/>
      <c r="D1413" s="920"/>
      <c r="E1413" s="920"/>
      <c r="F1413" s="920"/>
      <c r="G1413" s="920"/>
    </row>
    <row r="1414" spans="3:7" ht="12.75">
      <c r="C1414" s="920"/>
      <c r="D1414" s="920"/>
      <c r="E1414" s="920"/>
      <c r="F1414" s="920"/>
      <c r="G1414" s="920"/>
    </row>
    <row r="1415" spans="3:7" ht="12.75">
      <c r="C1415" s="920"/>
      <c r="D1415" s="920"/>
      <c r="E1415" s="920"/>
      <c r="F1415" s="920"/>
      <c r="G1415" s="920"/>
    </row>
    <row r="1416" spans="3:7" ht="12.75">
      <c r="C1416" s="920"/>
      <c r="D1416" s="920"/>
      <c r="E1416" s="920"/>
      <c r="F1416" s="920"/>
      <c r="G1416" s="920"/>
    </row>
    <row r="1417" spans="3:7" ht="12.75">
      <c r="C1417" s="920"/>
      <c r="D1417" s="920"/>
      <c r="E1417" s="920"/>
      <c r="F1417" s="920"/>
      <c r="G1417" s="920"/>
    </row>
    <row r="1418" spans="3:7" ht="12.75">
      <c r="C1418" s="920"/>
      <c r="D1418" s="920"/>
      <c r="E1418" s="920"/>
      <c r="F1418" s="920"/>
      <c r="G1418" s="920"/>
    </row>
    <row r="1419" spans="3:7" ht="12.75">
      <c r="C1419" s="920"/>
      <c r="D1419" s="920"/>
      <c r="E1419" s="920"/>
      <c r="F1419" s="920"/>
      <c r="G1419" s="920"/>
    </row>
    <row r="1420" spans="3:7" ht="12.75">
      <c r="C1420" s="920"/>
      <c r="D1420" s="920"/>
      <c r="E1420" s="920"/>
      <c r="F1420" s="920"/>
      <c r="G1420" s="920"/>
    </row>
    <row r="1421" spans="3:7" ht="12.75">
      <c r="C1421" s="920"/>
      <c r="D1421" s="920"/>
      <c r="E1421" s="920"/>
      <c r="F1421" s="920"/>
      <c r="G1421" s="920"/>
    </row>
    <row r="1422" spans="3:7" ht="12.75">
      <c r="C1422" s="920"/>
      <c r="D1422" s="920"/>
      <c r="E1422" s="920"/>
      <c r="F1422" s="920"/>
      <c r="G1422" s="920"/>
    </row>
    <row r="1423" spans="3:7" ht="12.75">
      <c r="C1423" s="920"/>
      <c r="D1423" s="920"/>
      <c r="E1423" s="920"/>
      <c r="F1423" s="920"/>
      <c r="G1423" s="920"/>
    </row>
    <row r="1424" spans="3:7" ht="12.75">
      <c r="C1424" s="920"/>
      <c r="D1424" s="920"/>
      <c r="E1424" s="920"/>
      <c r="F1424" s="920"/>
      <c r="G1424" s="920"/>
    </row>
    <row r="1425" spans="3:7" ht="12.75">
      <c r="C1425" s="920"/>
      <c r="D1425" s="920"/>
      <c r="E1425" s="920"/>
      <c r="F1425" s="920"/>
      <c r="G1425" s="920"/>
    </row>
    <row r="1426" spans="3:7" ht="12.75">
      <c r="C1426" s="920"/>
      <c r="D1426" s="920"/>
      <c r="E1426" s="920"/>
      <c r="F1426" s="920"/>
      <c r="G1426" s="920"/>
    </row>
    <row r="1427" spans="3:7" ht="12.75">
      <c r="C1427" s="920"/>
      <c r="D1427" s="920"/>
      <c r="E1427" s="920"/>
      <c r="F1427" s="920"/>
      <c r="G1427" s="920"/>
    </row>
    <row r="1428" spans="3:7" ht="12.75">
      <c r="C1428" s="920"/>
      <c r="D1428" s="920"/>
      <c r="E1428" s="920"/>
      <c r="F1428" s="920"/>
      <c r="G1428" s="920"/>
    </row>
    <row r="1429" spans="3:7" ht="12.75">
      <c r="C1429" s="920"/>
      <c r="D1429" s="920"/>
      <c r="E1429" s="920"/>
      <c r="F1429" s="920"/>
      <c r="G1429" s="920"/>
    </row>
    <row r="1430" spans="3:7" ht="12.75">
      <c r="C1430" s="920"/>
      <c r="D1430" s="920"/>
      <c r="E1430" s="920"/>
      <c r="F1430" s="920"/>
      <c r="G1430" s="920"/>
    </row>
    <row r="1431" spans="3:7" ht="12.75">
      <c r="C1431" s="920"/>
      <c r="D1431" s="920"/>
      <c r="E1431" s="920"/>
      <c r="F1431" s="920"/>
      <c r="G1431" s="920"/>
    </row>
    <row r="1432" spans="3:7" ht="12.75">
      <c r="C1432" s="920"/>
      <c r="D1432" s="920"/>
      <c r="E1432" s="920"/>
      <c r="F1432" s="920"/>
      <c r="G1432" s="920"/>
    </row>
    <row r="1433" spans="3:7" ht="12.75">
      <c r="C1433" s="920"/>
      <c r="D1433" s="920"/>
      <c r="E1433" s="920"/>
      <c r="F1433" s="920"/>
      <c r="G1433" s="920"/>
    </row>
    <row r="1434" spans="3:7" ht="12.75">
      <c r="C1434" s="920"/>
      <c r="D1434" s="920"/>
      <c r="E1434" s="920"/>
      <c r="F1434" s="920"/>
      <c r="G1434" s="920"/>
    </row>
    <row r="1435" spans="3:7" ht="12.75">
      <c r="C1435" s="920"/>
      <c r="D1435" s="920"/>
      <c r="E1435" s="920"/>
      <c r="F1435" s="920"/>
      <c r="G1435" s="920"/>
    </row>
    <row r="1436" spans="3:7" ht="12.75">
      <c r="C1436" s="920"/>
      <c r="D1436" s="920"/>
      <c r="E1436" s="920"/>
      <c r="F1436" s="920"/>
      <c r="G1436" s="920"/>
    </row>
    <row r="1437" spans="3:7" ht="12.75">
      <c r="C1437" s="920"/>
      <c r="D1437" s="920"/>
      <c r="E1437" s="920"/>
      <c r="F1437" s="920"/>
      <c r="G1437" s="920"/>
    </row>
    <row r="1438" spans="3:7" ht="12.75">
      <c r="C1438" s="920"/>
      <c r="D1438" s="920"/>
      <c r="E1438" s="920"/>
      <c r="F1438" s="920"/>
      <c r="G1438" s="920"/>
    </row>
    <row r="1439" spans="3:7" ht="12.75">
      <c r="C1439" s="920"/>
      <c r="D1439" s="920"/>
      <c r="E1439" s="920"/>
      <c r="F1439" s="920"/>
      <c r="G1439" s="920"/>
    </row>
    <row r="1440" spans="3:7" ht="12.75">
      <c r="C1440" s="920"/>
      <c r="D1440" s="920"/>
      <c r="E1440" s="920"/>
      <c r="F1440" s="920"/>
      <c r="G1440" s="920"/>
    </row>
    <row r="1441" spans="3:7" ht="12.75">
      <c r="C1441" s="920"/>
      <c r="D1441" s="920"/>
      <c r="E1441" s="920"/>
      <c r="F1441" s="920"/>
      <c r="G1441" s="920"/>
    </row>
    <row r="1442" spans="3:7" ht="12.75">
      <c r="C1442" s="920"/>
      <c r="D1442" s="920"/>
      <c r="E1442" s="920"/>
      <c r="F1442" s="920"/>
      <c r="G1442" s="920"/>
    </row>
    <row r="1443" spans="3:7" ht="12.75">
      <c r="C1443" s="920"/>
      <c r="D1443" s="920"/>
      <c r="E1443" s="920"/>
      <c r="F1443" s="920"/>
      <c r="G1443" s="920"/>
    </row>
    <row r="1444" spans="3:7" ht="12.75">
      <c r="C1444" s="920"/>
      <c r="D1444" s="920"/>
      <c r="E1444" s="920"/>
      <c r="F1444" s="920"/>
      <c r="G1444" s="920"/>
    </row>
    <row r="1445" spans="3:7" ht="12.75">
      <c r="C1445" s="920"/>
      <c r="D1445" s="920"/>
      <c r="E1445" s="920"/>
      <c r="F1445" s="920"/>
      <c r="G1445" s="920"/>
    </row>
    <row r="1446" spans="3:7" ht="12.75">
      <c r="C1446" s="920"/>
      <c r="D1446" s="920"/>
      <c r="E1446" s="920"/>
      <c r="F1446" s="920"/>
      <c r="G1446" s="920"/>
    </row>
    <row r="1447" spans="3:7" ht="12.75">
      <c r="C1447" s="920"/>
      <c r="D1447" s="920"/>
      <c r="E1447" s="920"/>
      <c r="F1447" s="920"/>
      <c r="G1447" s="920"/>
    </row>
    <row r="1448" spans="3:7" ht="12.75">
      <c r="C1448" s="920"/>
      <c r="D1448" s="920"/>
      <c r="E1448" s="920"/>
      <c r="F1448" s="920"/>
      <c r="G1448" s="920"/>
    </row>
    <row r="1449" spans="3:7" ht="12.75">
      <c r="C1449" s="920"/>
      <c r="D1449" s="920"/>
      <c r="E1449" s="920"/>
      <c r="F1449" s="920"/>
      <c r="G1449" s="920"/>
    </row>
    <row r="1450" spans="3:7" ht="12.75">
      <c r="C1450" s="920"/>
      <c r="D1450" s="920"/>
      <c r="E1450" s="920"/>
      <c r="F1450" s="920"/>
      <c r="G1450" s="920"/>
    </row>
    <row r="1451" spans="3:7" ht="12.75">
      <c r="C1451" s="920"/>
      <c r="D1451" s="920"/>
      <c r="E1451" s="920"/>
      <c r="F1451" s="920"/>
      <c r="G1451" s="920"/>
    </row>
    <row r="1452" spans="3:7" ht="12.75">
      <c r="C1452" s="920"/>
      <c r="D1452" s="920"/>
      <c r="E1452" s="920"/>
      <c r="F1452" s="920"/>
      <c r="G1452" s="920"/>
    </row>
    <row r="1453" spans="3:7" ht="12.75">
      <c r="C1453" s="920"/>
      <c r="D1453" s="920"/>
      <c r="E1453" s="920"/>
      <c r="F1453" s="920"/>
      <c r="G1453" s="920"/>
    </row>
    <row r="1454" spans="3:7" ht="12.75">
      <c r="C1454" s="920"/>
      <c r="D1454" s="920"/>
      <c r="E1454" s="920"/>
      <c r="F1454" s="920"/>
      <c r="G1454" s="920"/>
    </row>
    <row r="1455" spans="3:7" ht="12.75">
      <c r="C1455" s="920"/>
      <c r="D1455" s="920"/>
      <c r="E1455" s="920"/>
      <c r="F1455" s="920"/>
      <c r="G1455" s="920"/>
    </row>
    <row r="1456" spans="3:7" ht="12.75">
      <c r="C1456" s="920"/>
      <c r="D1456" s="920"/>
      <c r="E1456" s="920"/>
      <c r="F1456" s="920"/>
      <c r="G1456" s="920"/>
    </row>
    <row r="1457" spans="3:7" ht="12.75">
      <c r="C1457" s="920"/>
      <c r="D1457" s="920"/>
      <c r="E1457" s="920"/>
      <c r="F1457" s="920"/>
      <c r="G1457" s="920"/>
    </row>
    <row r="1458" spans="3:7" ht="12.75">
      <c r="C1458" s="920"/>
      <c r="D1458" s="920"/>
      <c r="E1458" s="920"/>
      <c r="F1458" s="920"/>
      <c r="G1458" s="920"/>
    </row>
    <row r="1459" spans="3:7" ht="12.75">
      <c r="C1459" s="920"/>
      <c r="D1459" s="920"/>
      <c r="E1459" s="920"/>
      <c r="F1459" s="920"/>
      <c r="G1459" s="920"/>
    </row>
    <row r="1460" spans="3:7" ht="12.75">
      <c r="C1460" s="920"/>
      <c r="D1460" s="920"/>
      <c r="E1460" s="920"/>
      <c r="F1460" s="920"/>
      <c r="G1460" s="920"/>
    </row>
    <row r="1461" spans="3:7" ht="12.75">
      <c r="C1461" s="920"/>
      <c r="D1461" s="920"/>
      <c r="E1461" s="920"/>
      <c r="F1461" s="920"/>
      <c r="G1461" s="920"/>
    </row>
    <row r="1462" spans="3:7" ht="12.75">
      <c r="C1462" s="920"/>
      <c r="D1462" s="920"/>
      <c r="E1462" s="920"/>
      <c r="F1462" s="920"/>
      <c r="G1462" s="920"/>
    </row>
    <row r="1463" spans="3:7" ht="12.75">
      <c r="C1463" s="920"/>
      <c r="D1463" s="920"/>
      <c r="E1463" s="920"/>
      <c r="F1463" s="920"/>
      <c r="G1463" s="920"/>
    </row>
    <row r="1464" spans="3:7" ht="12.75">
      <c r="C1464" s="920"/>
      <c r="D1464" s="920"/>
      <c r="E1464" s="920"/>
      <c r="F1464" s="920"/>
      <c r="G1464" s="920"/>
    </row>
    <row r="1465" spans="3:7" ht="12.75">
      <c r="C1465" s="920"/>
      <c r="D1465" s="920"/>
      <c r="E1465" s="920"/>
      <c r="F1465" s="920"/>
      <c r="G1465" s="920"/>
    </row>
    <row r="1466" spans="3:7" ht="12.75">
      <c r="C1466" s="920"/>
      <c r="D1466" s="920"/>
      <c r="E1466" s="920"/>
      <c r="F1466" s="920"/>
      <c r="G1466" s="920"/>
    </row>
    <row r="1467" spans="3:7" ht="12.75">
      <c r="C1467" s="920"/>
      <c r="D1467" s="920"/>
      <c r="E1467" s="920"/>
      <c r="F1467" s="920"/>
      <c r="G1467" s="920"/>
    </row>
    <row r="1468" spans="3:7" ht="12.75">
      <c r="C1468" s="920"/>
      <c r="D1468" s="920"/>
      <c r="E1468" s="920"/>
      <c r="F1468" s="920"/>
      <c r="G1468" s="920"/>
    </row>
    <row r="1469" spans="3:7" ht="12.75">
      <c r="C1469" s="920"/>
      <c r="D1469" s="920"/>
      <c r="E1469" s="920"/>
      <c r="F1469" s="920"/>
      <c r="G1469" s="920"/>
    </row>
    <row r="1470" spans="3:7" ht="12.75">
      <c r="C1470" s="920"/>
      <c r="D1470" s="920"/>
      <c r="E1470" s="920"/>
      <c r="F1470" s="920"/>
      <c r="G1470" s="920"/>
    </row>
    <row r="1471" spans="3:7" ht="12.75">
      <c r="C1471" s="920"/>
      <c r="D1471" s="920"/>
      <c r="E1471" s="920"/>
      <c r="F1471" s="920"/>
      <c r="G1471" s="920"/>
    </row>
    <row r="1472" spans="3:7" ht="12.75">
      <c r="C1472" s="920"/>
      <c r="D1472" s="920"/>
      <c r="E1472" s="920"/>
      <c r="F1472" s="920"/>
      <c r="G1472" s="920"/>
    </row>
    <row r="1473" spans="3:7" ht="12.75">
      <c r="C1473" s="920"/>
      <c r="D1473" s="920"/>
      <c r="E1473" s="920"/>
      <c r="F1473" s="920"/>
      <c r="G1473" s="920"/>
    </row>
    <row r="1474" spans="3:7" ht="12.75">
      <c r="C1474" s="920"/>
      <c r="D1474" s="920"/>
      <c r="E1474" s="920"/>
      <c r="F1474" s="920"/>
      <c r="G1474" s="920"/>
    </row>
    <row r="1475" spans="3:7" ht="12.75">
      <c r="C1475" s="920"/>
      <c r="D1475" s="920"/>
      <c r="E1475" s="920"/>
      <c r="F1475" s="920"/>
      <c r="G1475" s="920"/>
    </row>
    <row r="1476" spans="3:7" ht="12.75">
      <c r="C1476" s="920"/>
      <c r="D1476" s="920"/>
      <c r="E1476" s="920"/>
      <c r="F1476" s="920"/>
      <c r="G1476" s="920"/>
    </row>
    <row r="1477" spans="3:7" ht="12.75">
      <c r="C1477" s="920"/>
      <c r="D1477" s="920"/>
      <c r="E1477" s="920"/>
      <c r="F1477" s="920"/>
      <c r="G1477" s="920"/>
    </row>
    <row r="1478" spans="3:7" ht="12.75">
      <c r="C1478" s="920"/>
      <c r="D1478" s="920"/>
      <c r="E1478" s="920"/>
      <c r="F1478" s="920"/>
      <c r="G1478" s="920"/>
    </row>
    <row r="1479" spans="3:7" ht="12.75">
      <c r="C1479" s="920"/>
      <c r="D1479" s="920"/>
      <c r="E1479" s="920"/>
      <c r="F1479" s="920"/>
      <c r="G1479" s="920"/>
    </row>
    <row r="1480" spans="3:7" ht="12.75">
      <c r="C1480" s="920"/>
      <c r="D1480" s="920"/>
      <c r="E1480" s="920"/>
      <c r="F1480" s="920"/>
      <c r="G1480" s="920"/>
    </row>
    <row r="1481" spans="3:7" ht="12.75">
      <c r="C1481" s="920"/>
      <c r="D1481" s="920"/>
      <c r="E1481" s="920"/>
      <c r="F1481" s="920"/>
      <c r="G1481" s="920"/>
    </row>
    <row r="1482" spans="3:7" ht="12.75">
      <c r="C1482" s="920"/>
      <c r="D1482" s="920"/>
      <c r="E1482" s="920"/>
      <c r="F1482" s="920"/>
      <c r="G1482" s="920"/>
    </row>
    <row r="1483" spans="3:7" ht="12.75">
      <c r="C1483" s="920"/>
      <c r="D1483" s="920"/>
      <c r="E1483" s="920"/>
      <c r="F1483" s="920"/>
      <c r="G1483" s="920"/>
    </row>
    <row r="1484" spans="3:7" ht="12.75">
      <c r="C1484" s="920"/>
      <c r="D1484" s="920"/>
      <c r="E1484" s="920"/>
      <c r="F1484" s="920"/>
      <c r="G1484" s="920"/>
    </row>
    <row r="1485" spans="3:7" ht="12.75">
      <c r="C1485" s="920"/>
      <c r="D1485" s="920"/>
      <c r="E1485" s="920"/>
      <c r="F1485" s="920"/>
      <c r="G1485" s="920"/>
    </row>
    <row r="1486" spans="3:7" ht="12.75">
      <c r="C1486" s="920"/>
      <c r="D1486" s="920"/>
      <c r="E1486" s="920"/>
      <c r="F1486" s="920"/>
      <c r="G1486" s="920"/>
    </row>
    <row r="1487" spans="3:7" ht="12.75">
      <c r="C1487" s="920"/>
      <c r="D1487" s="920"/>
      <c r="E1487" s="920"/>
      <c r="F1487" s="920"/>
      <c r="G1487" s="920"/>
    </row>
    <row r="1488" spans="3:7" ht="12.75">
      <c r="C1488" s="920"/>
      <c r="D1488" s="920"/>
      <c r="E1488" s="920"/>
      <c r="F1488" s="920"/>
      <c r="G1488" s="920"/>
    </row>
    <row r="1489" spans="3:7" ht="12.75">
      <c r="C1489" s="920"/>
      <c r="D1489" s="920"/>
      <c r="E1489" s="920"/>
      <c r="F1489" s="920"/>
      <c r="G1489" s="920"/>
    </row>
    <row r="1490" spans="3:7" ht="12.75">
      <c r="C1490" s="920"/>
      <c r="D1490" s="920"/>
      <c r="E1490" s="920"/>
      <c r="F1490" s="920"/>
      <c r="G1490" s="920"/>
    </row>
    <row r="1491" spans="3:7" ht="12.75">
      <c r="C1491" s="920"/>
      <c r="D1491" s="920"/>
      <c r="E1491" s="920"/>
      <c r="F1491" s="920"/>
      <c r="G1491" s="920"/>
    </row>
    <row r="1492" spans="3:7" ht="12.75">
      <c r="C1492" s="920"/>
      <c r="D1492" s="920"/>
      <c r="E1492" s="920"/>
      <c r="F1492" s="920"/>
      <c r="G1492" s="920"/>
    </row>
    <row r="1493" spans="3:7" ht="12.75">
      <c r="C1493" s="920"/>
      <c r="D1493" s="920"/>
      <c r="E1493" s="920"/>
      <c r="F1493" s="920"/>
      <c r="G1493" s="920"/>
    </row>
    <row r="1494" spans="3:7" ht="12.75">
      <c r="C1494" s="920"/>
      <c r="D1494" s="920"/>
      <c r="E1494" s="920"/>
      <c r="F1494" s="920"/>
      <c r="G1494" s="920"/>
    </row>
    <row r="1495" spans="3:7" ht="12.75">
      <c r="C1495" s="920"/>
      <c r="D1495" s="920"/>
      <c r="E1495" s="920"/>
      <c r="F1495" s="920"/>
      <c r="G1495" s="920"/>
    </row>
    <row r="1496" spans="3:7" ht="12.75">
      <c r="C1496" s="920"/>
      <c r="D1496" s="920"/>
      <c r="E1496" s="920"/>
      <c r="F1496" s="920"/>
      <c r="G1496" s="920"/>
    </row>
    <row r="1497" spans="3:7" ht="12.75">
      <c r="C1497" s="920"/>
      <c r="D1497" s="920"/>
      <c r="E1497" s="920"/>
      <c r="F1497" s="920"/>
      <c r="G1497" s="920"/>
    </row>
    <row r="1498" spans="3:7" ht="12.75">
      <c r="C1498" s="920"/>
      <c r="D1498" s="920"/>
      <c r="E1498" s="920"/>
      <c r="F1498" s="920"/>
      <c r="G1498" s="920"/>
    </row>
    <row r="1499" spans="3:7" ht="12.75">
      <c r="C1499" s="920"/>
      <c r="D1499" s="920"/>
      <c r="E1499" s="920"/>
      <c r="F1499" s="920"/>
      <c r="G1499" s="920"/>
    </row>
    <row r="1500" spans="3:7" ht="12.75">
      <c r="C1500" s="920"/>
      <c r="D1500" s="920"/>
      <c r="E1500" s="920"/>
      <c r="F1500" s="920"/>
      <c r="G1500" s="920"/>
    </row>
    <row r="1501" spans="3:7" ht="12.75">
      <c r="C1501" s="920"/>
      <c r="D1501" s="920"/>
      <c r="E1501" s="920"/>
      <c r="F1501" s="920"/>
      <c r="G1501" s="920"/>
    </row>
    <row r="1502" spans="3:7" ht="12.75">
      <c r="C1502" s="920"/>
      <c r="D1502" s="920"/>
      <c r="E1502" s="920"/>
      <c r="F1502" s="920"/>
      <c r="G1502" s="920"/>
    </row>
    <row r="1503" spans="3:7" ht="12.75">
      <c r="C1503" s="920"/>
      <c r="D1503" s="920"/>
      <c r="E1503" s="920"/>
      <c r="F1503" s="920"/>
      <c r="G1503" s="920"/>
    </row>
    <row r="1504" spans="3:7" ht="12.75">
      <c r="C1504" s="920"/>
      <c r="D1504" s="920"/>
      <c r="E1504" s="920"/>
      <c r="F1504" s="920"/>
      <c r="G1504" s="920"/>
    </row>
    <row r="1505" spans="3:7" ht="12.75">
      <c r="C1505" s="920"/>
      <c r="D1505" s="920"/>
      <c r="E1505" s="920"/>
      <c r="F1505" s="920"/>
      <c r="G1505" s="920"/>
    </row>
    <row r="1506" spans="3:7" ht="12.75">
      <c r="C1506" s="920"/>
      <c r="D1506" s="920"/>
      <c r="E1506" s="920"/>
      <c r="F1506" s="920"/>
      <c r="G1506" s="920"/>
    </row>
    <row r="1507" spans="3:7" ht="12.75">
      <c r="C1507" s="920"/>
      <c r="D1507" s="920"/>
      <c r="E1507" s="920"/>
      <c r="F1507" s="920"/>
      <c r="G1507" s="920"/>
    </row>
    <row r="1508" spans="3:7" ht="12.75">
      <c r="C1508" s="920"/>
      <c r="D1508" s="920"/>
      <c r="E1508" s="920"/>
      <c r="F1508" s="920"/>
      <c r="G1508" s="920"/>
    </row>
    <row r="1509" spans="3:7" ht="12.75">
      <c r="C1509" s="920"/>
      <c r="D1509" s="920"/>
      <c r="E1509" s="920"/>
      <c r="F1509" s="920"/>
      <c r="G1509" s="920"/>
    </row>
    <row r="1510" spans="3:7" ht="12.75">
      <c r="C1510" s="920"/>
      <c r="D1510" s="920"/>
      <c r="E1510" s="920"/>
      <c r="F1510" s="920"/>
      <c r="G1510" s="920"/>
    </row>
    <row r="1511" spans="3:7" ht="12.75">
      <c r="C1511" s="920"/>
      <c r="D1511" s="920"/>
      <c r="E1511" s="920"/>
      <c r="F1511" s="920"/>
      <c r="G1511" s="920"/>
    </row>
    <row r="1512" spans="3:7" ht="12.75">
      <c r="C1512" s="920"/>
      <c r="D1512" s="920"/>
      <c r="E1512" s="920"/>
      <c r="F1512" s="920"/>
      <c r="G1512" s="920"/>
    </row>
    <row r="1513" spans="3:7" ht="12.75">
      <c r="C1513" s="920"/>
      <c r="D1513" s="920"/>
      <c r="E1513" s="920"/>
      <c r="F1513" s="920"/>
      <c r="G1513" s="920"/>
    </row>
    <row r="1514" spans="3:7" ht="12.75">
      <c r="C1514" s="920"/>
      <c r="D1514" s="920"/>
      <c r="E1514" s="920"/>
      <c r="F1514" s="920"/>
      <c r="G1514" s="920"/>
    </row>
    <row r="1515" spans="3:7" ht="12.75">
      <c r="C1515" s="920"/>
      <c r="D1515" s="920"/>
      <c r="E1515" s="920"/>
      <c r="F1515" s="920"/>
      <c r="G1515" s="920"/>
    </row>
    <row r="1516" spans="3:7" ht="12.75">
      <c r="C1516" s="920"/>
      <c r="D1516" s="920"/>
      <c r="E1516" s="920"/>
      <c r="F1516" s="920"/>
      <c r="G1516" s="920"/>
    </row>
    <row r="1517" spans="3:7" ht="12.75">
      <c r="C1517" s="920"/>
      <c r="D1517" s="920"/>
      <c r="E1517" s="920"/>
      <c r="F1517" s="920"/>
      <c r="G1517" s="920"/>
    </row>
    <row r="1518" spans="3:7" ht="12.75">
      <c r="C1518" s="920"/>
      <c r="D1518" s="920"/>
      <c r="E1518" s="920"/>
      <c r="F1518" s="920"/>
      <c r="G1518" s="920"/>
    </row>
    <row r="1519" spans="3:7" ht="12.75">
      <c r="C1519" s="920"/>
      <c r="D1519" s="920"/>
      <c r="E1519" s="920"/>
      <c r="F1519" s="920"/>
      <c r="G1519" s="920"/>
    </row>
    <row r="1520" spans="3:7" ht="12.75">
      <c r="C1520" s="920"/>
      <c r="D1520" s="920"/>
      <c r="E1520" s="920"/>
      <c r="F1520" s="920"/>
      <c r="G1520" s="920"/>
    </row>
    <row r="1521" spans="3:7" ht="12.75">
      <c r="C1521" s="920"/>
      <c r="D1521" s="920"/>
      <c r="E1521" s="920"/>
      <c r="F1521" s="920"/>
      <c r="G1521" s="920"/>
    </row>
    <row r="1522" spans="3:7" ht="12.75">
      <c r="C1522" s="920"/>
      <c r="D1522" s="920"/>
      <c r="E1522" s="920"/>
      <c r="F1522" s="920"/>
      <c r="G1522" s="920"/>
    </row>
    <row r="1523" spans="3:7" ht="12.75">
      <c r="C1523" s="920"/>
      <c r="D1523" s="920"/>
      <c r="E1523" s="920"/>
      <c r="F1523" s="920"/>
      <c r="G1523" s="920"/>
    </row>
    <row r="1524" spans="3:7" ht="12.75">
      <c r="C1524" s="920"/>
      <c r="D1524" s="920"/>
      <c r="E1524" s="920"/>
      <c r="F1524" s="920"/>
      <c r="G1524" s="920"/>
    </row>
    <row r="1525" spans="3:7" ht="12.75">
      <c r="C1525" s="920"/>
      <c r="D1525" s="920"/>
      <c r="E1525" s="920"/>
      <c r="F1525" s="920"/>
      <c r="G1525" s="920"/>
    </row>
    <row r="1526" spans="3:7" ht="12.75">
      <c r="C1526" s="920"/>
      <c r="D1526" s="920"/>
      <c r="E1526" s="920"/>
      <c r="F1526" s="920"/>
      <c r="G1526" s="920"/>
    </row>
    <row r="1527" spans="3:7" ht="12.75">
      <c r="C1527" s="920"/>
      <c r="D1527" s="920"/>
      <c r="E1527" s="920"/>
      <c r="F1527" s="920"/>
      <c r="G1527" s="920"/>
    </row>
    <row r="1528" spans="3:7" ht="12.75">
      <c r="C1528" s="920"/>
      <c r="D1528" s="920"/>
      <c r="E1528" s="920"/>
      <c r="F1528" s="920"/>
      <c r="G1528" s="920"/>
    </row>
    <row r="1529" spans="3:7" ht="12.75">
      <c r="C1529" s="920"/>
      <c r="D1529" s="920"/>
      <c r="E1529" s="920"/>
      <c r="F1529" s="920"/>
      <c r="G1529" s="920"/>
    </row>
    <row r="1530" spans="3:7" ht="12.75">
      <c r="C1530" s="920"/>
      <c r="D1530" s="920"/>
      <c r="E1530" s="920"/>
      <c r="F1530" s="920"/>
      <c r="G1530" s="920"/>
    </row>
    <row r="1531" spans="3:7" ht="12.75">
      <c r="C1531" s="920"/>
      <c r="D1531" s="920"/>
      <c r="E1531" s="920"/>
      <c r="F1531" s="920"/>
      <c r="G1531" s="920"/>
    </row>
    <row r="1532" spans="3:7" ht="12.75">
      <c r="C1532" s="920"/>
      <c r="D1532" s="920"/>
      <c r="E1532" s="920"/>
      <c r="F1532" s="920"/>
      <c r="G1532" s="920"/>
    </row>
    <row r="1533" spans="3:7" ht="12.75">
      <c r="C1533" s="920"/>
      <c r="D1533" s="920"/>
      <c r="E1533" s="920"/>
      <c r="F1533" s="920"/>
      <c r="G1533" s="920"/>
    </row>
    <row r="1534" spans="3:7" ht="12.75">
      <c r="C1534" s="920"/>
      <c r="D1534" s="920"/>
      <c r="E1534" s="920"/>
      <c r="F1534" s="920"/>
      <c r="G1534" s="920"/>
    </row>
    <row r="1535" spans="3:7" ht="12.75">
      <c r="C1535" s="920"/>
      <c r="D1535" s="920"/>
      <c r="E1535" s="920"/>
      <c r="F1535" s="920"/>
      <c r="G1535" s="920"/>
    </row>
    <row r="1536" spans="3:7" ht="12.75">
      <c r="C1536" s="920"/>
      <c r="D1536" s="920"/>
      <c r="E1536" s="920"/>
      <c r="F1536" s="920"/>
      <c r="G1536" s="920"/>
    </row>
    <row r="1537" spans="3:7" ht="12.75">
      <c r="C1537" s="920"/>
      <c r="D1537" s="920"/>
      <c r="E1537" s="920"/>
      <c r="F1537" s="920"/>
      <c r="G1537" s="920"/>
    </row>
    <row r="1538" spans="3:7" ht="12.75">
      <c r="C1538" s="920"/>
      <c r="D1538" s="920"/>
      <c r="E1538" s="920"/>
      <c r="F1538" s="920"/>
      <c r="G1538" s="920"/>
    </row>
    <row r="1539" spans="3:7" ht="12.75">
      <c r="C1539" s="920"/>
      <c r="D1539" s="920"/>
      <c r="E1539" s="920"/>
      <c r="F1539" s="920"/>
      <c r="G1539" s="920"/>
    </row>
    <row r="1540" spans="3:7" ht="12.75">
      <c r="C1540" s="920"/>
      <c r="D1540" s="920"/>
      <c r="E1540" s="920"/>
      <c r="F1540" s="920"/>
      <c r="G1540" s="920"/>
    </row>
    <row r="1541" spans="3:7" ht="12.75">
      <c r="C1541" s="920"/>
      <c r="D1541" s="920"/>
      <c r="E1541" s="920"/>
      <c r="F1541" s="920"/>
      <c r="G1541" s="920"/>
    </row>
    <row r="1542" spans="3:7" ht="12.75">
      <c r="C1542" s="920"/>
      <c r="D1542" s="920"/>
      <c r="E1542" s="920"/>
      <c r="F1542" s="920"/>
      <c r="G1542" s="920"/>
    </row>
    <row r="1543" spans="3:7" ht="12.75">
      <c r="C1543" s="920"/>
      <c r="D1543" s="920"/>
      <c r="E1543" s="920"/>
      <c r="F1543" s="920"/>
      <c r="G1543" s="920"/>
    </row>
    <row r="1544" spans="3:7" ht="12.75">
      <c r="C1544" s="920"/>
      <c r="D1544" s="920"/>
      <c r="E1544" s="920"/>
      <c r="F1544" s="920"/>
      <c r="G1544" s="920"/>
    </row>
    <row r="1545" spans="3:7" ht="12.75">
      <c r="C1545" s="920"/>
      <c r="D1545" s="920"/>
      <c r="E1545" s="920"/>
      <c r="F1545" s="920"/>
      <c r="G1545" s="920"/>
    </row>
    <row r="1546" spans="3:7" ht="12.75">
      <c r="C1546" s="920"/>
      <c r="D1546" s="920"/>
      <c r="E1546" s="920"/>
      <c r="F1546" s="920"/>
      <c r="G1546" s="920"/>
    </row>
    <row r="1547" spans="3:7" ht="12.75">
      <c r="C1547" s="920"/>
      <c r="D1547" s="920"/>
      <c r="E1547" s="920"/>
      <c r="F1547" s="920"/>
      <c r="G1547" s="920"/>
    </row>
    <row r="1548" spans="3:7" ht="12.75">
      <c r="C1548" s="920"/>
      <c r="D1548" s="920"/>
      <c r="E1548" s="920"/>
      <c r="F1548" s="920"/>
      <c r="G1548" s="920"/>
    </row>
    <row r="1549" spans="3:7" ht="12.75">
      <c r="C1549" s="920"/>
      <c r="D1549" s="920"/>
      <c r="E1549" s="920"/>
      <c r="F1549" s="920"/>
      <c r="G1549" s="920"/>
    </row>
    <row r="1550" spans="3:7" ht="12.75">
      <c r="C1550" s="920"/>
      <c r="D1550" s="920"/>
      <c r="E1550" s="920"/>
      <c r="F1550" s="920"/>
      <c r="G1550" s="920"/>
    </row>
    <row r="1551" spans="3:7" ht="12.75">
      <c r="C1551" s="920"/>
      <c r="D1551" s="920"/>
      <c r="E1551" s="920"/>
      <c r="F1551" s="920"/>
      <c r="G1551" s="920"/>
    </row>
    <row r="1552" spans="3:7" ht="12.75">
      <c r="C1552" s="920"/>
      <c r="D1552" s="920"/>
      <c r="E1552" s="920"/>
      <c r="F1552" s="920"/>
      <c r="G1552" s="920"/>
    </row>
    <row r="1553" spans="3:7" ht="12.75">
      <c r="C1553" s="920"/>
      <c r="D1553" s="920"/>
      <c r="E1553" s="920"/>
      <c r="F1553" s="920"/>
      <c r="G1553" s="920"/>
    </row>
    <row r="1554" spans="3:7" ht="12.75">
      <c r="C1554" s="920"/>
      <c r="D1554" s="920"/>
      <c r="E1554" s="920"/>
      <c r="F1554" s="920"/>
      <c r="G1554" s="920"/>
    </row>
    <row r="1555" spans="3:7" ht="12.75">
      <c r="C1555" s="920"/>
      <c r="D1555" s="920"/>
      <c r="E1555" s="920"/>
      <c r="F1555" s="920"/>
      <c r="G1555" s="920"/>
    </row>
    <row r="1556" spans="3:7" ht="12.75">
      <c r="C1556" s="920"/>
      <c r="D1556" s="920"/>
      <c r="E1556" s="920"/>
      <c r="F1556" s="920"/>
      <c r="G1556" s="920"/>
    </row>
    <row r="1557" spans="3:7" ht="12.75">
      <c r="C1557" s="920"/>
      <c r="D1557" s="920"/>
      <c r="E1557" s="920"/>
      <c r="F1557" s="920"/>
      <c r="G1557" s="920"/>
    </row>
    <row r="1558" spans="3:7" ht="12.75">
      <c r="C1558" s="920"/>
      <c r="D1558" s="920"/>
      <c r="E1558" s="920"/>
      <c r="F1558" s="920"/>
      <c r="G1558" s="920"/>
    </row>
    <row r="1559" spans="3:7" ht="12.75">
      <c r="C1559" s="920"/>
      <c r="D1559" s="920"/>
      <c r="E1559" s="920"/>
      <c r="F1559" s="920"/>
      <c r="G1559" s="920"/>
    </row>
    <row r="1560" spans="3:7" ht="12.75">
      <c r="C1560" s="920"/>
      <c r="D1560" s="920"/>
      <c r="E1560" s="920"/>
      <c r="F1560" s="920"/>
      <c r="G1560" s="920"/>
    </row>
    <row r="1561" spans="3:7" ht="12.75">
      <c r="C1561" s="920"/>
      <c r="D1561" s="920"/>
      <c r="E1561" s="920"/>
      <c r="F1561" s="920"/>
      <c r="G1561" s="920"/>
    </row>
    <row r="1562" spans="3:7" ht="12.75">
      <c r="C1562" s="920"/>
      <c r="D1562" s="920"/>
      <c r="E1562" s="920"/>
      <c r="F1562" s="920"/>
      <c r="G1562" s="920"/>
    </row>
    <row r="1563" spans="3:7" ht="12.75">
      <c r="C1563" s="920"/>
      <c r="D1563" s="920"/>
      <c r="E1563" s="920"/>
      <c r="F1563" s="920"/>
      <c r="G1563" s="920"/>
    </row>
    <row r="1564" spans="3:7" ht="12.75">
      <c r="C1564" s="920"/>
      <c r="D1564" s="920"/>
      <c r="E1564" s="920"/>
      <c r="F1564" s="920"/>
      <c r="G1564" s="920"/>
    </row>
    <row r="1565" spans="3:7" ht="12.75">
      <c r="C1565" s="920"/>
      <c r="D1565" s="920"/>
      <c r="E1565" s="920"/>
      <c r="F1565" s="920"/>
      <c r="G1565" s="920"/>
    </row>
    <row r="1566" spans="3:7" ht="12.75">
      <c r="C1566" s="920"/>
      <c r="D1566" s="920"/>
      <c r="E1566" s="920"/>
      <c r="F1566" s="920"/>
      <c r="G1566" s="920"/>
    </row>
    <row r="1567" spans="3:7" ht="12.75">
      <c r="C1567" s="920"/>
      <c r="D1567" s="920"/>
      <c r="E1567" s="920"/>
      <c r="F1567" s="920"/>
      <c r="G1567" s="920"/>
    </row>
    <row r="1568" spans="3:7" ht="12.75">
      <c r="C1568" s="920"/>
      <c r="D1568" s="920"/>
      <c r="E1568" s="920"/>
      <c r="F1568" s="920"/>
      <c r="G1568" s="920"/>
    </row>
    <row r="1569" spans="3:7" ht="12.75">
      <c r="C1569" s="920"/>
      <c r="D1569" s="920"/>
      <c r="E1569" s="920"/>
      <c r="F1569" s="920"/>
      <c r="G1569" s="920"/>
    </row>
    <row r="1570" spans="3:7" ht="12.75">
      <c r="C1570" s="920"/>
      <c r="D1570" s="920"/>
      <c r="E1570" s="920"/>
      <c r="F1570" s="920"/>
      <c r="G1570" s="920"/>
    </row>
    <row r="1571" spans="3:7" ht="12.75">
      <c r="C1571" s="920"/>
      <c r="D1571" s="920"/>
      <c r="E1571" s="920"/>
      <c r="F1571" s="920"/>
      <c r="G1571" s="920"/>
    </row>
    <row r="1572" spans="3:7" ht="12.75">
      <c r="C1572" s="920"/>
      <c r="D1572" s="920"/>
      <c r="E1572" s="920"/>
      <c r="F1572" s="920"/>
      <c r="G1572" s="920"/>
    </row>
    <row r="1573" spans="3:7" ht="12.75">
      <c r="C1573" s="920"/>
      <c r="D1573" s="920"/>
      <c r="E1573" s="920"/>
      <c r="F1573" s="920"/>
      <c r="G1573" s="920"/>
    </row>
    <row r="1574" spans="3:7" ht="12.75">
      <c r="C1574" s="920"/>
      <c r="D1574" s="920"/>
      <c r="E1574" s="920"/>
      <c r="F1574" s="920"/>
      <c r="G1574" s="920"/>
    </row>
    <row r="1575" spans="3:7" ht="12.75">
      <c r="C1575" s="920"/>
      <c r="D1575" s="920"/>
      <c r="E1575" s="920"/>
      <c r="F1575" s="920"/>
      <c r="G1575" s="920"/>
    </row>
    <row r="1576" spans="3:7" ht="12.75">
      <c r="C1576" s="920"/>
      <c r="D1576" s="920"/>
      <c r="E1576" s="920"/>
      <c r="F1576" s="920"/>
      <c r="G1576" s="920"/>
    </row>
    <row r="1577" spans="3:7" ht="12.75">
      <c r="C1577" s="920"/>
      <c r="D1577" s="920"/>
      <c r="E1577" s="920"/>
      <c r="F1577" s="920"/>
      <c r="G1577" s="920"/>
    </row>
    <row r="1578" spans="3:7" ht="12.75">
      <c r="C1578" s="920"/>
      <c r="D1578" s="920"/>
      <c r="E1578" s="920"/>
      <c r="F1578" s="920"/>
      <c r="G1578" s="920"/>
    </row>
    <row r="1579" spans="3:7" ht="12.75">
      <c r="C1579" s="920"/>
      <c r="D1579" s="920"/>
      <c r="E1579" s="920"/>
      <c r="F1579" s="920"/>
      <c r="G1579" s="920"/>
    </row>
    <row r="1580" spans="3:7" ht="12.75">
      <c r="C1580" s="920"/>
      <c r="D1580" s="920"/>
      <c r="E1580" s="920"/>
      <c r="F1580" s="920"/>
      <c r="G1580" s="920"/>
    </row>
    <row r="1581" spans="3:7" ht="12.75">
      <c r="C1581" s="920"/>
      <c r="D1581" s="920"/>
      <c r="E1581" s="920"/>
      <c r="F1581" s="920"/>
      <c r="G1581" s="920"/>
    </row>
    <row r="1582" spans="3:7" ht="12.75">
      <c r="C1582" s="920"/>
      <c r="D1582" s="920"/>
      <c r="E1582" s="920"/>
      <c r="F1582" s="920"/>
      <c r="G1582" s="920"/>
    </row>
    <row r="1583" spans="3:7" ht="12.75">
      <c r="C1583" s="920"/>
      <c r="D1583" s="920"/>
      <c r="E1583" s="920"/>
      <c r="F1583" s="920"/>
      <c r="G1583" s="920"/>
    </row>
    <row r="1584" spans="3:7" ht="12.75">
      <c r="C1584" s="920"/>
      <c r="D1584" s="920"/>
      <c r="E1584" s="920"/>
      <c r="F1584" s="920"/>
      <c r="G1584" s="920"/>
    </row>
    <row r="1585" spans="3:7" ht="12.75">
      <c r="C1585" s="920"/>
      <c r="D1585" s="920"/>
      <c r="E1585" s="920"/>
      <c r="F1585" s="920"/>
      <c r="G1585" s="920"/>
    </row>
    <row r="1586" spans="3:7" ht="12.75">
      <c r="C1586" s="920"/>
      <c r="D1586" s="920"/>
      <c r="E1586" s="920"/>
      <c r="F1586" s="920"/>
      <c r="G1586" s="920"/>
    </row>
    <row r="1587" spans="3:7" ht="12.75">
      <c r="C1587" s="920"/>
      <c r="D1587" s="920"/>
      <c r="E1587" s="920"/>
      <c r="F1587" s="920"/>
      <c r="G1587" s="920"/>
    </row>
    <row r="1588" spans="3:7" ht="12.75">
      <c r="C1588" s="920"/>
      <c r="D1588" s="920"/>
      <c r="E1588" s="920"/>
      <c r="F1588" s="920"/>
      <c r="G1588" s="920"/>
    </row>
    <row r="1589" spans="3:7" ht="12.75">
      <c r="C1589" s="920"/>
      <c r="D1589" s="920"/>
      <c r="E1589" s="920"/>
      <c r="F1589" s="920"/>
      <c r="G1589" s="920"/>
    </row>
    <row r="1590" spans="3:7" ht="12.75">
      <c r="C1590" s="920"/>
      <c r="D1590" s="920"/>
      <c r="E1590" s="920"/>
      <c r="F1590" s="920"/>
      <c r="G1590" s="920"/>
    </row>
    <row r="1591" spans="3:7" ht="12.75">
      <c r="C1591" s="920"/>
      <c r="D1591" s="920"/>
      <c r="E1591" s="920"/>
      <c r="F1591" s="920"/>
      <c r="G1591" s="920"/>
    </row>
    <row r="1592" spans="3:7" ht="12.75">
      <c r="C1592" s="920"/>
      <c r="D1592" s="920"/>
      <c r="E1592" s="920"/>
      <c r="F1592" s="920"/>
      <c r="G1592" s="920"/>
    </row>
    <row r="1593" spans="3:7" ht="12.75">
      <c r="C1593" s="920"/>
      <c r="D1593" s="920"/>
      <c r="E1593" s="920"/>
      <c r="F1593" s="920"/>
      <c r="G1593" s="920"/>
    </row>
    <row r="1594" spans="3:7" ht="12.75">
      <c r="C1594" s="920"/>
      <c r="D1594" s="920"/>
      <c r="E1594" s="920"/>
      <c r="F1594" s="920"/>
      <c r="G1594" s="920"/>
    </row>
    <row r="1595" spans="3:7" ht="12.75">
      <c r="C1595" s="920"/>
      <c r="D1595" s="920"/>
      <c r="E1595" s="920"/>
      <c r="F1595" s="920"/>
      <c r="G1595" s="920"/>
    </row>
    <row r="1596" spans="3:7" ht="12.75">
      <c r="C1596" s="920"/>
      <c r="D1596" s="920"/>
      <c r="E1596" s="920"/>
      <c r="F1596" s="920"/>
      <c r="G1596" s="920"/>
    </row>
    <row r="1597" spans="3:7" ht="12.75">
      <c r="C1597" s="920"/>
      <c r="D1597" s="920"/>
      <c r="E1597" s="920"/>
      <c r="F1597" s="920"/>
      <c r="G1597" s="920"/>
    </row>
    <row r="1598" spans="3:7" ht="12.75">
      <c r="C1598" s="920"/>
      <c r="D1598" s="920"/>
      <c r="E1598" s="920"/>
      <c r="F1598" s="920"/>
      <c r="G1598" s="920"/>
    </row>
    <row r="1599" spans="3:7" ht="12.75">
      <c r="C1599" s="920"/>
      <c r="D1599" s="920"/>
      <c r="E1599" s="920"/>
      <c r="F1599" s="920"/>
      <c r="G1599" s="920"/>
    </row>
    <row r="1600" spans="3:7" ht="12.75">
      <c r="C1600" s="920"/>
      <c r="D1600" s="920"/>
      <c r="E1600" s="920"/>
      <c r="F1600" s="920"/>
      <c r="G1600" s="920"/>
    </row>
    <row r="1601" spans="3:7" ht="12.75">
      <c r="C1601" s="920"/>
      <c r="D1601" s="920"/>
      <c r="E1601" s="920"/>
      <c r="F1601" s="920"/>
      <c r="G1601" s="920"/>
    </row>
    <row r="1602" spans="3:7" ht="12.75">
      <c r="C1602" s="920"/>
      <c r="D1602" s="920"/>
      <c r="E1602" s="920"/>
      <c r="F1602" s="920"/>
      <c r="G1602" s="920"/>
    </row>
    <row r="1603" spans="3:7" ht="12.75">
      <c r="C1603" s="920"/>
      <c r="D1603" s="920"/>
      <c r="E1603" s="920"/>
      <c r="F1603" s="920"/>
      <c r="G1603" s="920"/>
    </row>
    <row r="1604" spans="3:7" ht="12.75">
      <c r="C1604" s="920"/>
      <c r="D1604" s="920"/>
      <c r="E1604" s="920"/>
      <c r="F1604" s="920"/>
      <c r="G1604" s="920"/>
    </row>
    <row r="1605" spans="3:7" ht="12.75">
      <c r="C1605" s="920"/>
      <c r="D1605" s="920"/>
      <c r="E1605" s="920"/>
      <c r="F1605" s="920"/>
      <c r="G1605" s="920"/>
    </row>
    <row r="1606" spans="3:7" ht="12.75">
      <c r="C1606" s="920"/>
      <c r="D1606" s="920"/>
      <c r="E1606" s="920"/>
      <c r="F1606" s="920"/>
      <c r="G1606" s="920"/>
    </row>
    <row r="1607" spans="3:7" ht="12.75">
      <c r="C1607" s="920"/>
      <c r="D1607" s="920"/>
      <c r="E1607" s="920"/>
      <c r="F1607" s="920"/>
      <c r="G1607" s="920"/>
    </row>
    <row r="1608" spans="3:7" ht="12.75">
      <c r="C1608" s="920"/>
      <c r="D1608" s="920"/>
      <c r="E1608" s="920"/>
      <c r="F1608" s="920"/>
      <c r="G1608" s="920"/>
    </row>
    <row r="1609" spans="3:7" ht="12.75">
      <c r="C1609" s="920"/>
      <c r="D1609" s="920"/>
      <c r="E1609" s="920"/>
      <c r="F1609" s="920"/>
      <c r="G1609" s="920"/>
    </row>
    <row r="1610" spans="3:7" ht="12.75">
      <c r="C1610" s="920"/>
      <c r="D1610" s="920"/>
      <c r="E1610" s="920"/>
      <c r="F1610" s="920"/>
      <c r="G1610" s="920"/>
    </row>
    <row r="1611" spans="3:7" ht="12.75">
      <c r="C1611" s="920"/>
      <c r="D1611" s="920"/>
      <c r="E1611" s="920"/>
      <c r="F1611" s="920"/>
      <c r="G1611" s="920"/>
    </row>
    <row r="1612" spans="3:7" ht="12.75">
      <c r="C1612" s="920"/>
      <c r="D1612" s="920"/>
      <c r="E1612" s="920"/>
      <c r="F1612" s="920"/>
      <c r="G1612" s="920"/>
    </row>
    <row r="1613" spans="3:7" ht="12.75">
      <c r="C1613" s="920"/>
      <c r="D1613" s="920"/>
      <c r="E1613" s="920"/>
      <c r="F1613" s="920"/>
      <c r="G1613" s="920"/>
    </row>
    <row r="1614" spans="3:7" ht="12.75">
      <c r="C1614" s="920"/>
      <c r="D1614" s="920"/>
      <c r="E1614" s="920"/>
      <c r="F1614" s="920"/>
      <c r="G1614" s="920"/>
    </row>
    <row r="1615" spans="3:7" ht="12.75">
      <c r="C1615" s="920"/>
      <c r="D1615" s="920"/>
      <c r="E1615" s="920"/>
      <c r="F1615" s="920"/>
      <c r="G1615" s="920"/>
    </row>
    <row r="1616" spans="3:7" ht="12.75">
      <c r="C1616" s="920"/>
      <c r="D1616" s="920"/>
      <c r="E1616" s="920"/>
      <c r="F1616" s="920"/>
      <c r="G1616" s="920"/>
    </row>
    <row r="1617" spans="3:7" ht="12.75">
      <c r="C1617" s="920"/>
      <c r="D1617" s="920"/>
      <c r="E1617" s="920"/>
      <c r="F1617" s="920"/>
      <c r="G1617" s="920"/>
    </row>
    <row r="1618" spans="3:7" ht="12.75">
      <c r="C1618" s="920"/>
      <c r="D1618" s="920"/>
      <c r="E1618" s="920"/>
      <c r="F1618" s="920"/>
      <c r="G1618" s="920"/>
    </row>
    <row r="1619" spans="3:7" ht="12.75">
      <c r="C1619" s="920"/>
      <c r="D1619" s="920"/>
      <c r="E1619" s="920"/>
      <c r="F1619" s="920"/>
      <c r="G1619" s="920"/>
    </row>
    <row r="1620" spans="3:7" ht="12.75">
      <c r="C1620" s="920"/>
      <c r="D1620" s="920"/>
      <c r="E1620" s="920"/>
      <c r="F1620" s="920"/>
      <c r="G1620" s="920"/>
    </row>
    <row r="1621" spans="3:7" ht="12.75">
      <c r="C1621" s="920"/>
      <c r="D1621" s="920"/>
      <c r="E1621" s="920"/>
      <c r="F1621" s="920"/>
      <c r="G1621" s="920"/>
    </row>
    <row r="1622" spans="3:7" ht="12.75">
      <c r="C1622" s="920"/>
      <c r="D1622" s="920"/>
      <c r="E1622" s="920"/>
      <c r="F1622" s="920"/>
      <c r="G1622" s="920"/>
    </row>
    <row r="1623" spans="3:7" ht="12.75">
      <c r="C1623" s="920"/>
      <c r="D1623" s="920"/>
      <c r="E1623" s="920"/>
      <c r="F1623" s="920"/>
      <c r="G1623" s="920"/>
    </row>
    <row r="1624" spans="3:7" ht="12.75">
      <c r="C1624" s="920"/>
      <c r="D1624" s="920"/>
      <c r="E1624" s="920"/>
      <c r="F1624" s="920"/>
      <c r="G1624" s="920"/>
    </row>
    <row r="1625" spans="3:7" ht="12.75">
      <c r="C1625" s="920"/>
      <c r="D1625" s="920"/>
      <c r="E1625" s="920"/>
      <c r="F1625" s="920"/>
      <c r="G1625" s="920"/>
    </row>
    <row r="1626" spans="3:7" ht="12.75">
      <c r="C1626" s="920"/>
      <c r="D1626" s="920"/>
      <c r="E1626" s="920"/>
      <c r="F1626" s="920"/>
      <c r="G1626" s="920"/>
    </row>
    <row r="1627" spans="3:7" ht="12.75">
      <c r="C1627" s="920"/>
      <c r="D1627" s="920"/>
      <c r="E1627" s="920"/>
      <c r="F1627" s="920"/>
      <c r="G1627" s="920"/>
    </row>
    <row r="1628" spans="3:7" ht="12.75">
      <c r="C1628" s="920"/>
      <c r="D1628" s="920"/>
      <c r="E1628" s="920"/>
      <c r="F1628" s="920"/>
      <c r="G1628" s="920"/>
    </row>
    <row r="1629" spans="3:7" ht="12.75">
      <c r="C1629" s="920"/>
      <c r="D1629" s="920"/>
      <c r="E1629" s="920"/>
      <c r="F1629" s="920"/>
      <c r="G1629" s="920"/>
    </row>
    <row r="1630" spans="3:7" ht="12.75">
      <c r="C1630" s="920"/>
      <c r="D1630" s="920"/>
      <c r="E1630" s="920"/>
      <c r="F1630" s="920"/>
      <c r="G1630" s="920"/>
    </row>
    <row r="1631" spans="3:7" ht="12.75">
      <c r="C1631" s="920"/>
      <c r="D1631" s="920"/>
      <c r="E1631" s="920"/>
      <c r="F1631" s="920"/>
      <c r="G1631" s="920"/>
    </row>
    <row r="1632" spans="3:7" ht="12.75">
      <c r="C1632" s="920"/>
      <c r="D1632" s="920"/>
      <c r="E1632" s="920"/>
      <c r="F1632" s="920"/>
      <c r="G1632" s="920"/>
    </row>
    <row r="1633" spans="3:7" ht="12.75">
      <c r="C1633" s="920"/>
      <c r="D1633" s="920"/>
      <c r="E1633" s="920"/>
      <c r="F1633" s="920"/>
      <c r="G1633" s="920"/>
    </row>
    <row r="1634" spans="3:7" ht="12.75">
      <c r="C1634" s="920"/>
      <c r="D1634" s="920"/>
      <c r="E1634" s="920"/>
      <c r="F1634" s="920"/>
      <c r="G1634" s="920"/>
    </row>
    <row r="1635" spans="3:7" ht="12.75">
      <c r="C1635" s="920"/>
      <c r="D1635" s="920"/>
      <c r="E1635" s="920"/>
      <c r="F1635" s="920"/>
      <c r="G1635" s="920"/>
    </row>
    <row r="1636" spans="3:7" ht="12.75">
      <c r="C1636" s="920"/>
      <c r="D1636" s="920"/>
      <c r="E1636" s="920"/>
      <c r="F1636" s="920"/>
      <c r="G1636" s="920"/>
    </row>
    <row r="1637" spans="3:7" ht="12.75">
      <c r="C1637" s="920"/>
      <c r="D1637" s="920"/>
      <c r="E1637" s="920"/>
      <c r="F1637" s="920"/>
      <c r="G1637" s="920"/>
    </row>
    <row r="1638" spans="3:7" ht="12.75">
      <c r="C1638" s="920"/>
      <c r="D1638" s="920"/>
      <c r="E1638" s="920"/>
      <c r="F1638" s="920"/>
      <c r="G1638" s="920"/>
    </row>
    <row r="1639" spans="3:7" ht="12.75">
      <c r="C1639" s="920"/>
      <c r="D1639" s="920"/>
      <c r="E1639" s="920"/>
      <c r="F1639" s="920"/>
      <c r="G1639" s="920"/>
    </row>
    <row r="1640" spans="3:7" ht="12.75">
      <c r="C1640" s="920"/>
      <c r="D1640" s="920"/>
      <c r="E1640" s="920"/>
      <c r="F1640" s="920"/>
      <c r="G1640" s="920"/>
    </row>
    <row r="1641" spans="3:7" ht="12.75">
      <c r="C1641" s="920"/>
      <c r="D1641" s="920"/>
      <c r="E1641" s="920"/>
      <c r="F1641" s="920"/>
      <c r="G1641" s="920"/>
    </row>
    <row r="1642" spans="3:7" ht="12.75">
      <c r="C1642" s="920"/>
      <c r="D1642" s="920"/>
      <c r="E1642" s="920"/>
      <c r="F1642" s="920"/>
      <c r="G1642" s="920"/>
    </row>
    <row r="1643" spans="3:7" ht="12.75">
      <c r="C1643" s="920"/>
      <c r="D1643" s="920"/>
      <c r="E1643" s="920"/>
      <c r="F1643" s="920"/>
      <c r="G1643" s="920"/>
    </row>
    <row r="1644" spans="3:7" ht="12.75">
      <c r="C1644" s="920"/>
      <c r="D1644" s="920"/>
      <c r="E1644" s="920"/>
      <c r="F1644" s="920"/>
      <c r="G1644" s="920"/>
    </row>
    <row r="1645" spans="3:7" ht="12.75">
      <c r="C1645" s="920"/>
      <c r="D1645" s="920"/>
      <c r="E1645" s="920"/>
      <c r="F1645" s="920"/>
      <c r="G1645" s="920"/>
    </row>
    <row r="1646" spans="3:7" ht="12.75">
      <c r="C1646" s="920"/>
      <c r="D1646" s="920"/>
      <c r="E1646" s="920"/>
      <c r="F1646" s="920"/>
      <c r="G1646" s="920"/>
    </row>
    <row r="1647" spans="3:7" ht="12.75">
      <c r="C1647" s="920"/>
      <c r="D1647" s="920"/>
      <c r="E1647" s="920"/>
      <c r="F1647" s="920"/>
      <c r="G1647" s="920"/>
    </row>
    <row r="1648" spans="3:7" ht="12.75">
      <c r="C1648" s="920"/>
      <c r="D1648" s="920"/>
      <c r="E1648" s="920"/>
      <c r="F1648" s="920"/>
      <c r="G1648" s="920"/>
    </row>
    <row r="1649" spans="3:7" ht="12.75">
      <c r="C1649" s="920"/>
      <c r="D1649" s="920"/>
      <c r="E1649" s="920"/>
      <c r="F1649" s="920"/>
      <c r="G1649" s="920"/>
    </row>
    <row r="1650" spans="3:7" ht="12.75">
      <c r="C1650" s="920"/>
      <c r="D1650" s="920"/>
      <c r="E1650" s="920"/>
      <c r="F1650" s="920"/>
      <c r="G1650" s="920"/>
    </row>
    <row r="1651" spans="3:7" ht="12.75">
      <c r="C1651" s="920"/>
      <c r="D1651" s="920"/>
      <c r="E1651" s="920"/>
      <c r="F1651" s="920"/>
      <c r="G1651" s="920"/>
    </row>
    <row r="1652" spans="3:7" ht="12.75">
      <c r="C1652" s="920"/>
      <c r="D1652" s="920"/>
      <c r="E1652" s="920"/>
      <c r="F1652" s="920"/>
      <c r="G1652" s="920"/>
    </row>
    <row r="1653" spans="3:7" ht="12.75">
      <c r="C1653" s="920"/>
      <c r="D1653" s="920"/>
      <c r="E1653" s="920"/>
      <c r="F1653" s="920"/>
      <c r="G1653" s="920"/>
    </row>
    <row r="1654" spans="3:7" ht="12.75">
      <c r="C1654" s="920"/>
      <c r="D1654" s="920"/>
      <c r="E1654" s="920"/>
      <c r="F1654" s="920"/>
      <c r="G1654" s="920"/>
    </row>
    <row r="1655" spans="3:7" ht="12.75">
      <c r="C1655" s="920"/>
      <c r="D1655" s="920"/>
      <c r="E1655" s="920"/>
      <c r="F1655" s="920"/>
      <c r="G1655" s="920"/>
    </row>
    <row r="1656" spans="3:7" ht="12.75">
      <c r="C1656" s="920"/>
      <c r="D1656" s="920"/>
      <c r="E1656" s="920"/>
      <c r="F1656" s="920"/>
      <c r="G1656" s="920"/>
    </row>
    <row r="1657" spans="3:7" ht="12.75">
      <c r="C1657" s="920"/>
      <c r="D1657" s="920"/>
      <c r="E1657" s="920"/>
      <c r="F1657" s="920"/>
      <c r="G1657" s="920"/>
    </row>
    <row r="1658" spans="3:7" ht="12.75">
      <c r="C1658" s="920"/>
      <c r="D1658" s="920"/>
      <c r="E1658" s="920"/>
      <c r="F1658" s="920"/>
      <c r="G1658" s="920"/>
    </row>
    <row r="1659" spans="3:7" ht="12.75">
      <c r="C1659" s="920"/>
      <c r="D1659" s="920"/>
      <c r="E1659" s="920"/>
      <c r="F1659" s="920"/>
      <c r="G1659" s="920"/>
    </row>
    <row r="1660" spans="3:7" ht="12.75">
      <c r="C1660" s="920"/>
      <c r="D1660" s="920"/>
      <c r="E1660" s="920"/>
      <c r="F1660" s="920"/>
      <c r="G1660" s="920"/>
    </row>
    <row r="1661" spans="3:7" ht="12.75">
      <c r="C1661" s="920"/>
      <c r="D1661" s="920"/>
      <c r="E1661" s="920"/>
      <c r="F1661" s="920"/>
      <c r="G1661" s="920"/>
    </row>
    <row r="1662" spans="3:7" ht="12.75">
      <c r="C1662" s="920"/>
      <c r="D1662" s="920"/>
      <c r="E1662" s="920"/>
      <c r="F1662" s="920"/>
      <c r="G1662" s="920"/>
    </row>
    <row r="1663" spans="3:7" ht="12.75">
      <c r="C1663" s="920"/>
      <c r="D1663" s="920"/>
      <c r="E1663" s="920"/>
      <c r="F1663" s="920"/>
      <c r="G1663" s="920"/>
    </row>
    <row r="1664" spans="3:7" ht="12.75">
      <c r="C1664" s="920"/>
      <c r="D1664" s="920"/>
      <c r="E1664" s="920"/>
      <c r="F1664" s="920"/>
      <c r="G1664" s="920"/>
    </row>
    <row r="1665" spans="3:7" ht="12.75">
      <c r="C1665" s="920"/>
      <c r="D1665" s="920"/>
      <c r="E1665" s="920"/>
      <c r="F1665" s="920"/>
      <c r="G1665" s="920"/>
    </row>
    <row r="1666" spans="3:7" ht="12.75">
      <c r="C1666" s="920"/>
      <c r="D1666" s="920"/>
      <c r="E1666" s="920"/>
      <c r="F1666" s="920"/>
      <c r="G1666" s="920"/>
    </row>
    <row r="1667" spans="3:7" ht="12.75">
      <c r="C1667" s="920"/>
      <c r="D1667" s="920"/>
      <c r="E1667" s="920"/>
      <c r="F1667" s="920"/>
      <c r="G1667" s="920"/>
    </row>
    <row r="1668" spans="3:7" ht="12.75">
      <c r="C1668" s="920"/>
      <c r="D1668" s="920"/>
      <c r="E1668" s="920"/>
      <c r="F1668" s="920"/>
      <c r="G1668" s="920"/>
    </row>
    <row r="1669" spans="3:7" ht="12.75">
      <c r="C1669" s="920"/>
      <c r="D1669" s="920"/>
      <c r="E1669" s="920"/>
      <c r="F1669" s="920"/>
      <c r="G1669" s="920"/>
    </row>
    <row r="1670" spans="3:7" ht="12.75">
      <c r="C1670" s="920"/>
      <c r="D1670" s="920"/>
      <c r="E1670" s="920"/>
      <c r="F1670" s="920"/>
      <c r="G1670" s="920"/>
    </row>
    <row r="1671" spans="3:7" ht="12.75">
      <c r="C1671" s="920"/>
      <c r="D1671" s="920"/>
      <c r="E1671" s="920"/>
      <c r="F1671" s="920"/>
      <c r="G1671" s="920"/>
    </row>
    <row r="1672" spans="3:7" ht="12.75">
      <c r="C1672" s="920"/>
      <c r="D1672" s="920"/>
      <c r="E1672" s="920"/>
      <c r="F1672" s="920"/>
      <c r="G1672" s="920"/>
    </row>
    <row r="1673" spans="3:7" ht="12.75">
      <c r="C1673" s="920"/>
      <c r="D1673" s="920"/>
      <c r="E1673" s="920"/>
      <c r="F1673" s="920"/>
      <c r="G1673" s="920"/>
    </row>
    <row r="1674" spans="3:7" ht="12.75">
      <c r="C1674" s="920"/>
      <c r="D1674" s="920"/>
      <c r="E1674" s="920"/>
      <c r="F1674" s="920"/>
      <c r="G1674" s="920"/>
    </row>
    <row r="1675" spans="3:7" ht="12.75">
      <c r="C1675" s="920"/>
      <c r="D1675" s="920"/>
      <c r="E1675" s="920"/>
      <c r="F1675" s="920"/>
      <c r="G1675" s="920"/>
    </row>
    <row r="1676" spans="3:7" ht="12.75">
      <c r="C1676" s="920"/>
      <c r="D1676" s="920"/>
      <c r="E1676" s="920"/>
      <c r="F1676" s="920"/>
      <c r="G1676" s="920"/>
    </row>
    <row r="1677" spans="3:7" ht="12.75">
      <c r="C1677" s="920"/>
      <c r="D1677" s="920"/>
      <c r="E1677" s="920"/>
      <c r="F1677" s="920"/>
      <c r="G1677" s="920"/>
    </row>
    <row r="1678" spans="3:7" ht="12.75">
      <c r="C1678" s="920"/>
      <c r="D1678" s="920"/>
      <c r="E1678" s="920"/>
      <c r="F1678" s="920"/>
      <c r="G1678" s="920"/>
    </row>
    <row r="1679" spans="3:7" ht="12.75">
      <c r="C1679" s="920"/>
      <c r="D1679" s="920"/>
      <c r="E1679" s="920"/>
      <c r="F1679" s="920"/>
      <c r="G1679" s="920"/>
    </row>
    <row r="1680" spans="3:7" ht="12.75">
      <c r="C1680" s="920"/>
      <c r="D1680" s="920"/>
      <c r="E1680" s="920"/>
      <c r="F1680" s="920"/>
      <c r="G1680" s="920"/>
    </row>
    <row r="1681" spans="3:7" ht="12.75">
      <c r="C1681" s="920"/>
      <c r="D1681" s="920"/>
      <c r="E1681" s="920"/>
      <c r="F1681" s="920"/>
      <c r="G1681" s="920"/>
    </row>
    <row r="1682" spans="3:7" ht="12.75">
      <c r="C1682" s="920"/>
      <c r="D1682" s="920"/>
      <c r="E1682" s="920"/>
      <c r="F1682" s="920"/>
      <c r="G1682" s="920"/>
    </row>
    <row r="1683" spans="3:7" ht="12.75">
      <c r="C1683" s="920"/>
      <c r="D1683" s="920"/>
      <c r="E1683" s="920"/>
      <c r="F1683" s="920"/>
      <c r="G1683" s="920"/>
    </row>
    <row r="1684" spans="3:7" ht="12.75">
      <c r="C1684" s="920"/>
      <c r="D1684" s="920"/>
      <c r="E1684" s="920"/>
      <c r="F1684" s="920"/>
      <c r="G1684" s="920"/>
    </row>
    <row r="1685" spans="3:7" ht="12.75">
      <c r="C1685" s="920"/>
      <c r="D1685" s="920"/>
      <c r="E1685" s="920"/>
      <c r="F1685" s="920"/>
      <c r="G1685" s="920"/>
    </row>
    <row r="1686" spans="3:7" ht="12.75">
      <c r="C1686" s="920"/>
      <c r="D1686" s="920"/>
      <c r="E1686" s="920"/>
      <c r="F1686" s="920"/>
      <c r="G1686" s="920"/>
    </row>
    <row r="1687" spans="3:7" ht="12.75">
      <c r="C1687" s="920"/>
      <c r="D1687" s="920"/>
      <c r="E1687" s="920"/>
      <c r="F1687" s="920"/>
      <c r="G1687" s="920"/>
    </row>
    <row r="1688" spans="3:7" ht="12.75">
      <c r="C1688" s="920"/>
      <c r="D1688" s="920"/>
      <c r="E1688" s="920"/>
      <c r="F1688" s="920"/>
      <c r="G1688" s="920"/>
    </row>
    <row r="1689" spans="3:7" ht="12.75">
      <c r="C1689" s="920"/>
      <c r="D1689" s="920"/>
      <c r="E1689" s="920"/>
      <c r="F1689" s="920"/>
      <c r="G1689" s="920"/>
    </row>
    <row r="1690" spans="3:7" ht="12.75">
      <c r="C1690" s="920"/>
      <c r="D1690" s="920"/>
      <c r="E1690" s="920"/>
      <c r="F1690" s="920"/>
      <c r="G1690" s="920"/>
    </row>
    <row r="1691" spans="3:7" ht="12.75">
      <c r="C1691" s="920"/>
      <c r="D1691" s="920"/>
      <c r="E1691" s="920"/>
      <c r="F1691" s="920"/>
      <c r="G1691" s="920"/>
    </row>
    <row r="1692" spans="3:7" ht="12.75">
      <c r="C1692" s="920"/>
      <c r="D1692" s="920"/>
      <c r="E1692" s="920"/>
      <c r="F1692" s="920"/>
      <c r="G1692" s="920"/>
    </row>
    <row r="1693" spans="3:7" ht="12.75">
      <c r="C1693" s="920"/>
      <c r="D1693" s="920"/>
      <c r="E1693" s="920"/>
      <c r="F1693" s="920"/>
      <c r="G1693" s="920"/>
    </row>
    <row r="1694" spans="3:7" ht="12.75">
      <c r="C1694" s="920"/>
      <c r="D1694" s="920"/>
      <c r="E1694" s="920"/>
      <c r="F1694" s="920"/>
      <c r="G1694" s="920"/>
    </row>
    <row r="1695" spans="3:7" ht="12.75">
      <c r="C1695" s="920"/>
      <c r="D1695" s="920"/>
      <c r="E1695" s="920"/>
      <c r="F1695" s="920"/>
      <c r="G1695" s="920"/>
    </row>
    <row r="1696" spans="3:7" ht="12.75">
      <c r="C1696" s="920"/>
      <c r="D1696" s="920"/>
      <c r="E1696" s="920"/>
      <c r="F1696" s="920"/>
      <c r="G1696" s="920"/>
    </row>
    <row r="1697" spans="3:7" ht="12.75">
      <c r="C1697" s="920"/>
      <c r="D1697" s="920"/>
      <c r="E1697" s="920"/>
      <c r="F1697" s="920"/>
      <c r="G1697" s="920"/>
    </row>
    <row r="1698" spans="3:7" ht="12.75">
      <c r="C1698" s="920"/>
      <c r="D1698" s="920"/>
      <c r="E1698" s="920"/>
      <c r="F1698" s="920"/>
      <c r="G1698" s="920"/>
    </row>
    <row r="1699" spans="3:7" ht="12.75">
      <c r="C1699" s="920"/>
      <c r="D1699" s="920"/>
      <c r="E1699" s="920"/>
      <c r="F1699" s="920"/>
      <c r="G1699" s="920"/>
    </row>
    <row r="1700" spans="3:7" ht="12.75">
      <c r="C1700" s="920"/>
      <c r="D1700" s="920"/>
      <c r="E1700" s="920"/>
      <c r="F1700" s="920"/>
      <c r="G1700" s="920"/>
    </row>
    <row r="1701" spans="3:7" ht="12.75">
      <c r="C1701" s="920"/>
      <c r="D1701" s="920"/>
      <c r="E1701" s="920"/>
      <c r="F1701" s="920"/>
      <c r="G1701" s="920"/>
    </row>
    <row r="1702" spans="3:7" ht="12.75">
      <c r="C1702" s="920"/>
      <c r="D1702" s="920"/>
      <c r="E1702" s="920"/>
      <c r="F1702" s="920"/>
      <c r="G1702" s="920"/>
    </row>
    <row r="1703" spans="3:7" ht="12.75">
      <c r="C1703" s="920"/>
      <c r="D1703" s="920"/>
      <c r="E1703" s="920"/>
      <c r="F1703" s="920"/>
      <c r="G1703" s="920"/>
    </row>
    <row r="1704" spans="3:7" ht="12.75">
      <c r="C1704" s="920"/>
      <c r="D1704" s="920"/>
      <c r="E1704" s="920"/>
      <c r="F1704" s="920"/>
      <c r="G1704" s="920"/>
    </row>
    <row r="1705" spans="3:7" ht="12.75">
      <c r="C1705" s="920"/>
      <c r="D1705" s="920"/>
      <c r="E1705" s="920"/>
      <c r="F1705" s="920"/>
      <c r="G1705" s="920"/>
    </row>
    <row r="1706" spans="3:7" ht="12.75">
      <c r="C1706" s="920"/>
      <c r="D1706" s="920"/>
      <c r="E1706" s="920"/>
      <c r="F1706" s="920"/>
      <c r="G1706" s="920"/>
    </row>
    <row r="1707" spans="3:7" ht="12.75">
      <c r="C1707" s="920"/>
      <c r="D1707" s="920"/>
      <c r="E1707" s="920"/>
      <c r="F1707" s="920"/>
      <c r="G1707" s="920"/>
    </row>
    <row r="1708" spans="3:7" ht="12.75">
      <c r="C1708" s="920"/>
      <c r="D1708" s="920"/>
      <c r="E1708" s="920"/>
      <c r="F1708" s="920"/>
      <c r="G1708" s="920"/>
    </row>
    <row r="1709" spans="3:7" ht="12.75">
      <c r="C1709" s="920"/>
      <c r="D1709" s="920"/>
      <c r="E1709" s="920"/>
      <c r="F1709" s="920"/>
      <c r="G1709" s="920"/>
    </row>
    <row r="1710" spans="3:7" ht="12.75">
      <c r="C1710" s="920"/>
      <c r="D1710" s="920"/>
      <c r="E1710" s="920"/>
      <c r="F1710" s="920"/>
      <c r="G1710" s="920"/>
    </row>
    <row r="1711" spans="3:7" ht="12.75">
      <c r="C1711" s="920"/>
      <c r="D1711" s="920"/>
      <c r="E1711" s="920"/>
      <c r="F1711" s="920"/>
      <c r="G1711" s="920"/>
    </row>
    <row r="1712" spans="3:7" ht="12.75">
      <c r="C1712" s="920"/>
      <c r="D1712" s="920"/>
      <c r="E1712" s="920"/>
      <c r="F1712" s="920"/>
      <c r="G1712" s="920"/>
    </row>
    <row r="1713" spans="3:7" ht="12.75">
      <c r="C1713" s="920"/>
      <c r="D1713" s="920"/>
      <c r="E1713" s="920"/>
      <c r="F1713" s="920"/>
      <c r="G1713" s="920"/>
    </row>
    <row r="1714" spans="3:7" ht="12.75">
      <c r="C1714" s="920"/>
      <c r="D1714" s="920"/>
      <c r="E1714" s="920"/>
      <c r="F1714" s="920"/>
      <c r="G1714" s="920"/>
    </row>
    <row r="1715" spans="3:7" ht="12.75">
      <c r="C1715" s="920"/>
      <c r="D1715" s="920"/>
      <c r="E1715" s="920"/>
      <c r="F1715" s="920"/>
      <c r="G1715" s="920"/>
    </row>
    <row r="1716" spans="3:7" ht="12.75">
      <c r="C1716" s="920"/>
      <c r="D1716" s="920"/>
      <c r="E1716" s="920"/>
      <c r="F1716" s="920"/>
      <c r="G1716" s="920"/>
    </row>
    <row r="1717" spans="3:7" ht="12.75">
      <c r="C1717" s="920"/>
      <c r="D1717" s="920"/>
      <c r="E1717" s="920"/>
      <c r="F1717" s="920"/>
      <c r="G1717" s="920"/>
    </row>
    <row r="1718" spans="3:7" ht="12.75">
      <c r="C1718" s="920"/>
      <c r="D1718" s="920"/>
      <c r="E1718" s="920"/>
      <c r="F1718" s="920"/>
      <c r="G1718" s="920"/>
    </row>
    <row r="1719" spans="3:7" ht="12.75">
      <c r="C1719" s="920"/>
      <c r="D1719" s="920"/>
      <c r="E1719" s="920"/>
      <c r="F1719" s="920"/>
      <c r="G1719" s="920"/>
    </row>
    <row r="1720" spans="3:7" ht="12.75">
      <c r="C1720" s="920"/>
      <c r="D1720" s="920"/>
      <c r="E1720" s="920"/>
      <c r="F1720" s="920"/>
      <c r="G1720" s="920"/>
    </row>
    <row r="1721" spans="3:7" ht="12.75">
      <c r="C1721" s="920"/>
      <c r="D1721" s="920"/>
      <c r="E1721" s="920"/>
      <c r="F1721" s="920"/>
      <c r="G1721" s="920"/>
    </row>
    <row r="1722" spans="3:7" ht="12.75">
      <c r="C1722" s="920"/>
      <c r="D1722" s="920"/>
      <c r="E1722" s="920"/>
      <c r="F1722" s="920"/>
      <c r="G1722" s="920"/>
    </row>
    <row r="1723" spans="3:7" ht="12.75">
      <c r="C1723" s="920"/>
      <c r="D1723" s="920"/>
      <c r="E1723" s="920"/>
      <c r="F1723" s="920"/>
      <c r="G1723" s="920"/>
    </row>
    <row r="1724" spans="3:7" ht="12.75">
      <c r="C1724" s="920"/>
      <c r="D1724" s="920"/>
      <c r="E1724" s="920"/>
      <c r="F1724" s="920"/>
      <c r="G1724" s="920"/>
    </row>
    <row r="1725" spans="3:7" ht="12.75">
      <c r="C1725" s="920"/>
      <c r="D1725" s="920"/>
      <c r="E1725" s="920"/>
      <c r="F1725" s="920"/>
      <c r="G1725" s="920"/>
    </row>
    <row r="1726" spans="3:7" ht="12.75">
      <c r="C1726" s="920"/>
      <c r="D1726" s="920"/>
      <c r="E1726" s="920"/>
      <c r="F1726" s="920"/>
      <c r="G1726" s="920"/>
    </row>
    <row r="1727" spans="3:7" ht="12.75">
      <c r="C1727" s="920"/>
      <c r="D1727" s="920"/>
      <c r="E1727" s="920"/>
      <c r="F1727" s="920"/>
      <c r="G1727" s="920"/>
    </row>
    <row r="1728" spans="3:7" ht="12.75">
      <c r="C1728" s="920"/>
      <c r="D1728" s="920"/>
      <c r="E1728" s="920"/>
      <c r="F1728" s="920"/>
      <c r="G1728" s="920"/>
    </row>
    <row r="1729" spans="3:7" ht="12.75">
      <c r="C1729" s="920"/>
      <c r="D1729" s="920"/>
      <c r="E1729" s="920"/>
      <c r="F1729" s="920"/>
      <c r="G1729" s="920"/>
    </row>
    <row r="1730" spans="3:7" ht="12.75">
      <c r="C1730" s="920"/>
      <c r="D1730" s="920"/>
      <c r="E1730" s="920"/>
      <c r="F1730" s="920"/>
      <c r="G1730" s="920"/>
    </row>
    <row r="1731" spans="3:7" ht="12.75">
      <c r="C1731" s="920"/>
      <c r="D1731" s="920"/>
      <c r="E1731" s="920"/>
      <c r="F1731" s="920"/>
      <c r="G1731" s="920"/>
    </row>
    <row r="1732" spans="3:7" ht="12.75">
      <c r="C1732" s="920"/>
      <c r="D1732" s="920"/>
      <c r="E1732" s="920"/>
      <c r="F1732" s="920"/>
      <c r="G1732" s="920"/>
    </row>
    <row r="1733" spans="3:7" ht="12.75">
      <c r="C1733" s="920"/>
      <c r="D1733" s="920"/>
      <c r="E1733" s="920"/>
      <c r="F1733" s="920"/>
      <c r="G1733" s="920"/>
    </row>
    <row r="1734" spans="3:7" ht="12.75">
      <c r="C1734" s="920"/>
      <c r="D1734" s="920"/>
      <c r="E1734" s="920"/>
      <c r="F1734" s="920"/>
      <c r="G1734" s="920"/>
    </row>
    <row r="1735" spans="3:7" ht="12.75">
      <c r="C1735" s="920"/>
      <c r="D1735" s="920"/>
      <c r="E1735" s="920"/>
      <c r="F1735" s="920"/>
      <c r="G1735" s="920"/>
    </row>
    <row r="1736" spans="3:7" ht="12.75">
      <c r="C1736" s="920"/>
      <c r="D1736" s="920"/>
      <c r="E1736" s="920"/>
      <c r="F1736" s="920"/>
      <c r="G1736" s="920"/>
    </row>
    <row r="1737" spans="3:7" ht="12.75">
      <c r="C1737" s="920"/>
      <c r="D1737" s="920"/>
      <c r="E1737" s="920"/>
      <c r="F1737" s="920"/>
      <c r="G1737" s="920"/>
    </row>
    <row r="1738" spans="3:7" ht="12.75">
      <c r="C1738" s="920"/>
      <c r="D1738" s="920"/>
      <c r="E1738" s="920"/>
      <c r="F1738" s="920"/>
      <c r="G1738" s="920"/>
    </row>
    <row r="1739" spans="3:7" ht="12.75">
      <c r="C1739" s="920"/>
      <c r="D1739" s="920"/>
      <c r="E1739" s="920"/>
      <c r="F1739" s="920"/>
      <c r="G1739" s="920"/>
    </row>
    <row r="1740" spans="3:7" ht="12.75">
      <c r="C1740" s="920"/>
      <c r="D1740" s="920"/>
      <c r="E1740" s="920"/>
      <c r="F1740" s="920"/>
      <c r="G1740" s="920"/>
    </row>
    <row r="1741" spans="3:7" ht="12.75">
      <c r="C1741" s="920"/>
      <c r="D1741" s="920"/>
      <c r="E1741" s="920"/>
      <c r="F1741" s="920"/>
      <c r="G1741" s="920"/>
    </row>
    <row r="1742" spans="3:7" ht="12.75">
      <c r="C1742" s="920"/>
      <c r="D1742" s="920"/>
      <c r="E1742" s="920"/>
      <c r="F1742" s="920"/>
      <c r="G1742" s="920"/>
    </row>
    <row r="1743" spans="3:7" ht="12.75">
      <c r="C1743" s="920"/>
      <c r="D1743" s="920"/>
      <c r="E1743" s="920"/>
      <c r="F1743" s="920"/>
      <c r="G1743" s="920"/>
    </row>
    <row r="1744" spans="3:7" ht="12.75">
      <c r="C1744" s="920"/>
      <c r="D1744" s="920"/>
      <c r="E1744" s="920"/>
      <c r="F1744" s="920"/>
      <c r="G1744" s="920"/>
    </row>
    <row r="1745" spans="3:7" ht="12.75">
      <c r="C1745" s="920"/>
      <c r="D1745" s="920"/>
      <c r="E1745" s="920"/>
      <c r="F1745" s="920"/>
      <c r="G1745" s="920"/>
    </row>
    <row r="1746" spans="3:7" ht="12.75">
      <c r="C1746" s="920"/>
      <c r="D1746" s="920"/>
      <c r="E1746" s="920"/>
      <c r="F1746" s="920"/>
      <c r="G1746" s="920"/>
    </row>
    <row r="1747" spans="3:7" ht="12.75">
      <c r="C1747" s="920"/>
      <c r="D1747" s="920"/>
      <c r="E1747" s="920"/>
      <c r="F1747" s="920"/>
      <c r="G1747" s="920"/>
    </row>
    <row r="1748" spans="3:7" ht="12.75">
      <c r="C1748" s="920"/>
      <c r="D1748" s="920"/>
      <c r="E1748" s="920"/>
      <c r="F1748" s="920"/>
      <c r="G1748" s="920"/>
    </row>
    <row r="1749" spans="3:7" ht="12.75">
      <c r="C1749" s="920"/>
      <c r="D1749" s="920"/>
      <c r="E1749" s="920"/>
      <c r="F1749" s="920"/>
      <c r="G1749" s="920"/>
    </row>
    <row r="1750" spans="3:7" ht="12.75">
      <c r="C1750" s="920"/>
      <c r="D1750" s="920"/>
      <c r="E1750" s="920"/>
      <c r="F1750" s="920"/>
      <c r="G1750" s="920"/>
    </row>
    <row r="1751" spans="3:7" ht="12.75">
      <c r="C1751" s="920"/>
      <c r="D1751" s="920"/>
      <c r="E1751" s="920"/>
      <c r="F1751" s="920"/>
      <c r="G1751" s="920"/>
    </row>
    <row r="1752" spans="3:7" ht="12.75">
      <c r="C1752" s="920"/>
      <c r="D1752" s="920"/>
      <c r="E1752" s="920"/>
      <c r="F1752" s="920"/>
      <c r="G1752" s="920"/>
    </row>
    <row r="1753" spans="3:7" ht="12.75">
      <c r="C1753" s="920"/>
      <c r="D1753" s="920"/>
      <c r="E1753" s="920"/>
      <c r="F1753" s="920"/>
      <c r="G1753" s="920"/>
    </row>
    <row r="1754" spans="3:7" ht="12.75">
      <c r="C1754" s="920"/>
      <c r="D1754" s="920"/>
      <c r="E1754" s="920"/>
      <c r="F1754" s="920"/>
      <c r="G1754" s="920"/>
    </row>
    <row r="1755" spans="3:7" ht="12.75">
      <c r="C1755" s="920"/>
      <c r="D1755" s="920"/>
      <c r="E1755" s="920"/>
      <c r="F1755" s="920"/>
      <c r="G1755" s="920"/>
    </row>
    <row r="1756" spans="3:7" ht="12.75">
      <c r="C1756" s="920"/>
      <c r="D1756" s="920"/>
      <c r="E1756" s="920"/>
      <c r="F1756" s="920"/>
      <c r="G1756" s="920"/>
    </row>
    <row r="1757" spans="3:7" ht="12.75">
      <c r="C1757" s="920"/>
      <c r="D1757" s="920"/>
      <c r="E1757" s="920"/>
      <c r="F1757" s="920"/>
      <c r="G1757" s="920"/>
    </row>
    <row r="1758" spans="3:7" ht="12.75">
      <c r="C1758" s="920"/>
      <c r="D1758" s="920"/>
      <c r="E1758" s="920"/>
      <c r="F1758" s="920"/>
      <c r="G1758" s="920"/>
    </row>
    <row r="1759" spans="3:7" ht="12.75">
      <c r="C1759" s="920"/>
      <c r="D1759" s="920"/>
      <c r="E1759" s="920"/>
      <c r="F1759" s="920"/>
      <c r="G1759" s="920"/>
    </row>
    <row r="1760" spans="3:7" ht="12.75">
      <c r="C1760" s="920"/>
      <c r="D1760" s="920"/>
      <c r="E1760" s="920"/>
      <c r="F1760" s="920"/>
      <c r="G1760" s="920"/>
    </row>
    <row r="1761" spans="3:7" ht="12.75">
      <c r="C1761" s="920"/>
      <c r="D1761" s="920"/>
      <c r="E1761" s="920"/>
      <c r="F1761" s="920"/>
      <c r="G1761" s="920"/>
    </row>
    <row r="1762" spans="3:7" ht="12.75">
      <c r="C1762" s="920"/>
      <c r="D1762" s="920"/>
      <c r="E1762" s="920"/>
      <c r="F1762" s="920"/>
      <c r="G1762" s="920"/>
    </row>
    <row r="1763" spans="3:7" ht="12.75">
      <c r="C1763" s="920"/>
      <c r="D1763" s="920"/>
      <c r="E1763" s="920"/>
      <c r="F1763" s="920"/>
      <c r="G1763" s="920"/>
    </row>
    <row r="1764" spans="3:7" ht="12.75">
      <c r="C1764" s="920"/>
      <c r="D1764" s="920"/>
      <c r="E1764" s="920"/>
      <c r="F1764" s="920"/>
      <c r="G1764" s="920"/>
    </row>
    <row r="1765" spans="3:7" ht="12.75">
      <c r="C1765" s="920"/>
      <c r="D1765" s="920"/>
      <c r="E1765" s="920"/>
      <c r="F1765" s="920"/>
      <c r="G1765" s="920"/>
    </row>
    <row r="1766" spans="3:7" ht="12.75">
      <c r="C1766" s="920"/>
      <c r="D1766" s="920"/>
      <c r="E1766" s="920"/>
      <c r="F1766" s="920"/>
      <c r="G1766" s="920"/>
    </row>
    <row r="1767" spans="3:7" ht="12.75">
      <c r="C1767" s="920"/>
      <c r="D1767" s="920"/>
      <c r="E1767" s="920"/>
      <c r="F1767" s="920"/>
      <c r="G1767" s="920"/>
    </row>
    <row r="1768" spans="3:7" ht="12.75">
      <c r="C1768" s="920"/>
      <c r="D1768" s="920"/>
      <c r="E1768" s="920"/>
      <c r="F1768" s="920"/>
      <c r="G1768" s="920"/>
    </row>
    <row r="1769" spans="3:7" ht="12.75">
      <c r="C1769" s="920"/>
      <c r="D1769" s="920"/>
      <c r="E1769" s="920"/>
      <c r="F1769" s="920"/>
      <c r="G1769" s="920"/>
    </row>
    <row r="1770" spans="3:7" ht="12.75">
      <c r="C1770" s="920"/>
      <c r="D1770" s="920"/>
      <c r="E1770" s="920"/>
      <c r="F1770" s="920"/>
      <c r="G1770" s="920"/>
    </row>
    <row r="1771" spans="3:7" ht="12.75">
      <c r="C1771" s="920"/>
      <c r="D1771" s="920"/>
      <c r="E1771" s="920"/>
      <c r="F1771" s="920"/>
      <c r="G1771" s="920"/>
    </row>
    <row r="1772" spans="3:7" ht="12.75">
      <c r="C1772" s="920"/>
      <c r="D1772" s="920"/>
      <c r="E1772" s="920"/>
      <c r="F1772" s="920"/>
      <c r="G1772" s="920"/>
    </row>
    <row r="1773" spans="3:7" ht="12.75">
      <c r="C1773" s="920"/>
      <c r="D1773" s="920"/>
      <c r="E1773" s="920"/>
      <c r="F1773" s="920"/>
      <c r="G1773" s="920"/>
    </row>
    <row r="1774" spans="3:7" ht="12.75">
      <c r="C1774" s="920"/>
      <c r="D1774" s="920"/>
      <c r="E1774" s="920"/>
      <c r="F1774" s="920"/>
      <c r="G1774" s="920"/>
    </row>
    <row r="1775" spans="3:7" ht="12.75">
      <c r="C1775" s="920"/>
      <c r="D1775" s="920"/>
      <c r="E1775" s="920"/>
      <c r="F1775" s="920"/>
      <c r="G1775" s="920"/>
    </row>
    <row r="1776" spans="3:7" ht="12.75">
      <c r="C1776" s="920"/>
      <c r="D1776" s="920"/>
      <c r="E1776" s="920"/>
      <c r="F1776" s="920"/>
      <c r="G1776" s="920"/>
    </row>
    <row r="1777" spans="3:7" ht="12.75">
      <c r="C1777" s="920"/>
      <c r="D1777" s="920"/>
      <c r="E1777" s="920"/>
      <c r="F1777" s="920"/>
      <c r="G1777" s="920"/>
    </row>
    <row r="1778" spans="3:7" ht="12.75">
      <c r="C1778" s="920"/>
      <c r="D1778" s="920"/>
      <c r="E1778" s="920"/>
      <c r="F1778" s="920"/>
      <c r="G1778" s="920"/>
    </row>
    <row r="1779" spans="3:7" ht="12.75">
      <c r="C1779" s="920"/>
      <c r="D1779" s="920"/>
      <c r="E1779" s="920"/>
      <c r="F1779" s="920"/>
      <c r="G1779" s="920"/>
    </row>
    <row r="1780" spans="3:7" ht="12.75">
      <c r="C1780" s="920"/>
      <c r="D1780" s="920"/>
      <c r="E1780" s="920"/>
      <c r="F1780" s="920"/>
      <c r="G1780" s="920"/>
    </row>
    <row r="1781" spans="3:7" ht="12.75">
      <c r="C1781" s="920"/>
      <c r="D1781" s="920"/>
      <c r="E1781" s="920"/>
      <c r="F1781" s="920"/>
      <c r="G1781" s="920"/>
    </row>
    <row r="1782" spans="3:7" ht="12.75">
      <c r="C1782" s="920"/>
      <c r="D1782" s="920"/>
      <c r="E1782" s="920"/>
      <c r="F1782" s="920"/>
      <c r="G1782" s="920"/>
    </row>
    <row r="1783" spans="3:7" ht="12.75">
      <c r="C1783" s="920"/>
      <c r="D1783" s="920"/>
      <c r="E1783" s="920"/>
      <c r="F1783" s="920"/>
      <c r="G1783" s="920"/>
    </row>
    <row r="1784" spans="3:7" ht="12.75">
      <c r="C1784" s="920"/>
      <c r="D1784" s="920"/>
      <c r="E1784" s="920"/>
      <c r="F1784" s="920"/>
      <c r="G1784" s="920"/>
    </row>
    <row r="1785" spans="3:7" ht="12.75">
      <c r="C1785" s="920"/>
      <c r="D1785" s="920"/>
      <c r="E1785" s="920"/>
      <c r="F1785" s="920"/>
      <c r="G1785" s="920"/>
    </row>
    <row r="1786" spans="3:7" ht="12.75">
      <c r="C1786" s="920"/>
      <c r="D1786" s="920"/>
      <c r="E1786" s="920"/>
      <c r="F1786" s="920"/>
      <c r="G1786" s="920"/>
    </row>
    <row r="1787" spans="3:7" ht="12.75">
      <c r="C1787" s="920"/>
      <c r="D1787" s="920"/>
      <c r="E1787" s="920"/>
      <c r="F1787" s="920"/>
      <c r="G1787" s="920"/>
    </row>
    <row r="1788" spans="3:7" ht="12.75">
      <c r="C1788" s="920"/>
      <c r="D1788" s="920"/>
      <c r="E1788" s="920"/>
      <c r="F1788" s="920"/>
      <c r="G1788" s="920"/>
    </row>
    <row r="1789" spans="3:7" ht="12.75">
      <c r="C1789" s="920"/>
      <c r="D1789" s="920"/>
      <c r="E1789" s="920"/>
      <c r="F1789" s="920"/>
      <c r="G1789" s="920"/>
    </row>
    <row r="1790" spans="3:7" ht="12.75">
      <c r="C1790" s="920"/>
      <c r="D1790" s="920"/>
      <c r="E1790" s="920"/>
      <c r="F1790" s="920"/>
      <c r="G1790" s="920"/>
    </row>
    <row r="1791" spans="3:7" ht="12.75">
      <c r="C1791" s="920"/>
      <c r="D1791" s="920"/>
      <c r="E1791" s="920"/>
      <c r="F1791" s="920"/>
      <c r="G1791" s="920"/>
    </row>
    <row r="1792" spans="3:7" ht="12.75">
      <c r="C1792" s="920"/>
      <c r="D1792" s="920"/>
      <c r="E1792" s="920"/>
      <c r="F1792" s="920"/>
      <c r="G1792" s="920"/>
    </row>
    <row r="1793" spans="3:7" ht="12.75">
      <c r="C1793" s="920"/>
      <c r="D1793" s="920"/>
      <c r="E1793" s="920"/>
      <c r="F1793" s="920"/>
      <c r="G1793" s="920"/>
    </row>
    <row r="1794" spans="3:7" ht="12.75">
      <c r="C1794" s="920"/>
      <c r="D1794" s="920"/>
      <c r="E1794" s="920"/>
      <c r="F1794" s="920"/>
      <c r="G1794" s="920"/>
    </row>
    <row r="1795" spans="3:7" ht="12.75">
      <c r="C1795" s="920"/>
      <c r="D1795" s="920"/>
      <c r="E1795" s="920"/>
      <c r="F1795" s="920"/>
      <c r="G1795" s="920"/>
    </row>
    <row r="1796" spans="3:7" ht="12.75">
      <c r="C1796" s="920"/>
      <c r="D1796" s="920"/>
      <c r="E1796" s="920"/>
      <c r="F1796" s="920"/>
      <c r="G1796" s="920"/>
    </row>
    <row r="1797" spans="3:7" ht="12.75">
      <c r="C1797" s="920"/>
      <c r="D1797" s="920"/>
      <c r="E1797" s="920"/>
      <c r="F1797" s="920"/>
      <c r="G1797" s="920"/>
    </row>
    <row r="1798" spans="3:7" ht="12.75">
      <c r="C1798" s="920"/>
      <c r="D1798" s="920"/>
      <c r="E1798" s="920"/>
      <c r="F1798" s="920"/>
      <c r="G1798" s="920"/>
    </row>
    <row r="1799" spans="3:7" ht="12.75">
      <c r="C1799" s="920"/>
      <c r="D1799" s="920"/>
      <c r="E1799" s="920"/>
      <c r="F1799" s="920"/>
      <c r="G1799" s="920"/>
    </row>
    <row r="1800" spans="3:7" ht="12.75">
      <c r="C1800" s="920"/>
      <c r="D1800" s="920"/>
      <c r="E1800" s="920"/>
      <c r="F1800" s="920"/>
      <c r="G1800" s="920"/>
    </row>
    <row r="1801" spans="3:7" ht="12.75">
      <c r="C1801" s="920"/>
      <c r="D1801" s="920"/>
      <c r="E1801" s="920"/>
      <c r="F1801" s="920"/>
      <c r="G1801" s="920"/>
    </row>
    <row r="1802" spans="3:7" ht="12.75">
      <c r="C1802" s="920"/>
      <c r="D1802" s="920"/>
      <c r="E1802" s="920"/>
      <c r="F1802" s="920"/>
      <c r="G1802" s="920"/>
    </row>
    <row r="1803" spans="3:7" ht="12.75">
      <c r="C1803" s="920"/>
      <c r="D1803" s="920"/>
      <c r="E1803" s="920"/>
      <c r="F1803" s="920"/>
      <c r="G1803" s="920"/>
    </row>
    <row r="1804" spans="3:7" ht="12.75">
      <c r="C1804" s="920"/>
      <c r="D1804" s="920"/>
      <c r="E1804" s="920"/>
      <c r="F1804" s="920"/>
      <c r="G1804" s="920"/>
    </row>
    <row r="1805" spans="3:7" ht="12.75">
      <c r="C1805" s="920"/>
      <c r="D1805" s="920"/>
      <c r="E1805" s="920"/>
      <c r="F1805" s="920"/>
      <c r="G1805" s="920"/>
    </row>
    <row r="1806" spans="3:7" ht="12.75">
      <c r="C1806" s="920"/>
      <c r="D1806" s="920"/>
      <c r="E1806" s="920"/>
      <c r="F1806" s="920"/>
      <c r="G1806" s="920"/>
    </row>
    <row r="1807" spans="3:7" ht="12.75">
      <c r="C1807" s="920"/>
      <c r="D1807" s="920"/>
      <c r="E1807" s="920"/>
      <c r="F1807" s="920"/>
      <c r="G1807" s="920"/>
    </row>
    <row r="1808" spans="3:7" ht="12.75">
      <c r="C1808" s="920"/>
      <c r="D1808" s="920"/>
      <c r="E1808" s="920"/>
      <c r="F1808" s="920"/>
      <c r="G1808" s="920"/>
    </row>
    <row r="1809" spans="3:7" ht="12.75">
      <c r="C1809" s="920"/>
      <c r="D1809" s="920"/>
      <c r="E1809" s="920"/>
      <c r="F1809" s="920"/>
      <c r="G1809" s="920"/>
    </row>
    <row r="1810" spans="3:7" ht="12.75">
      <c r="C1810" s="920"/>
      <c r="D1810" s="920"/>
      <c r="E1810" s="920"/>
      <c r="F1810" s="920"/>
      <c r="G1810" s="920"/>
    </row>
    <row r="1811" spans="3:7" ht="12.75">
      <c r="C1811" s="920"/>
      <c r="D1811" s="920"/>
      <c r="E1811" s="920"/>
      <c r="F1811" s="920"/>
      <c r="G1811" s="920"/>
    </row>
    <row r="1812" spans="3:7" ht="12.75">
      <c r="C1812" s="920"/>
      <c r="D1812" s="920"/>
      <c r="E1812" s="920"/>
      <c r="F1812" s="920"/>
      <c r="G1812" s="920"/>
    </row>
    <row r="1813" spans="3:7" ht="12.75">
      <c r="C1813" s="920"/>
      <c r="D1813" s="920"/>
      <c r="E1813" s="920"/>
      <c r="F1813" s="920"/>
      <c r="G1813" s="920"/>
    </row>
    <row r="1814" spans="3:7" ht="12.75">
      <c r="C1814" s="920"/>
      <c r="D1814" s="920"/>
      <c r="E1814" s="920"/>
      <c r="F1814" s="920"/>
      <c r="G1814" s="920"/>
    </row>
    <row r="1815" spans="3:7" ht="12.75">
      <c r="C1815" s="920"/>
      <c r="D1815" s="920"/>
      <c r="E1815" s="920"/>
      <c r="F1815" s="920"/>
      <c r="G1815" s="920"/>
    </row>
    <row r="1816" spans="3:7" ht="12.75">
      <c r="C1816" s="920"/>
      <c r="D1816" s="920"/>
      <c r="E1816" s="920"/>
      <c r="F1816" s="920"/>
      <c r="G1816" s="920"/>
    </row>
    <row r="1817" spans="3:7" ht="12.75">
      <c r="C1817" s="920"/>
      <c r="D1817" s="920"/>
      <c r="E1817" s="920"/>
      <c r="F1817" s="920"/>
      <c r="G1817" s="920"/>
    </row>
    <row r="1818" spans="3:7" ht="12.75">
      <c r="C1818" s="920"/>
      <c r="D1818" s="920"/>
      <c r="E1818" s="920"/>
      <c r="F1818" s="920"/>
      <c r="G1818" s="920"/>
    </row>
    <row r="1819" spans="3:7" ht="12.75">
      <c r="C1819" s="920"/>
      <c r="D1819" s="920"/>
      <c r="E1819" s="920"/>
      <c r="F1819" s="920"/>
      <c r="G1819" s="920"/>
    </row>
    <row r="1820" spans="3:7" ht="12.75">
      <c r="C1820" s="920"/>
      <c r="D1820" s="920"/>
      <c r="E1820" s="920"/>
      <c r="F1820" s="920"/>
      <c r="G1820" s="920"/>
    </row>
    <row r="1821" spans="3:7" ht="12.75">
      <c r="C1821" s="920"/>
      <c r="D1821" s="920"/>
      <c r="E1821" s="920"/>
      <c r="F1821" s="920"/>
      <c r="G1821" s="920"/>
    </row>
    <row r="1822" spans="3:7" ht="12.75">
      <c r="C1822" s="920"/>
      <c r="D1822" s="920"/>
      <c r="E1822" s="920"/>
      <c r="F1822" s="920"/>
      <c r="G1822" s="920"/>
    </row>
    <row r="1823" spans="3:7" ht="12.75">
      <c r="C1823" s="920"/>
      <c r="D1823" s="920"/>
      <c r="E1823" s="920"/>
      <c r="F1823" s="920"/>
      <c r="G1823" s="920"/>
    </row>
    <row r="1824" spans="3:7" ht="12.75">
      <c r="C1824" s="920"/>
      <c r="D1824" s="920"/>
      <c r="E1824" s="920"/>
      <c r="F1824" s="920"/>
      <c r="G1824" s="920"/>
    </row>
    <row r="1825" spans="3:7" ht="12.75">
      <c r="C1825" s="920"/>
      <c r="D1825" s="920"/>
      <c r="E1825" s="920"/>
      <c r="F1825" s="920"/>
      <c r="G1825" s="920"/>
    </row>
    <row r="1826" spans="3:7" ht="12.75">
      <c r="C1826" s="920"/>
      <c r="D1826" s="920"/>
      <c r="E1826" s="920"/>
      <c r="F1826" s="920"/>
      <c r="G1826" s="920"/>
    </row>
    <row r="1827" spans="3:7" ht="12.75">
      <c r="C1827" s="920"/>
      <c r="D1827" s="920"/>
      <c r="E1827" s="920"/>
      <c r="F1827" s="920"/>
      <c r="G1827" s="920"/>
    </row>
    <row r="1828" spans="3:7" ht="12.75">
      <c r="C1828" s="920"/>
      <c r="D1828" s="920"/>
      <c r="E1828" s="920"/>
      <c r="F1828" s="920"/>
      <c r="G1828" s="920"/>
    </row>
    <row r="1829" spans="3:7" ht="12.75">
      <c r="C1829" s="920"/>
      <c r="D1829" s="920"/>
      <c r="E1829" s="920"/>
      <c r="F1829" s="920"/>
      <c r="G1829" s="920"/>
    </row>
    <row r="1830" spans="3:7" ht="12.75">
      <c r="C1830" s="920"/>
      <c r="D1830" s="920"/>
      <c r="E1830" s="920"/>
      <c r="F1830" s="920"/>
      <c r="G1830" s="920"/>
    </row>
    <row r="1831" spans="3:7" ht="12.75">
      <c r="C1831" s="920"/>
      <c r="D1831" s="920"/>
      <c r="E1831" s="920"/>
      <c r="F1831" s="920"/>
      <c r="G1831" s="920"/>
    </row>
    <row r="1832" spans="3:7" ht="12.75">
      <c r="C1832" s="920"/>
      <c r="D1832" s="920"/>
      <c r="E1832" s="920"/>
      <c r="F1832" s="920"/>
      <c r="G1832" s="920"/>
    </row>
    <row r="1833" spans="3:7" ht="12.75">
      <c r="C1833" s="920"/>
      <c r="D1833" s="920"/>
      <c r="E1833" s="920"/>
      <c r="F1833" s="920"/>
      <c r="G1833" s="920"/>
    </row>
    <row r="1834" spans="3:7" ht="12.75">
      <c r="C1834" s="920"/>
      <c r="D1834" s="920"/>
      <c r="E1834" s="920"/>
      <c r="F1834" s="920"/>
      <c r="G1834" s="920"/>
    </row>
    <row r="1835" spans="3:7" ht="12.75">
      <c r="C1835" s="920"/>
      <c r="D1835" s="920"/>
      <c r="E1835" s="920"/>
      <c r="F1835" s="920"/>
      <c r="G1835" s="920"/>
    </row>
    <row r="1836" spans="3:7" ht="12.75">
      <c r="C1836" s="920"/>
      <c r="D1836" s="920"/>
      <c r="E1836" s="920"/>
      <c r="F1836" s="920"/>
      <c r="G1836" s="920"/>
    </row>
    <row r="1837" spans="3:7" ht="12.75">
      <c r="C1837" s="920"/>
      <c r="D1837" s="920"/>
      <c r="E1837" s="920"/>
      <c r="F1837" s="920"/>
      <c r="G1837" s="920"/>
    </row>
    <row r="1838" spans="3:7" ht="12.75">
      <c r="C1838" s="920"/>
      <c r="D1838" s="920"/>
      <c r="E1838" s="920"/>
      <c r="F1838" s="920"/>
      <c r="G1838" s="920"/>
    </row>
    <row r="1839" spans="3:7" ht="12.75">
      <c r="C1839" s="920"/>
      <c r="D1839" s="920"/>
      <c r="E1839" s="920"/>
      <c r="F1839" s="920"/>
      <c r="G1839" s="920"/>
    </row>
    <row r="1840" spans="3:7" ht="12.75">
      <c r="C1840" s="920"/>
      <c r="D1840" s="920"/>
      <c r="E1840" s="920"/>
      <c r="F1840" s="920"/>
      <c r="G1840" s="920"/>
    </row>
    <row r="1841" spans="3:7" ht="12.75">
      <c r="C1841" s="920"/>
      <c r="D1841" s="920"/>
      <c r="E1841" s="920"/>
      <c r="F1841" s="920"/>
      <c r="G1841" s="920"/>
    </row>
    <row r="1842" spans="3:7" ht="12.75">
      <c r="C1842" s="920"/>
      <c r="D1842" s="920"/>
      <c r="E1842" s="920"/>
      <c r="F1842" s="920"/>
      <c r="G1842" s="920"/>
    </row>
    <row r="1843" spans="3:7" ht="12.75">
      <c r="C1843" s="920"/>
      <c r="D1843" s="920"/>
      <c r="E1843" s="920"/>
      <c r="F1843" s="920"/>
      <c r="G1843" s="920"/>
    </row>
    <row r="1844" spans="3:7" ht="12.75">
      <c r="C1844" s="920"/>
      <c r="D1844" s="920"/>
      <c r="E1844" s="920"/>
      <c r="F1844" s="920"/>
      <c r="G1844" s="920"/>
    </row>
    <row r="1845" spans="3:7" ht="12.75">
      <c r="C1845" s="920"/>
      <c r="D1845" s="920"/>
      <c r="E1845" s="920"/>
      <c r="F1845" s="920"/>
      <c r="G1845" s="920"/>
    </row>
    <row r="1846" spans="3:7" ht="12.75">
      <c r="C1846" s="920"/>
      <c r="D1846" s="920"/>
      <c r="E1846" s="920"/>
      <c r="F1846" s="920"/>
      <c r="G1846" s="920"/>
    </row>
    <row r="1847" spans="3:7" ht="12.75">
      <c r="C1847" s="920"/>
      <c r="D1847" s="920"/>
      <c r="E1847" s="920"/>
      <c r="F1847" s="920"/>
      <c r="G1847" s="920"/>
    </row>
    <row r="1848" spans="3:7" ht="12.75">
      <c r="C1848" s="920"/>
      <c r="D1848" s="920"/>
      <c r="E1848" s="920"/>
      <c r="F1848" s="920"/>
      <c r="G1848" s="920"/>
    </row>
    <row r="1849" spans="3:7" ht="12.75">
      <c r="C1849" s="920"/>
      <c r="D1849" s="920"/>
      <c r="E1849" s="920"/>
      <c r="F1849" s="920"/>
      <c r="G1849" s="920"/>
    </row>
    <row r="1850" spans="3:7" ht="12.75">
      <c r="C1850" s="920"/>
      <c r="D1850" s="920"/>
      <c r="E1850" s="920"/>
      <c r="F1850" s="920"/>
      <c r="G1850" s="920"/>
    </row>
    <row r="1851" spans="3:7" ht="12.75">
      <c r="C1851" s="920"/>
      <c r="D1851" s="920"/>
      <c r="E1851" s="920"/>
      <c r="F1851" s="920"/>
      <c r="G1851" s="920"/>
    </row>
    <row r="1852" spans="3:7" ht="12.75">
      <c r="C1852" s="920"/>
      <c r="D1852" s="920"/>
      <c r="E1852" s="920"/>
      <c r="F1852" s="920"/>
      <c r="G1852" s="920"/>
    </row>
    <row r="1853" spans="3:7" ht="12.75">
      <c r="C1853" s="920"/>
      <c r="D1853" s="920"/>
      <c r="E1853" s="920"/>
      <c r="F1853" s="920"/>
      <c r="G1853" s="920"/>
    </row>
    <row r="1854" spans="3:7" ht="12.75">
      <c r="C1854" s="920"/>
      <c r="D1854" s="920"/>
      <c r="E1854" s="920"/>
      <c r="F1854" s="920"/>
      <c r="G1854" s="920"/>
    </row>
    <row r="1855" spans="3:7" ht="12.75">
      <c r="C1855" s="920"/>
      <c r="D1855" s="920"/>
      <c r="E1855" s="920"/>
      <c r="F1855" s="920"/>
      <c r="G1855" s="920"/>
    </row>
    <row r="1856" spans="3:7" ht="12.75">
      <c r="C1856" s="920"/>
      <c r="D1856" s="920"/>
      <c r="E1856" s="920"/>
      <c r="F1856" s="920"/>
      <c r="G1856" s="920"/>
    </row>
    <row r="1857" spans="3:7" ht="12.75">
      <c r="C1857" s="920"/>
      <c r="D1857" s="920"/>
      <c r="E1857" s="920"/>
      <c r="F1857" s="920"/>
      <c r="G1857" s="920"/>
    </row>
    <row r="1858" spans="3:7" ht="12.75">
      <c r="C1858" s="920"/>
      <c r="D1858" s="920"/>
      <c r="E1858" s="920"/>
      <c r="F1858" s="920"/>
      <c r="G1858" s="920"/>
    </row>
    <row r="1859" spans="3:7" ht="12.75">
      <c r="C1859" s="920"/>
      <c r="D1859" s="920"/>
      <c r="E1859" s="920"/>
      <c r="F1859" s="920"/>
      <c r="G1859" s="920"/>
    </row>
    <row r="1860" spans="3:7" ht="12.75">
      <c r="C1860" s="920"/>
      <c r="D1860" s="920"/>
      <c r="E1860" s="920"/>
      <c r="F1860" s="920"/>
      <c r="G1860" s="920"/>
    </row>
    <row r="1861" spans="3:7" ht="12.75">
      <c r="C1861" s="920"/>
      <c r="D1861" s="920"/>
      <c r="E1861" s="920"/>
      <c r="F1861" s="920"/>
      <c r="G1861" s="920"/>
    </row>
    <row r="1862" spans="3:7" ht="12.75">
      <c r="C1862" s="920"/>
      <c r="D1862" s="920"/>
      <c r="E1862" s="920"/>
      <c r="F1862" s="920"/>
      <c r="G1862" s="920"/>
    </row>
    <row r="1863" spans="3:7" ht="12.75">
      <c r="C1863" s="920"/>
      <c r="D1863" s="920"/>
      <c r="E1863" s="920"/>
      <c r="F1863" s="920"/>
      <c r="G1863" s="920"/>
    </row>
    <row r="1864" spans="3:7" ht="12.75">
      <c r="C1864" s="920"/>
      <c r="D1864" s="920"/>
      <c r="E1864" s="920"/>
      <c r="F1864" s="920"/>
      <c r="G1864" s="920"/>
    </row>
    <row r="1865" spans="3:7" ht="12.75">
      <c r="C1865" s="920"/>
      <c r="D1865" s="920"/>
      <c r="E1865" s="920"/>
      <c r="F1865" s="920"/>
      <c r="G1865" s="920"/>
    </row>
    <row r="1866" spans="3:7" ht="12.75">
      <c r="C1866" s="920"/>
      <c r="D1866" s="920"/>
      <c r="E1866" s="920"/>
      <c r="F1866" s="920"/>
      <c r="G1866" s="920"/>
    </row>
    <row r="1867" spans="3:7" ht="12.75">
      <c r="C1867" s="920"/>
      <c r="D1867" s="920"/>
      <c r="E1867" s="920"/>
      <c r="F1867" s="920"/>
      <c r="G1867" s="920"/>
    </row>
    <row r="1868" spans="3:7" ht="12.75">
      <c r="C1868" s="920"/>
      <c r="D1868" s="920"/>
      <c r="E1868" s="920"/>
      <c r="F1868" s="920"/>
      <c r="G1868" s="920"/>
    </row>
    <row r="1869" spans="3:7" ht="12.75">
      <c r="C1869" s="920"/>
      <c r="D1869" s="920"/>
      <c r="E1869" s="920"/>
      <c r="F1869" s="920"/>
      <c r="G1869" s="920"/>
    </row>
    <row r="1870" spans="3:7" ht="12.75">
      <c r="C1870" s="920"/>
      <c r="D1870" s="920"/>
      <c r="E1870" s="920"/>
      <c r="F1870" s="920"/>
      <c r="G1870" s="920"/>
    </row>
    <row r="1871" spans="3:7" ht="12.75">
      <c r="C1871" s="920"/>
      <c r="D1871" s="920"/>
      <c r="E1871" s="920"/>
      <c r="F1871" s="920"/>
      <c r="G1871" s="920"/>
    </row>
    <row r="1872" spans="3:7" ht="12.75">
      <c r="C1872" s="920"/>
      <c r="D1872" s="920"/>
      <c r="E1872" s="920"/>
      <c r="F1872" s="920"/>
      <c r="G1872" s="920"/>
    </row>
    <row r="1873" spans="3:7" ht="12.75">
      <c r="C1873" s="920"/>
      <c r="D1873" s="920"/>
      <c r="E1873" s="920"/>
      <c r="F1873" s="920"/>
      <c r="G1873" s="920"/>
    </row>
    <row r="1874" spans="3:7" ht="12.75">
      <c r="C1874" s="920"/>
      <c r="D1874" s="920"/>
      <c r="E1874" s="920"/>
      <c r="F1874" s="920"/>
      <c r="G1874" s="920"/>
    </row>
    <row r="1875" spans="3:7" ht="12.75">
      <c r="C1875" s="920"/>
      <c r="D1875" s="920"/>
      <c r="E1875" s="920"/>
      <c r="F1875" s="920"/>
      <c r="G1875" s="920"/>
    </row>
    <row r="1876" spans="3:7" ht="12.75">
      <c r="C1876" s="920"/>
      <c r="D1876" s="920"/>
      <c r="E1876" s="920"/>
      <c r="F1876" s="920"/>
      <c r="G1876" s="920"/>
    </row>
    <row r="1877" spans="3:7" ht="12.75">
      <c r="C1877" s="920"/>
      <c r="D1877" s="920"/>
      <c r="E1877" s="920"/>
      <c r="F1877" s="920"/>
      <c r="G1877" s="920"/>
    </row>
    <row r="1878" spans="3:7" ht="12.75">
      <c r="C1878" s="920"/>
      <c r="D1878" s="920"/>
      <c r="E1878" s="920"/>
      <c r="F1878" s="920"/>
      <c r="G1878" s="920"/>
    </row>
    <row r="1879" spans="3:7" ht="12.75">
      <c r="C1879" s="920"/>
      <c r="D1879" s="920"/>
      <c r="E1879" s="920"/>
      <c r="F1879" s="920"/>
      <c r="G1879" s="920"/>
    </row>
    <row r="1880" spans="3:7" ht="12.75">
      <c r="C1880" s="920"/>
      <c r="D1880" s="920"/>
      <c r="E1880" s="920"/>
      <c r="F1880" s="920"/>
      <c r="G1880" s="920"/>
    </row>
    <row r="1881" spans="3:7" ht="12.75">
      <c r="C1881" s="920"/>
      <c r="D1881" s="920"/>
      <c r="E1881" s="920"/>
      <c r="F1881" s="920"/>
      <c r="G1881" s="920"/>
    </row>
    <row r="1882" spans="3:7" ht="12.75">
      <c r="C1882" s="920"/>
      <c r="D1882" s="920"/>
      <c r="E1882" s="920"/>
      <c r="F1882" s="920"/>
      <c r="G1882" s="920"/>
    </row>
    <row r="1883" spans="3:7" ht="12.75">
      <c r="C1883" s="920"/>
      <c r="D1883" s="920"/>
      <c r="E1883" s="920"/>
      <c r="F1883" s="920"/>
      <c r="G1883" s="920"/>
    </row>
    <row r="1884" spans="3:7" ht="12.75">
      <c r="C1884" s="920"/>
      <c r="D1884" s="920"/>
      <c r="E1884" s="920"/>
      <c r="F1884" s="920"/>
      <c r="G1884" s="920"/>
    </row>
    <row r="1885" spans="3:7" ht="12.75">
      <c r="C1885" s="920"/>
      <c r="D1885" s="920"/>
      <c r="E1885" s="920"/>
      <c r="F1885" s="920"/>
      <c r="G1885" s="920"/>
    </row>
    <row r="1886" spans="3:7" ht="12.75">
      <c r="C1886" s="920"/>
      <c r="D1886" s="920"/>
      <c r="E1886" s="920"/>
      <c r="F1886" s="920"/>
      <c r="G1886" s="920"/>
    </row>
    <row r="1887" spans="3:7" ht="12.75">
      <c r="C1887" s="920"/>
      <c r="D1887" s="920"/>
      <c r="E1887" s="920"/>
      <c r="F1887" s="920"/>
      <c r="G1887" s="920"/>
    </row>
    <row r="1888" spans="3:7" ht="12.75">
      <c r="C1888" s="920"/>
      <c r="D1888" s="920"/>
      <c r="E1888" s="920"/>
      <c r="F1888" s="920"/>
      <c r="G1888" s="920"/>
    </row>
    <row r="1889" spans="3:7" ht="12.75">
      <c r="C1889" s="920"/>
      <c r="D1889" s="920"/>
      <c r="E1889" s="920"/>
      <c r="F1889" s="920"/>
      <c r="G1889" s="920"/>
    </row>
    <row r="1890" spans="3:7" ht="12.75">
      <c r="C1890" s="920"/>
      <c r="D1890" s="920"/>
      <c r="E1890" s="920"/>
      <c r="F1890" s="920"/>
      <c r="G1890" s="920"/>
    </row>
    <row r="1891" spans="3:7" ht="12.75">
      <c r="C1891" s="920"/>
      <c r="D1891" s="920"/>
      <c r="E1891" s="920"/>
      <c r="F1891" s="920"/>
      <c r="G1891" s="920"/>
    </row>
    <row r="1892" spans="3:7" ht="12.75">
      <c r="C1892" s="920"/>
      <c r="D1892" s="920"/>
      <c r="E1892" s="920"/>
      <c r="F1892" s="920"/>
      <c r="G1892" s="920"/>
    </row>
    <row r="1893" spans="3:7" ht="12.75">
      <c r="C1893" s="920"/>
      <c r="D1893" s="920"/>
      <c r="E1893" s="920"/>
      <c r="F1893" s="920"/>
      <c r="G1893" s="920"/>
    </row>
    <row r="1894" spans="3:7" ht="12.75">
      <c r="C1894" s="920"/>
      <c r="D1894" s="920"/>
      <c r="E1894" s="920"/>
      <c r="F1894" s="920"/>
      <c r="G1894" s="920"/>
    </row>
    <row r="1895" spans="3:7" ht="12.75">
      <c r="C1895" s="920"/>
      <c r="D1895" s="920"/>
      <c r="E1895" s="920"/>
      <c r="F1895" s="920"/>
      <c r="G1895" s="920"/>
    </row>
    <row r="1896" spans="3:7" ht="12.75">
      <c r="C1896" s="920"/>
      <c r="D1896" s="920"/>
      <c r="E1896" s="920"/>
      <c r="F1896" s="920"/>
      <c r="G1896" s="920"/>
    </row>
    <row r="1897" spans="3:7" ht="12.75">
      <c r="C1897" s="920"/>
      <c r="D1897" s="920"/>
      <c r="E1897" s="920"/>
      <c r="F1897" s="920"/>
      <c r="G1897" s="920"/>
    </row>
    <row r="1898" spans="3:7" ht="12.75">
      <c r="C1898" s="920"/>
      <c r="D1898" s="920"/>
      <c r="E1898" s="920"/>
      <c r="F1898" s="920"/>
      <c r="G1898" s="920"/>
    </row>
    <row r="1899" spans="3:7" ht="12.75">
      <c r="C1899" s="920"/>
      <c r="D1899" s="920"/>
      <c r="E1899" s="920"/>
      <c r="F1899" s="920"/>
      <c r="G1899" s="920"/>
    </row>
    <row r="1900" spans="3:7" ht="12.75">
      <c r="C1900" s="920"/>
      <c r="D1900" s="920"/>
      <c r="E1900" s="920"/>
      <c r="F1900" s="920"/>
      <c r="G1900" s="920"/>
    </row>
    <row r="1901" spans="3:7" ht="12.75">
      <c r="C1901" s="920"/>
      <c r="D1901" s="920"/>
      <c r="E1901" s="920"/>
      <c r="F1901" s="920"/>
      <c r="G1901" s="920"/>
    </row>
    <row r="1902" spans="3:7" ht="12.75">
      <c r="C1902" s="920"/>
      <c r="D1902" s="920"/>
      <c r="E1902" s="920"/>
      <c r="F1902" s="920"/>
      <c r="G1902" s="920"/>
    </row>
    <row r="1903" spans="3:7" ht="12.75">
      <c r="C1903" s="920"/>
      <c r="D1903" s="920"/>
      <c r="E1903" s="920"/>
      <c r="F1903" s="920"/>
      <c r="G1903" s="920"/>
    </row>
    <row r="1904" spans="3:7" ht="12.75">
      <c r="C1904" s="920"/>
      <c r="D1904" s="920"/>
      <c r="E1904" s="920"/>
      <c r="F1904" s="920"/>
      <c r="G1904" s="920"/>
    </row>
    <row r="1905" spans="3:7" ht="12.75">
      <c r="C1905" s="920"/>
      <c r="D1905" s="920"/>
      <c r="E1905" s="920"/>
      <c r="F1905" s="920"/>
      <c r="G1905" s="920"/>
    </row>
    <row r="1906" spans="3:7" ht="12.75">
      <c r="C1906" s="920"/>
      <c r="D1906" s="920"/>
      <c r="E1906" s="920"/>
      <c r="F1906" s="920"/>
      <c r="G1906" s="920"/>
    </row>
    <row r="1907" spans="3:7" ht="12.75">
      <c r="C1907" s="920"/>
      <c r="D1907" s="920"/>
      <c r="E1907" s="920"/>
      <c r="F1907" s="920"/>
      <c r="G1907" s="920"/>
    </row>
    <row r="1908" spans="3:7" ht="12.75">
      <c r="C1908" s="920"/>
      <c r="D1908" s="920"/>
      <c r="E1908" s="920"/>
      <c r="F1908" s="920"/>
      <c r="G1908" s="920"/>
    </row>
    <row r="1909" spans="3:7" ht="12.75">
      <c r="C1909" s="920"/>
      <c r="D1909" s="920"/>
      <c r="E1909" s="920"/>
      <c r="F1909" s="920"/>
      <c r="G1909" s="920"/>
    </row>
    <row r="1910" spans="3:7" ht="12.75">
      <c r="C1910" s="920"/>
      <c r="D1910" s="920"/>
      <c r="E1910" s="920"/>
      <c r="F1910" s="920"/>
      <c r="G1910" s="920"/>
    </row>
    <row r="1911" spans="3:7" ht="12.75">
      <c r="C1911" s="920"/>
      <c r="D1911" s="920"/>
      <c r="E1911" s="920"/>
      <c r="F1911" s="920"/>
      <c r="G1911" s="920"/>
    </row>
    <row r="1912" spans="3:7" ht="12.75">
      <c r="C1912" s="920"/>
      <c r="D1912" s="920"/>
      <c r="E1912" s="920"/>
      <c r="F1912" s="920"/>
      <c r="G1912" s="920"/>
    </row>
    <row r="1913" spans="3:7" ht="12.75">
      <c r="C1913" s="920"/>
      <c r="D1913" s="920"/>
      <c r="E1913" s="920"/>
      <c r="F1913" s="920"/>
      <c r="G1913" s="920"/>
    </row>
    <row r="1914" spans="3:7" ht="12.75">
      <c r="C1914" s="920"/>
      <c r="D1914" s="920"/>
      <c r="E1914" s="920"/>
      <c r="F1914" s="920"/>
      <c r="G1914" s="920"/>
    </row>
    <row r="1915" spans="3:7" ht="12.75">
      <c r="C1915" s="920"/>
      <c r="D1915" s="920"/>
      <c r="E1915" s="920"/>
      <c r="F1915" s="920"/>
      <c r="G1915" s="920"/>
    </row>
    <row r="1916" spans="3:7" ht="12.75">
      <c r="C1916" s="920"/>
      <c r="D1916" s="920"/>
      <c r="E1916" s="920"/>
      <c r="F1916" s="920"/>
      <c r="G1916" s="920"/>
    </row>
    <row r="1917" spans="3:7" ht="12.75">
      <c r="C1917" s="920"/>
      <c r="D1917" s="920"/>
      <c r="E1917" s="920"/>
      <c r="F1917" s="920"/>
      <c r="G1917" s="920"/>
    </row>
    <row r="1918" spans="3:7" ht="12.75">
      <c r="C1918" s="920"/>
      <c r="D1918" s="920"/>
      <c r="E1918" s="920"/>
      <c r="F1918" s="920"/>
      <c r="G1918" s="920"/>
    </row>
    <row r="1919" spans="3:7" ht="12.75">
      <c r="C1919" s="920"/>
      <c r="D1919" s="920"/>
      <c r="E1919" s="920"/>
      <c r="F1919" s="920"/>
      <c r="G1919" s="920"/>
    </row>
    <row r="1920" spans="3:7" ht="12.75">
      <c r="C1920" s="920"/>
      <c r="D1920" s="920"/>
      <c r="E1920" s="920"/>
      <c r="F1920" s="920"/>
      <c r="G1920" s="920"/>
    </row>
    <row r="1921" spans="3:7" ht="12.75">
      <c r="C1921" s="920"/>
      <c r="D1921" s="920"/>
      <c r="E1921" s="920"/>
      <c r="F1921" s="920"/>
      <c r="G1921" s="920"/>
    </row>
    <row r="1922" spans="3:7" ht="12.75">
      <c r="C1922" s="920"/>
      <c r="D1922" s="920"/>
      <c r="E1922" s="920"/>
      <c r="F1922" s="920"/>
      <c r="G1922" s="920"/>
    </row>
    <row r="1923" spans="3:7" ht="12.75">
      <c r="C1923" s="920"/>
      <c r="D1923" s="920"/>
      <c r="E1923" s="920"/>
      <c r="F1923" s="920"/>
      <c r="G1923" s="920"/>
    </row>
    <row r="1924" spans="3:7" ht="12.75">
      <c r="C1924" s="920"/>
      <c r="D1924" s="920"/>
      <c r="E1924" s="920"/>
      <c r="F1924" s="920"/>
      <c r="G1924" s="920"/>
    </row>
    <row r="1925" spans="3:7" ht="12.75">
      <c r="C1925" s="920"/>
      <c r="D1925" s="920"/>
      <c r="E1925" s="920"/>
      <c r="F1925" s="920"/>
      <c r="G1925" s="920"/>
    </row>
    <row r="1926" spans="3:7" ht="12.75">
      <c r="C1926" s="920"/>
      <c r="D1926" s="920"/>
      <c r="E1926" s="920"/>
      <c r="F1926" s="920"/>
      <c r="G1926" s="920"/>
    </row>
    <row r="1927" spans="3:7" ht="12.75">
      <c r="C1927" s="920"/>
      <c r="D1927" s="920"/>
      <c r="E1927" s="920"/>
      <c r="F1927" s="920"/>
      <c r="G1927" s="920"/>
    </row>
    <row r="1928" spans="3:7" ht="12.75">
      <c r="C1928" s="920"/>
      <c r="D1928" s="920"/>
      <c r="E1928" s="920"/>
      <c r="F1928" s="920"/>
      <c r="G1928" s="920"/>
    </row>
    <row r="1929" spans="3:7" ht="12.75">
      <c r="C1929" s="920"/>
      <c r="D1929" s="920"/>
      <c r="E1929" s="920"/>
      <c r="F1929" s="920"/>
      <c r="G1929" s="920"/>
    </row>
    <row r="1930" spans="3:7" ht="12.75">
      <c r="C1930" s="920"/>
      <c r="D1930" s="920"/>
      <c r="E1930" s="920"/>
      <c r="F1930" s="920"/>
      <c r="G1930" s="920"/>
    </row>
    <row r="1931" spans="3:7" ht="12.75">
      <c r="C1931" s="920"/>
      <c r="D1931" s="920"/>
      <c r="E1931" s="920"/>
      <c r="F1931" s="920"/>
      <c r="G1931" s="920"/>
    </row>
    <row r="1932" spans="3:7" ht="12.75">
      <c r="C1932" s="920"/>
      <c r="D1932" s="920"/>
      <c r="E1932" s="920"/>
      <c r="F1932" s="920"/>
      <c r="G1932" s="920"/>
    </row>
    <row r="1933" spans="3:7" ht="12.75">
      <c r="C1933" s="920"/>
      <c r="D1933" s="920"/>
      <c r="E1933" s="920"/>
      <c r="F1933" s="920"/>
      <c r="G1933" s="920"/>
    </row>
    <row r="1934" spans="3:7" ht="12.75">
      <c r="C1934" s="920"/>
      <c r="D1934" s="920"/>
      <c r="E1934" s="920"/>
      <c r="F1934" s="920"/>
      <c r="G1934" s="920"/>
    </row>
    <row r="1935" spans="3:7" ht="12.75">
      <c r="C1935" s="920"/>
      <c r="D1935" s="920"/>
      <c r="E1935" s="920"/>
      <c r="F1935" s="920"/>
      <c r="G1935" s="920"/>
    </row>
    <row r="1936" spans="3:7" ht="12.75">
      <c r="C1936" s="920"/>
      <c r="D1936" s="920"/>
      <c r="E1936" s="920"/>
      <c r="F1936" s="920"/>
      <c r="G1936" s="920"/>
    </row>
    <row r="1937" spans="3:7" ht="12.75">
      <c r="C1937" s="920"/>
      <c r="D1937" s="920"/>
      <c r="E1937" s="920"/>
      <c r="F1937" s="920"/>
      <c r="G1937" s="920"/>
    </row>
    <row r="1938" spans="3:7" ht="12.75">
      <c r="C1938" s="920"/>
      <c r="D1938" s="920"/>
      <c r="E1938" s="920"/>
      <c r="F1938" s="920"/>
      <c r="G1938" s="920"/>
    </row>
    <row r="1939" spans="3:7" ht="12.75">
      <c r="C1939" s="920"/>
      <c r="D1939" s="920"/>
      <c r="E1939" s="920"/>
      <c r="F1939" s="920"/>
      <c r="G1939" s="920"/>
    </row>
    <row r="1940" spans="3:7" ht="12.75">
      <c r="C1940" s="920"/>
      <c r="D1940" s="920"/>
      <c r="E1940" s="920"/>
      <c r="F1940" s="920"/>
      <c r="G1940" s="920"/>
    </row>
    <row r="1941" spans="3:7" ht="12.75">
      <c r="C1941" s="920"/>
      <c r="D1941" s="920"/>
      <c r="E1941" s="920"/>
      <c r="F1941" s="920"/>
      <c r="G1941" s="920"/>
    </row>
    <row r="1942" spans="3:7" ht="12.75">
      <c r="C1942" s="920"/>
      <c r="D1942" s="920"/>
      <c r="E1942" s="920"/>
      <c r="F1942" s="920"/>
      <c r="G1942" s="920"/>
    </row>
    <row r="1943" spans="3:7" ht="12.75">
      <c r="C1943" s="920"/>
      <c r="D1943" s="920"/>
      <c r="E1943" s="920"/>
      <c r="F1943" s="920"/>
      <c r="G1943" s="920"/>
    </row>
    <row r="1944" spans="3:7" ht="12.75">
      <c r="C1944" s="920"/>
      <c r="D1944" s="920"/>
      <c r="E1944" s="920"/>
      <c r="F1944" s="920"/>
      <c r="G1944" s="920"/>
    </row>
    <row r="1945" spans="3:7" ht="12.75">
      <c r="C1945" s="920"/>
      <c r="D1945" s="920"/>
      <c r="E1945" s="920"/>
      <c r="F1945" s="920"/>
      <c r="G1945" s="920"/>
    </row>
    <row r="1946" spans="3:7" ht="12.75">
      <c r="C1946" s="920"/>
      <c r="D1946" s="920"/>
      <c r="E1946" s="920"/>
      <c r="F1946" s="920"/>
      <c r="G1946" s="920"/>
    </row>
    <row r="1947" spans="3:7" ht="12.75">
      <c r="C1947" s="920"/>
      <c r="D1947" s="920"/>
      <c r="E1947" s="920"/>
      <c r="F1947" s="920"/>
      <c r="G1947" s="920"/>
    </row>
    <row r="1948" spans="3:7" ht="12.75">
      <c r="C1948" s="920"/>
      <c r="D1948" s="920"/>
      <c r="E1948" s="920"/>
      <c r="F1948" s="920"/>
      <c r="G1948" s="920"/>
    </row>
    <row r="1949" spans="3:7" ht="12.75">
      <c r="C1949" s="920"/>
      <c r="D1949" s="920"/>
      <c r="E1949" s="920"/>
      <c r="F1949" s="920"/>
      <c r="G1949" s="920"/>
    </row>
    <row r="1950" spans="3:7" ht="12.75">
      <c r="C1950" s="920"/>
      <c r="D1950" s="920"/>
      <c r="E1950" s="920"/>
      <c r="F1950" s="920"/>
      <c r="G1950" s="920"/>
    </row>
    <row r="1951" spans="3:7" ht="12.75">
      <c r="C1951" s="920"/>
      <c r="D1951" s="920"/>
      <c r="E1951" s="920"/>
      <c r="F1951" s="920"/>
      <c r="G1951" s="920"/>
    </row>
    <row r="1952" spans="3:7" ht="12.75">
      <c r="C1952" s="920"/>
      <c r="D1952" s="920"/>
      <c r="E1952" s="920"/>
      <c r="F1952" s="920"/>
      <c r="G1952" s="920"/>
    </row>
    <row r="1953" spans="3:7" ht="12.75">
      <c r="C1953" s="920"/>
      <c r="D1953" s="920"/>
      <c r="E1953" s="920"/>
      <c r="F1953" s="920"/>
      <c r="G1953" s="920"/>
    </row>
    <row r="1954" spans="3:7" ht="12.75">
      <c r="C1954" s="920"/>
      <c r="D1954" s="920"/>
      <c r="E1954" s="920"/>
      <c r="F1954" s="920"/>
      <c r="G1954" s="920"/>
    </row>
    <row r="1955" spans="3:7" ht="12.75">
      <c r="C1955" s="920"/>
      <c r="D1955" s="920"/>
      <c r="E1955" s="920"/>
      <c r="F1955" s="920"/>
      <c r="G1955" s="920"/>
    </row>
    <row r="1956" spans="3:7" ht="12.75">
      <c r="C1956" s="920"/>
      <c r="D1956" s="920"/>
      <c r="E1956" s="920"/>
      <c r="F1956" s="920"/>
      <c r="G1956" s="920"/>
    </row>
    <row r="1957" spans="3:7" ht="12.75">
      <c r="C1957" s="920"/>
      <c r="D1957" s="920"/>
      <c r="E1957" s="920"/>
      <c r="F1957" s="920"/>
      <c r="G1957" s="920"/>
    </row>
    <row r="1958" spans="3:7" ht="12.75">
      <c r="C1958" s="920"/>
      <c r="D1958" s="920"/>
      <c r="E1958" s="920"/>
      <c r="F1958" s="920"/>
      <c r="G1958" s="920"/>
    </row>
    <row r="1959" spans="3:7" ht="12.75">
      <c r="C1959" s="920"/>
      <c r="D1959" s="920"/>
      <c r="E1959" s="920"/>
      <c r="F1959" s="920"/>
      <c r="G1959" s="920"/>
    </row>
    <row r="1960" spans="3:7" ht="12.75">
      <c r="C1960" s="920"/>
      <c r="D1960" s="920"/>
      <c r="E1960" s="920"/>
      <c r="F1960" s="920"/>
      <c r="G1960" s="920"/>
    </row>
    <row r="1961" spans="3:7" ht="12.75">
      <c r="C1961" s="920"/>
      <c r="D1961" s="920"/>
      <c r="E1961" s="920"/>
      <c r="F1961" s="920"/>
      <c r="G1961" s="920"/>
    </row>
    <row r="1962" spans="3:7" ht="12.75">
      <c r="C1962" s="920"/>
      <c r="D1962" s="920"/>
      <c r="E1962" s="920"/>
      <c r="F1962" s="920"/>
      <c r="G1962" s="920"/>
    </row>
    <row r="1963" spans="3:7" ht="12.75">
      <c r="C1963" s="920"/>
      <c r="D1963" s="920"/>
      <c r="E1963" s="920"/>
      <c r="F1963" s="920"/>
      <c r="G1963" s="920"/>
    </row>
    <row r="1964" spans="3:7" ht="12.75">
      <c r="C1964" s="920"/>
      <c r="D1964" s="920"/>
      <c r="E1964" s="920"/>
      <c r="F1964" s="920"/>
      <c r="G1964" s="920"/>
    </row>
    <row r="1965" spans="3:7" ht="12.75">
      <c r="C1965" s="920"/>
      <c r="D1965" s="920"/>
      <c r="E1965" s="920"/>
      <c r="F1965" s="920"/>
      <c r="G1965" s="920"/>
    </row>
    <row r="1966" spans="3:7" ht="12.75">
      <c r="C1966" s="920"/>
      <c r="D1966" s="920"/>
      <c r="E1966" s="920"/>
      <c r="F1966" s="920"/>
      <c r="G1966" s="920"/>
    </row>
    <row r="1967" spans="3:7" ht="12.75">
      <c r="C1967" s="920"/>
      <c r="D1967" s="920"/>
      <c r="E1967" s="920"/>
      <c r="F1967" s="920"/>
      <c r="G1967" s="920"/>
    </row>
    <row r="1968" spans="3:7" ht="12.75">
      <c r="C1968" s="920"/>
      <c r="D1968" s="920"/>
      <c r="E1968" s="920"/>
      <c r="F1968" s="920"/>
      <c r="G1968" s="920"/>
    </row>
    <row r="1969" spans="3:7" ht="12.75">
      <c r="C1969" s="920"/>
      <c r="D1969" s="920"/>
      <c r="E1969" s="920"/>
      <c r="F1969" s="920"/>
      <c r="G1969" s="920"/>
    </row>
    <row r="1970" spans="3:7" ht="12.75">
      <c r="C1970" s="920"/>
      <c r="D1970" s="920"/>
      <c r="E1970" s="920"/>
      <c r="F1970" s="920"/>
      <c r="G1970" s="920"/>
    </row>
    <row r="1971" spans="3:7" ht="12.75">
      <c r="C1971" s="920"/>
      <c r="D1971" s="920"/>
      <c r="E1971" s="920"/>
      <c r="F1971" s="920"/>
      <c r="G1971" s="920"/>
    </row>
    <row r="1972" spans="3:7" ht="12.75">
      <c r="C1972" s="920"/>
      <c r="D1972" s="920"/>
      <c r="E1972" s="920"/>
      <c r="F1972" s="920"/>
      <c r="G1972" s="920"/>
    </row>
    <row r="1973" spans="3:7" ht="12.75">
      <c r="C1973" s="920"/>
      <c r="D1973" s="920"/>
      <c r="E1973" s="920"/>
      <c r="F1973" s="920"/>
      <c r="G1973" s="920"/>
    </row>
    <row r="1974" spans="3:7" ht="12.75">
      <c r="C1974" s="920"/>
      <c r="D1974" s="920"/>
      <c r="E1974" s="920"/>
      <c r="F1974" s="920"/>
      <c r="G1974" s="920"/>
    </row>
    <row r="1975" spans="3:7" ht="12.75">
      <c r="C1975" s="920"/>
      <c r="D1975" s="920"/>
      <c r="E1975" s="920"/>
      <c r="F1975" s="920"/>
      <c r="G1975" s="920"/>
    </row>
    <row r="1976" spans="3:7" ht="12.75">
      <c r="C1976" s="920"/>
      <c r="D1976" s="920"/>
      <c r="E1976" s="920"/>
      <c r="F1976" s="920"/>
      <c r="G1976" s="920"/>
    </row>
    <row r="1977" spans="3:7" ht="12.75">
      <c r="C1977" s="920"/>
      <c r="D1977" s="920"/>
      <c r="E1977" s="920"/>
      <c r="F1977" s="920"/>
      <c r="G1977" s="920"/>
    </row>
    <row r="1978" spans="3:7" ht="12.75">
      <c r="C1978" s="920"/>
      <c r="D1978" s="920"/>
      <c r="E1978" s="920"/>
      <c r="F1978" s="920"/>
      <c r="G1978" s="920"/>
    </row>
    <row r="1979" spans="3:7" ht="12.75">
      <c r="C1979" s="920"/>
      <c r="D1979" s="920"/>
      <c r="E1979" s="920"/>
      <c r="F1979" s="920"/>
      <c r="G1979" s="920"/>
    </row>
    <row r="1980" spans="3:7" ht="12.75">
      <c r="C1980" s="920"/>
      <c r="D1980" s="920"/>
      <c r="E1980" s="920"/>
      <c r="F1980" s="920"/>
      <c r="G1980" s="920"/>
    </row>
    <row r="1981" spans="3:7" ht="12.75">
      <c r="C1981" s="920"/>
      <c r="D1981" s="920"/>
      <c r="E1981" s="920"/>
      <c r="F1981" s="920"/>
      <c r="G1981" s="920"/>
    </row>
    <row r="1982" spans="3:7" ht="12.75">
      <c r="C1982" s="920"/>
      <c r="D1982" s="920"/>
      <c r="E1982" s="920"/>
      <c r="F1982" s="920"/>
      <c r="G1982" s="920"/>
    </row>
    <row r="1983" spans="3:7" ht="12.75">
      <c r="C1983" s="920"/>
      <c r="D1983" s="920"/>
      <c r="E1983" s="920"/>
      <c r="F1983" s="920"/>
      <c r="G1983" s="920"/>
    </row>
    <row r="1984" spans="3:7" ht="12.75">
      <c r="C1984" s="920"/>
      <c r="D1984" s="920"/>
      <c r="E1984" s="920"/>
      <c r="F1984" s="920"/>
      <c r="G1984" s="920"/>
    </row>
    <row r="1985" spans="3:7" ht="12.75">
      <c r="C1985" s="920"/>
      <c r="D1985" s="920"/>
      <c r="E1985" s="920"/>
      <c r="F1985" s="920"/>
      <c r="G1985" s="920"/>
    </row>
    <row r="1986" spans="3:7" ht="12.75">
      <c r="C1986" s="920"/>
      <c r="D1986" s="920"/>
      <c r="E1986" s="920"/>
      <c r="F1986" s="920"/>
      <c r="G1986" s="920"/>
    </row>
    <row r="1987" spans="3:7" ht="12.75">
      <c r="C1987" s="920"/>
      <c r="D1987" s="920"/>
      <c r="E1987" s="920"/>
      <c r="F1987" s="920"/>
      <c r="G1987" s="920"/>
    </row>
    <row r="1988" spans="3:7" ht="12.75">
      <c r="C1988" s="920"/>
      <c r="D1988" s="920"/>
      <c r="E1988" s="920"/>
      <c r="F1988" s="920"/>
      <c r="G1988" s="920"/>
    </row>
    <row r="1989" spans="3:7" ht="12.75">
      <c r="C1989" s="920"/>
      <c r="D1989" s="920"/>
      <c r="E1989" s="920"/>
      <c r="F1989" s="920"/>
      <c r="G1989" s="920"/>
    </row>
    <row r="1990" spans="3:7" ht="12.75">
      <c r="C1990" s="920"/>
      <c r="D1990" s="920"/>
      <c r="E1990" s="920"/>
      <c r="F1990" s="920"/>
      <c r="G1990" s="920"/>
    </row>
    <row r="1991" spans="3:7" ht="12.75">
      <c r="C1991" s="920"/>
      <c r="D1991" s="920"/>
      <c r="E1991" s="920"/>
      <c r="F1991" s="920"/>
      <c r="G1991" s="920"/>
    </row>
    <row r="1992" spans="3:7" ht="12.75">
      <c r="C1992" s="920"/>
      <c r="D1992" s="920"/>
      <c r="E1992" s="920"/>
      <c r="F1992" s="920"/>
      <c r="G1992" s="920"/>
    </row>
    <row r="1993" spans="3:7" ht="12.75">
      <c r="C1993" s="920"/>
      <c r="D1993" s="920"/>
      <c r="E1993" s="920"/>
      <c r="F1993" s="920"/>
      <c r="G1993" s="920"/>
    </row>
    <row r="1994" spans="3:7" ht="12.75">
      <c r="C1994" s="920"/>
      <c r="D1994" s="920"/>
      <c r="E1994" s="920"/>
      <c r="F1994" s="920"/>
      <c r="G1994" s="920"/>
    </row>
    <row r="1995" spans="3:7" ht="12.75">
      <c r="C1995" s="920"/>
      <c r="D1995" s="920"/>
      <c r="E1995" s="920"/>
      <c r="F1995" s="920"/>
      <c r="G1995" s="920"/>
    </row>
    <row r="1996" spans="3:7" ht="12.75">
      <c r="C1996" s="920"/>
      <c r="D1996" s="920"/>
      <c r="E1996" s="920"/>
      <c r="F1996" s="920"/>
      <c r="G1996" s="920"/>
    </row>
    <row r="1997" spans="3:7" ht="12.75">
      <c r="C1997" s="920"/>
      <c r="D1997" s="920"/>
      <c r="E1997" s="920"/>
      <c r="F1997" s="920"/>
      <c r="G1997" s="920"/>
    </row>
    <row r="1998" spans="3:7" ht="12.75">
      <c r="C1998" s="920"/>
      <c r="D1998" s="920"/>
      <c r="E1998" s="920"/>
      <c r="F1998" s="920"/>
      <c r="G1998" s="920"/>
    </row>
    <row r="1999" spans="3:7" ht="12.75">
      <c r="C1999" s="920"/>
      <c r="D1999" s="920"/>
      <c r="E1999" s="920"/>
      <c r="F1999" s="920"/>
      <c r="G1999" s="920"/>
    </row>
    <row r="2000" spans="3:7" ht="12.75">
      <c r="C2000" s="920"/>
      <c r="D2000" s="920"/>
      <c r="E2000" s="920"/>
      <c r="F2000" s="920"/>
      <c r="G2000" s="920"/>
    </row>
    <row r="2001" spans="3:7" ht="12.75">
      <c r="C2001" s="920"/>
      <c r="D2001" s="920"/>
      <c r="E2001" s="920"/>
      <c r="F2001" s="920"/>
      <c r="G2001" s="920"/>
    </row>
    <row r="2002" spans="3:7" ht="12.75">
      <c r="C2002" s="920"/>
      <c r="D2002" s="920"/>
      <c r="E2002" s="920"/>
      <c r="F2002" s="920"/>
      <c r="G2002" s="920"/>
    </row>
    <row r="2003" spans="3:7" ht="12.75">
      <c r="C2003" s="920"/>
      <c r="D2003" s="920"/>
      <c r="E2003" s="920"/>
      <c r="F2003" s="920"/>
      <c r="G2003" s="920"/>
    </row>
    <row r="2004" spans="3:7" ht="12.75">
      <c r="C2004" s="920"/>
      <c r="D2004" s="920"/>
      <c r="E2004" s="920"/>
      <c r="F2004" s="920"/>
      <c r="G2004" s="920"/>
    </row>
    <row r="2005" spans="3:7" ht="12.75">
      <c r="C2005" s="920"/>
      <c r="D2005" s="920"/>
      <c r="E2005" s="920"/>
      <c r="F2005" s="920"/>
      <c r="G2005" s="920"/>
    </row>
    <row r="2006" spans="3:7" ht="12.75">
      <c r="C2006" s="920"/>
      <c r="D2006" s="920"/>
      <c r="E2006" s="920"/>
      <c r="F2006" s="920"/>
      <c r="G2006" s="920"/>
    </row>
    <row r="2007" spans="3:7" ht="12.75">
      <c r="C2007" s="920"/>
      <c r="D2007" s="920"/>
      <c r="E2007" s="920"/>
      <c r="F2007" s="920"/>
      <c r="G2007" s="920"/>
    </row>
    <row r="2008" spans="3:7" ht="12.75">
      <c r="C2008" s="920"/>
      <c r="D2008" s="920"/>
      <c r="E2008" s="920"/>
      <c r="F2008" s="920"/>
      <c r="G2008" s="920"/>
    </row>
    <row r="2009" spans="3:7" ht="12.75">
      <c r="C2009" s="920"/>
      <c r="D2009" s="920"/>
      <c r="E2009" s="920"/>
      <c r="F2009" s="920"/>
      <c r="G2009" s="920"/>
    </row>
    <row r="2010" spans="3:7" ht="12.75">
      <c r="C2010" s="920"/>
      <c r="D2010" s="920"/>
      <c r="E2010" s="920"/>
      <c r="F2010" s="920"/>
      <c r="G2010" s="920"/>
    </row>
    <row r="2011" spans="3:7" ht="12.75">
      <c r="C2011" s="920"/>
      <c r="D2011" s="920"/>
      <c r="E2011" s="920"/>
      <c r="F2011" s="920"/>
      <c r="G2011" s="920"/>
    </row>
    <row r="2012" spans="3:7" ht="12.75">
      <c r="C2012" s="920"/>
      <c r="D2012" s="920"/>
      <c r="E2012" s="920"/>
      <c r="F2012" s="920"/>
      <c r="G2012" s="920"/>
    </row>
    <row r="2013" spans="3:7" ht="12.75">
      <c r="C2013" s="920"/>
      <c r="D2013" s="920"/>
      <c r="E2013" s="920"/>
      <c r="F2013" s="920"/>
      <c r="G2013" s="920"/>
    </row>
    <row r="2014" spans="3:7" ht="12.75">
      <c r="C2014" s="920"/>
      <c r="D2014" s="920"/>
      <c r="E2014" s="920"/>
      <c r="F2014" s="920"/>
      <c r="G2014" s="920"/>
    </row>
    <row r="2015" spans="3:7" ht="12.75">
      <c r="C2015" s="920"/>
      <c r="D2015" s="920"/>
      <c r="E2015" s="920"/>
      <c r="F2015" s="920"/>
      <c r="G2015" s="920"/>
    </row>
    <row r="2016" spans="3:7" ht="12.75">
      <c r="C2016" s="920"/>
      <c r="D2016" s="920"/>
      <c r="E2016" s="920"/>
      <c r="F2016" s="920"/>
      <c r="G2016" s="920"/>
    </row>
    <row r="2017" spans="3:7" ht="12.75">
      <c r="C2017" s="920"/>
      <c r="D2017" s="920"/>
      <c r="E2017" s="920"/>
      <c r="F2017" s="920"/>
      <c r="G2017" s="920"/>
    </row>
    <row r="2018" spans="3:7" ht="12.75">
      <c r="C2018" s="920"/>
      <c r="D2018" s="920"/>
      <c r="E2018" s="920"/>
      <c r="F2018" s="920"/>
      <c r="G2018" s="920"/>
    </row>
    <row r="2019" spans="3:7" ht="12.75">
      <c r="C2019" s="920"/>
      <c r="D2019" s="920"/>
      <c r="E2019" s="920"/>
      <c r="F2019" s="920"/>
      <c r="G2019" s="920"/>
    </row>
    <row r="2020" spans="3:7" ht="12.75">
      <c r="C2020" s="920"/>
      <c r="D2020" s="920"/>
      <c r="E2020" s="920"/>
      <c r="F2020" s="920"/>
      <c r="G2020" s="920"/>
    </row>
    <row r="2021" spans="3:7" ht="12.75">
      <c r="C2021" s="920"/>
      <c r="D2021" s="920"/>
      <c r="E2021" s="920"/>
      <c r="F2021" s="920"/>
      <c r="G2021" s="920"/>
    </row>
    <row r="2022" spans="3:7" ht="12.75">
      <c r="C2022" s="920"/>
      <c r="D2022" s="920"/>
      <c r="E2022" s="920"/>
      <c r="F2022" s="920"/>
      <c r="G2022" s="920"/>
    </row>
    <row r="2023" spans="3:7" ht="12.75">
      <c r="C2023" s="920"/>
      <c r="D2023" s="920"/>
      <c r="E2023" s="920"/>
      <c r="F2023" s="920"/>
      <c r="G2023" s="920"/>
    </row>
    <row r="2024" spans="3:7" ht="12.75">
      <c r="C2024" s="920"/>
      <c r="D2024" s="920"/>
      <c r="E2024" s="920"/>
      <c r="F2024" s="920"/>
      <c r="G2024" s="920"/>
    </row>
    <row r="2025" spans="3:7" ht="12.75">
      <c r="C2025" s="920"/>
      <c r="D2025" s="920"/>
      <c r="E2025" s="920"/>
      <c r="F2025" s="920"/>
      <c r="G2025" s="920"/>
    </row>
    <row r="2026" spans="3:7" ht="12.75">
      <c r="C2026" s="920"/>
      <c r="D2026" s="920"/>
      <c r="E2026" s="920"/>
      <c r="F2026" s="920"/>
      <c r="G2026" s="920"/>
    </row>
    <row r="2027" spans="3:7" ht="12.75">
      <c r="C2027" s="920"/>
      <c r="D2027" s="920"/>
      <c r="E2027" s="920"/>
      <c r="F2027" s="920"/>
      <c r="G2027" s="920"/>
    </row>
    <row r="2028" spans="3:7" ht="12.75">
      <c r="C2028" s="920"/>
      <c r="D2028" s="920"/>
      <c r="E2028" s="920"/>
      <c r="F2028" s="920"/>
      <c r="G2028" s="920"/>
    </row>
    <row r="2029" spans="3:7" ht="12.75">
      <c r="C2029" s="920"/>
      <c r="D2029" s="920"/>
      <c r="E2029" s="920"/>
      <c r="F2029" s="920"/>
      <c r="G2029" s="920"/>
    </row>
    <row r="2030" spans="3:7" ht="12.75">
      <c r="C2030" s="920"/>
      <c r="D2030" s="920"/>
      <c r="E2030" s="920"/>
      <c r="F2030" s="920"/>
      <c r="G2030" s="920"/>
    </row>
    <row r="2031" spans="3:7" ht="12.75">
      <c r="C2031" s="920"/>
      <c r="D2031" s="920"/>
      <c r="E2031" s="920"/>
      <c r="F2031" s="920"/>
      <c r="G2031" s="920"/>
    </row>
    <row r="2032" spans="3:7" ht="12.75">
      <c r="C2032" s="920"/>
      <c r="D2032" s="920"/>
      <c r="E2032" s="920"/>
      <c r="F2032" s="920"/>
      <c r="G2032" s="920"/>
    </row>
    <row r="2033" spans="3:7" ht="12.75">
      <c r="C2033" s="920"/>
      <c r="D2033" s="920"/>
      <c r="E2033" s="920"/>
      <c r="F2033" s="920"/>
      <c r="G2033" s="920"/>
    </row>
    <row r="2034" spans="3:7" ht="12.75">
      <c r="C2034" s="920"/>
      <c r="D2034" s="920"/>
      <c r="E2034" s="920"/>
      <c r="F2034" s="920"/>
      <c r="G2034" s="920"/>
    </row>
    <row r="2035" spans="3:7" ht="12.75">
      <c r="C2035" s="920"/>
      <c r="D2035" s="920"/>
      <c r="E2035" s="920"/>
      <c r="F2035" s="920"/>
      <c r="G2035" s="920"/>
    </row>
    <row r="2036" spans="3:7" ht="12.75">
      <c r="C2036" s="920"/>
      <c r="D2036" s="920"/>
      <c r="E2036" s="920"/>
      <c r="F2036" s="920"/>
      <c r="G2036" s="920"/>
    </row>
    <row r="2037" spans="3:7" ht="12.75">
      <c r="C2037" s="920"/>
      <c r="D2037" s="920"/>
      <c r="E2037" s="920"/>
      <c r="F2037" s="920"/>
      <c r="G2037" s="920"/>
    </row>
    <row r="2038" spans="3:7" ht="12.75">
      <c r="C2038" s="920"/>
      <c r="D2038" s="920"/>
      <c r="E2038" s="920"/>
      <c r="F2038" s="920"/>
      <c r="G2038" s="920"/>
    </row>
    <row r="2039" spans="3:7" ht="12.75">
      <c r="C2039" s="920"/>
      <c r="D2039" s="920"/>
      <c r="E2039" s="920"/>
      <c r="F2039" s="920"/>
      <c r="G2039" s="920"/>
    </row>
    <row r="2040" spans="3:7" ht="12.75">
      <c r="C2040" s="920"/>
      <c r="D2040" s="920"/>
      <c r="E2040" s="920"/>
      <c r="F2040" s="920"/>
      <c r="G2040" s="920"/>
    </row>
    <row r="2041" spans="3:7" ht="12.75">
      <c r="C2041" s="920"/>
      <c r="D2041" s="920"/>
      <c r="E2041" s="920"/>
      <c r="F2041" s="920"/>
      <c r="G2041" s="920"/>
    </row>
    <row r="2042" spans="3:7" ht="12.75">
      <c r="C2042" s="920"/>
      <c r="D2042" s="920"/>
      <c r="E2042" s="920"/>
      <c r="F2042" s="920"/>
      <c r="G2042" s="920"/>
    </row>
    <row r="2043" spans="3:7" ht="12.75">
      <c r="C2043" s="920"/>
      <c r="D2043" s="920"/>
      <c r="E2043" s="920"/>
      <c r="F2043" s="920"/>
      <c r="G2043" s="920"/>
    </row>
    <row r="2044" spans="3:7" ht="12.75">
      <c r="C2044" s="920"/>
      <c r="D2044" s="920"/>
      <c r="E2044" s="920"/>
      <c r="F2044" s="920"/>
      <c r="G2044" s="920"/>
    </row>
    <row r="2045" spans="3:7" ht="12.75">
      <c r="C2045" s="920"/>
      <c r="D2045" s="920"/>
      <c r="E2045" s="920"/>
      <c r="F2045" s="920"/>
      <c r="G2045" s="920"/>
    </row>
    <row r="2046" spans="3:7" ht="12.75">
      <c r="C2046" s="920"/>
      <c r="D2046" s="920"/>
      <c r="E2046" s="920"/>
      <c r="F2046" s="920"/>
      <c r="G2046" s="920"/>
    </row>
    <row r="2047" spans="3:7" ht="12.75">
      <c r="C2047" s="920"/>
      <c r="D2047" s="920"/>
      <c r="E2047" s="920"/>
      <c r="F2047" s="920"/>
      <c r="G2047" s="920"/>
    </row>
    <row r="2048" spans="3:7" ht="12.75">
      <c r="C2048" s="920"/>
      <c r="D2048" s="920"/>
      <c r="E2048" s="920"/>
      <c r="F2048" s="920"/>
      <c r="G2048" s="920"/>
    </row>
    <row r="2049" spans="3:7" ht="12.75">
      <c r="C2049" s="920"/>
      <c r="D2049" s="920"/>
      <c r="E2049" s="920"/>
      <c r="F2049" s="920"/>
      <c r="G2049" s="920"/>
    </row>
    <row r="2050" spans="3:7" ht="12.75">
      <c r="C2050" s="920"/>
      <c r="D2050" s="920"/>
      <c r="E2050" s="920"/>
      <c r="F2050" s="920"/>
      <c r="G2050" s="920"/>
    </row>
    <row r="2051" spans="3:7" ht="12.75">
      <c r="C2051" s="920"/>
      <c r="D2051" s="920"/>
      <c r="E2051" s="920"/>
      <c r="F2051" s="920"/>
      <c r="G2051" s="920"/>
    </row>
    <row r="2052" spans="3:7" ht="12.75">
      <c r="C2052" s="920"/>
      <c r="D2052" s="920"/>
      <c r="E2052" s="920"/>
      <c r="F2052" s="920"/>
      <c r="G2052" s="920"/>
    </row>
    <row r="2053" spans="3:7" ht="12.75">
      <c r="C2053" s="920"/>
      <c r="D2053" s="920"/>
      <c r="E2053" s="920"/>
      <c r="F2053" s="920"/>
      <c r="G2053" s="920"/>
    </row>
    <row r="2054" spans="3:7" ht="12.75">
      <c r="C2054" s="920"/>
      <c r="D2054" s="920"/>
      <c r="E2054" s="920"/>
      <c r="F2054" s="920"/>
      <c r="G2054" s="920"/>
    </row>
    <row r="2055" spans="3:7" ht="12.75">
      <c r="C2055" s="920"/>
      <c r="D2055" s="920"/>
      <c r="E2055" s="920"/>
      <c r="F2055" s="920"/>
      <c r="G2055" s="920"/>
    </row>
    <row r="2056" spans="3:7" ht="12.75">
      <c r="C2056" s="920"/>
      <c r="D2056" s="920"/>
      <c r="E2056" s="920"/>
      <c r="F2056" s="920"/>
      <c r="G2056" s="920"/>
    </row>
    <row r="2057" spans="3:7" ht="12.75">
      <c r="C2057" s="920"/>
      <c r="D2057" s="920"/>
      <c r="E2057" s="920"/>
      <c r="F2057" s="920"/>
      <c r="G2057" s="920"/>
    </row>
    <row r="2058" spans="3:7" ht="12.75">
      <c r="C2058" s="920"/>
      <c r="D2058" s="920"/>
      <c r="E2058" s="920"/>
      <c r="F2058" s="920"/>
      <c r="G2058" s="920"/>
    </row>
    <row r="2059" spans="3:7" ht="12.75">
      <c r="C2059" s="920"/>
      <c r="D2059" s="920"/>
      <c r="E2059" s="920"/>
      <c r="F2059" s="920"/>
      <c r="G2059" s="920"/>
    </row>
    <row r="2060" spans="3:7" ht="12.75">
      <c r="C2060" s="920"/>
      <c r="D2060" s="920"/>
      <c r="E2060" s="920"/>
      <c r="F2060" s="920"/>
      <c r="G2060" s="920"/>
    </row>
    <row r="2061" spans="3:7" ht="12.75">
      <c r="C2061" s="920"/>
      <c r="D2061" s="920"/>
      <c r="E2061" s="920"/>
      <c r="F2061" s="920"/>
      <c r="G2061" s="920"/>
    </row>
    <row r="2062" spans="3:7" ht="12.75">
      <c r="C2062" s="920"/>
      <c r="D2062" s="920"/>
      <c r="E2062" s="920"/>
      <c r="F2062" s="920"/>
      <c r="G2062" s="920"/>
    </row>
    <row r="2063" spans="3:7" ht="12.75">
      <c r="C2063" s="920"/>
      <c r="D2063" s="920"/>
      <c r="E2063" s="920"/>
      <c r="F2063" s="920"/>
      <c r="G2063" s="920"/>
    </row>
    <row r="2064" spans="3:7" ht="12.75">
      <c r="C2064" s="920"/>
      <c r="D2064" s="920"/>
      <c r="E2064" s="920"/>
      <c r="F2064" s="920"/>
      <c r="G2064" s="920"/>
    </row>
    <row r="2065" spans="3:7" ht="12.75">
      <c r="C2065" s="920"/>
      <c r="D2065" s="920"/>
      <c r="E2065" s="920"/>
      <c r="F2065" s="920"/>
      <c r="G2065" s="920"/>
    </row>
    <row r="2066" spans="3:7" ht="12.75">
      <c r="C2066" s="920"/>
      <c r="D2066" s="920"/>
      <c r="E2066" s="920"/>
      <c r="F2066" s="920"/>
      <c r="G2066" s="920"/>
    </row>
    <row r="2067" spans="3:7" ht="12.75">
      <c r="C2067" s="920"/>
      <c r="D2067" s="920"/>
      <c r="E2067" s="920"/>
      <c r="F2067" s="920"/>
      <c r="G2067" s="920"/>
    </row>
    <row r="2068" spans="3:7" ht="12.75">
      <c r="C2068" s="920"/>
      <c r="D2068" s="920"/>
      <c r="E2068" s="920"/>
      <c r="F2068" s="920"/>
      <c r="G2068" s="920"/>
    </row>
    <row r="2069" spans="3:7" ht="12.75">
      <c r="C2069" s="920"/>
      <c r="D2069" s="920"/>
      <c r="E2069" s="920"/>
      <c r="F2069" s="920"/>
      <c r="G2069" s="920"/>
    </row>
    <row r="2070" spans="3:7" ht="12.75">
      <c r="C2070" s="920"/>
      <c r="D2070" s="920"/>
      <c r="E2070" s="920"/>
      <c r="F2070" s="920"/>
      <c r="G2070" s="920"/>
    </row>
    <row r="2071" spans="3:7" ht="12.75">
      <c r="C2071" s="920"/>
      <c r="D2071" s="920"/>
      <c r="E2071" s="920"/>
      <c r="F2071" s="920"/>
      <c r="G2071" s="920"/>
    </row>
    <row r="2072" spans="3:7" ht="12.75">
      <c r="C2072" s="920"/>
      <c r="D2072" s="920"/>
      <c r="E2072" s="920"/>
      <c r="F2072" s="920"/>
      <c r="G2072" s="920"/>
    </row>
    <row r="2073" spans="3:7" ht="12.75">
      <c r="C2073" s="920"/>
      <c r="D2073" s="920"/>
      <c r="E2073" s="920"/>
      <c r="F2073" s="920"/>
      <c r="G2073" s="920"/>
    </row>
    <row r="2074" spans="3:7" ht="12.75">
      <c r="C2074" s="920"/>
      <c r="D2074" s="920"/>
      <c r="E2074" s="920"/>
      <c r="F2074" s="920"/>
      <c r="G2074" s="920"/>
    </row>
    <row r="2075" spans="3:7" ht="12.75">
      <c r="C2075" s="920"/>
      <c r="D2075" s="920"/>
      <c r="E2075" s="920"/>
      <c r="F2075" s="920"/>
      <c r="G2075" s="920"/>
    </row>
    <row r="2076" spans="3:7" ht="12.75">
      <c r="C2076" s="920"/>
      <c r="D2076" s="920"/>
      <c r="E2076" s="920"/>
      <c r="F2076" s="920"/>
      <c r="G2076" s="920"/>
    </row>
    <row r="2077" spans="3:7" ht="12.75">
      <c r="C2077" s="920"/>
      <c r="D2077" s="920"/>
      <c r="E2077" s="920"/>
      <c r="F2077" s="920"/>
      <c r="G2077" s="920"/>
    </row>
    <row r="2078" spans="3:7" ht="12.75">
      <c r="C2078" s="920"/>
      <c r="D2078" s="920"/>
      <c r="E2078" s="920"/>
      <c r="F2078" s="920"/>
      <c r="G2078" s="920"/>
    </row>
    <row r="2079" spans="3:7" ht="12.75">
      <c r="C2079" s="920"/>
      <c r="D2079" s="920"/>
      <c r="E2079" s="920"/>
      <c r="F2079" s="920"/>
      <c r="G2079" s="920"/>
    </row>
    <row r="2080" spans="3:7" ht="12.75">
      <c r="C2080" s="920"/>
      <c r="D2080" s="920"/>
      <c r="E2080" s="920"/>
      <c r="F2080" s="920"/>
      <c r="G2080" s="920"/>
    </row>
    <row r="2081" spans="3:7" ht="12.75">
      <c r="C2081" s="920"/>
      <c r="D2081" s="920"/>
      <c r="E2081" s="920"/>
      <c r="F2081" s="920"/>
      <c r="G2081" s="920"/>
    </row>
    <row r="2082" spans="3:7" ht="12.75">
      <c r="C2082" s="920"/>
      <c r="D2082" s="920"/>
      <c r="E2082" s="920"/>
      <c r="F2082" s="920"/>
      <c r="G2082" s="920"/>
    </row>
    <row r="2083" spans="3:7" ht="12.75">
      <c r="C2083" s="920"/>
      <c r="D2083" s="920"/>
      <c r="E2083" s="920"/>
      <c r="F2083" s="920"/>
      <c r="G2083" s="920"/>
    </row>
    <row r="2084" spans="3:7" ht="12.75">
      <c r="C2084" s="920"/>
      <c r="D2084" s="920"/>
      <c r="E2084" s="920"/>
      <c r="F2084" s="920"/>
      <c r="G2084" s="920"/>
    </row>
    <row r="2085" spans="3:7" ht="12.75">
      <c r="C2085" s="920"/>
      <c r="D2085" s="920"/>
      <c r="E2085" s="920"/>
      <c r="F2085" s="920"/>
      <c r="G2085" s="920"/>
    </row>
    <row r="2086" spans="3:7" ht="12.75">
      <c r="C2086" s="920"/>
      <c r="D2086" s="920"/>
      <c r="E2086" s="920"/>
      <c r="F2086" s="920"/>
      <c r="G2086" s="920"/>
    </row>
    <row r="2087" spans="3:7" ht="12.75">
      <c r="C2087" s="920"/>
      <c r="D2087" s="920"/>
      <c r="E2087" s="920"/>
      <c r="F2087" s="920"/>
      <c r="G2087" s="920"/>
    </row>
    <row r="2088" spans="3:7" ht="12.75">
      <c r="C2088" s="920"/>
      <c r="D2088" s="920"/>
      <c r="E2088" s="920"/>
      <c r="F2088" s="920"/>
      <c r="G2088" s="920"/>
    </row>
    <row r="2089" spans="3:7" ht="12.75">
      <c r="C2089" s="920"/>
      <c r="D2089" s="920"/>
      <c r="E2089" s="920"/>
      <c r="F2089" s="920"/>
      <c r="G2089" s="920"/>
    </row>
    <row r="2090" spans="3:7" ht="12.75">
      <c r="C2090" s="920"/>
      <c r="D2090" s="920"/>
      <c r="E2090" s="920"/>
      <c r="F2090" s="920"/>
      <c r="G2090" s="920"/>
    </row>
    <row r="2091" spans="3:7" ht="12.75">
      <c r="C2091" s="920"/>
      <c r="D2091" s="920"/>
      <c r="E2091" s="920"/>
      <c r="F2091" s="920"/>
      <c r="G2091" s="920"/>
    </row>
    <row r="2092" spans="3:7" ht="12.75">
      <c r="C2092" s="920"/>
      <c r="D2092" s="920"/>
      <c r="E2092" s="920"/>
      <c r="F2092" s="920"/>
      <c r="G2092" s="920"/>
    </row>
    <row r="2093" spans="3:7" ht="12.75">
      <c r="C2093" s="920"/>
      <c r="D2093" s="920"/>
      <c r="E2093" s="920"/>
      <c r="F2093" s="920"/>
      <c r="G2093" s="920"/>
    </row>
    <row r="2094" spans="3:7" ht="12.75">
      <c r="C2094" s="920"/>
      <c r="D2094" s="920"/>
      <c r="E2094" s="920"/>
      <c r="F2094" s="920"/>
      <c r="G2094" s="920"/>
    </row>
    <row r="2095" spans="3:7" ht="12.75">
      <c r="C2095" s="920"/>
      <c r="D2095" s="920"/>
      <c r="E2095" s="920"/>
      <c r="F2095" s="920"/>
      <c r="G2095" s="920"/>
    </row>
    <row r="2096" spans="3:7" ht="12.75">
      <c r="C2096" s="920"/>
      <c r="D2096" s="920"/>
      <c r="E2096" s="920"/>
      <c r="F2096" s="920"/>
      <c r="G2096" s="920"/>
    </row>
    <row r="2097" spans="3:7" ht="12.75">
      <c r="C2097" s="920"/>
      <c r="D2097" s="920"/>
      <c r="E2097" s="920"/>
      <c r="F2097" s="920"/>
      <c r="G2097" s="920"/>
    </row>
    <row r="2098" spans="3:7" ht="12.75">
      <c r="C2098" s="920"/>
      <c r="D2098" s="920"/>
      <c r="E2098" s="920"/>
      <c r="F2098" s="920"/>
      <c r="G2098" s="920"/>
    </row>
    <row r="2099" spans="3:7" ht="12.75">
      <c r="C2099" s="920"/>
      <c r="D2099" s="920"/>
      <c r="E2099" s="920"/>
      <c r="F2099" s="920"/>
      <c r="G2099" s="920"/>
    </row>
    <row r="2100" spans="3:7" ht="12.75">
      <c r="C2100" s="920"/>
      <c r="D2100" s="920"/>
      <c r="E2100" s="920"/>
      <c r="F2100" s="920"/>
      <c r="G2100" s="920"/>
    </row>
    <row r="2101" spans="3:7" ht="12.75">
      <c r="C2101" s="920"/>
      <c r="D2101" s="920"/>
      <c r="E2101" s="920"/>
      <c r="F2101" s="920"/>
      <c r="G2101" s="920"/>
    </row>
    <row r="2102" spans="3:7" ht="12.75">
      <c r="C2102" s="920"/>
      <c r="D2102" s="920"/>
      <c r="E2102" s="920"/>
      <c r="F2102" s="920"/>
      <c r="G2102" s="920"/>
    </row>
    <row r="2103" spans="3:7" ht="12.75">
      <c r="C2103" s="920"/>
      <c r="D2103" s="920"/>
      <c r="E2103" s="920"/>
      <c r="F2103" s="920"/>
      <c r="G2103" s="920"/>
    </row>
    <row r="2104" spans="3:7" ht="12.75">
      <c r="C2104" s="920"/>
      <c r="D2104" s="920"/>
      <c r="E2104" s="920"/>
      <c r="F2104" s="920"/>
      <c r="G2104" s="920"/>
    </row>
    <row r="2105" spans="3:7" ht="12.75">
      <c r="C2105" s="920"/>
      <c r="D2105" s="920"/>
      <c r="E2105" s="920"/>
      <c r="F2105" s="920"/>
      <c r="G2105" s="920"/>
    </row>
    <row r="2106" spans="3:7" ht="12.75">
      <c r="C2106" s="920"/>
      <c r="D2106" s="920"/>
      <c r="E2106" s="920"/>
      <c r="F2106" s="920"/>
      <c r="G2106" s="920"/>
    </row>
    <row r="2107" spans="3:7" ht="12.75">
      <c r="C2107" s="920"/>
      <c r="D2107" s="920"/>
      <c r="E2107" s="920"/>
      <c r="F2107" s="920"/>
      <c r="G2107" s="920"/>
    </row>
    <row r="2108" spans="3:7" ht="12.75">
      <c r="C2108" s="920"/>
      <c r="D2108" s="920"/>
      <c r="E2108" s="920"/>
      <c r="F2108" s="920"/>
      <c r="G2108" s="920"/>
    </row>
    <row r="2109" spans="3:7" ht="12.75">
      <c r="C2109" s="920"/>
      <c r="D2109" s="920"/>
      <c r="E2109" s="920"/>
      <c r="F2109" s="920"/>
      <c r="G2109" s="920"/>
    </row>
    <row r="2110" spans="3:7" ht="12.75">
      <c r="C2110" s="920"/>
      <c r="D2110" s="920"/>
      <c r="E2110" s="920"/>
      <c r="F2110" s="920"/>
      <c r="G2110" s="920"/>
    </row>
    <row r="2111" spans="3:7" ht="12.75">
      <c r="C2111" s="920"/>
      <c r="D2111" s="920"/>
      <c r="E2111" s="920"/>
      <c r="F2111" s="920"/>
      <c r="G2111" s="920"/>
    </row>
    <row r="2112" spans="3:7" ht="12.75">
      <c r="C2112" s="920"/>
      <c r="D2112" s="920"/>
      <c r="E2112" s="920"/>
      <c r="F2112" s="920"/>
      <c r="G2112" s="920"/>
    </row>
    <row r="2113" spans="3:7" ht="12.75">
      <c r="C2113" s="920"/>
      <c r="D2113" s="920"/>
      <c r="E2113" s="920"/>
      <c r="F2113" s="920"/>
      <c r="G2113" s="920"/>
    </row>
    <row r="2114" spans="3:7" ht="12.75">
      <c r="C2114" s="920"/>
      <c r="D2114" s="920"/>
      <c r="E2114" s="920"/>
      <c r="F2114" s="920"/>
      <c r="G2114" s="920"/>
    </row>
    <row r="2115" spans="3:7" ht="12.75">
      <c r="C2115" s="920"/>
      <c r="D2115" s="920"/>
      <c r="E2115" s="920"/>
      <c r="F2115" s="920"/>
      <c r="G2115" s="920"/>
    </row>
    <row r="2116" spans="3:7" ht="12.75">
      <c r="C2116" s="920"/>
      <c r="D2116" s="920"/>
      <c r="E2116" s="920"/>
      <c r="F2116" s="920"/>
      <c r="G2116" s="920"/>
    </row>
    <row r="2117" spans="3:7" ht="12.75">
      <c r="C2117" s="920"/>
      <c r="D2117" s="920"/>
      <c r="E2117" s="920"/>
      <c r="F2117" s="920"/>
      <c r="G2117" s="920"/>
    </row>
    <row r="2118" spans="3:7" ht="12.75">
      <c r="C2118" s="920"/>
      <c r="D2118" s="920"/>
      <c r="E2118" s="920"/>
      <c r="F2118" s="920"/>
      <c r="G2118" s="920"/>
    </row>
    <row r="2119" spans="3:7" ht="12.75">
      <c r="C2119" s="920"/>
      <c r="D2119" s="920"/>
      <c r="E2119" s="920"/>
      <c r="F2119" s="920"/>
      <c r="G2119" s="920"/>
    </row>
    <row r="2120" spans="3:7" ht="12.75">
      <c r="C2120" s="920"/>
      <c r="D2120" s="920"/>
      <c r="E2120" s="920"/>
      <c r="F2120" s="920"/>
      <c r="G2120" s="920"/>
    </row>
    <row r="2121" spans="3:7" ht="12.75">
      <c r="C2121" s="920"/>
      <c r="D2121" s="920"/>
      <c r="E2121" s="920"/>
      <c r="F2121" s="920"/>
      <c r="G2121" s="920"/>
    </row>
    <row r="2122" spans="3:7" ht="12.75">
      <c r="C2122" s="920"/>
      <c r="D2122" s="920"/>
      <c r="E2122" s="920"/>
      <c r="F2122" s="920"/>
      <c r="G2122" s="920"/>
    </row>
    <row r="2123" spans="3:7" ht="12.75">
      <c r="C2123" s="920"/>
      <c r="D2123" s="920"/>
      <c r="E2123" s="920"/>
      <c r="F2123" s="920"/>
      <c r="G2123" s="920"/>
    </row>
    <row r="2124" spans="3:7" ht="12.75">
      <c r="C2124" s="920"/>
      <c r="D2124" s="920"/>
      <c r="E2124" s="920"/>
      <c r="F2124" s="920"/>
      <c r="G2124" s="920"/>
    </row>
    <row r="2125" spans="3:7" ht="12.75">
      <c r="C2125" s="920"/>
      <c r="D2125" s="920"/>
      <c r="E2125" s="920"/>
      <c r="F2125" s="920"/>
      <c r="G2125" s="920"/>
    </row>
    <row r="2126" spans="3:7" ht="12.75">
      <c r="C2126" s="920"/>
      <c r="D2126" s="920"/>
      <c r="E2126" s="920"/>
      <c r="F2126" s="920"/>
      <c r="G2126" s="920"/>
    </row>
    <row r="2127" spans="3:7" ht="12.75">
      <c r="C2127" s="920"/>
      <c r="D2127" s="920"/>
      <c r="E2127" s="920"/>
      <c r="F2127" s="920"/>
      <c r="G2127" s="920"/>
    </row>
    <row r="2128" spans="3:7" ht="12.75">
      <c r="C2128" s="920"/>
      <c r="D2128" s="920"/>
      <c r="E2128" s="920"/>
      <c r="F2128" s="920"/>
      <c r="G2128" s="920"/>
    </row>
    <row r="2129" spans="3:7" ht="12.75">
      <c r="C2129" s="920"/>
      <c r="D2129" s="920"/>
      <c r="E2129" s="920"/>
      <c r="F2129" s="920"/>
      <c r="G2129" s="920"/>
    </row>
    <row r="2130" spans="3:7" ht="12.75">
      <c r="C2130" s="920"/>
      <c r="D2130" s="920"/>
      <c r="E2130" s="920"/>
      <c r="F2130" s="920"/>
      <c r="G2130" s="920"/>
    </row>
    <row r="2131" spans="3:7" ht="12.75">
      <c r="C2131" s="920"/>
      <c r="D2131" s="920"/>
      <c r="E2131" s="920"/>
      <c r="F2131" s="920"/>
      <c r="G2131" s="920"/>
    </row>
    <row r="2132" spans="3:7" ht="12.75">
      <c r="C2132" s="920"/>
      <c r="D2132" s="920"/>
      <c r="E2132" s="920"/>
      <c r="F2132" s="920"/>
      <c r="G2132" s="920"/>
    </row>
    <row r="2133" spans="3:7" ht="12.75">
      <c r="C2133" s="920"/>
      <c r="D2133" s="920"/>
      <c r="E2133" s="920"/>
      <c r="F2133" s="920"/>
      <c r="G2133" s="920"/>
    </row>
    <row r="2134" spans="3:7" ht="12.75">
      <c r="C2134" s="920"/>
      <c r="D2134" s="920"/>
      <c r="E2134" s="920"/>
      <c r="F2134" s="920"/>
      <c r="G2134" s="920"/>
    </row>
    <row r="2135" spans="3:7" ht="12.75">
      <c r="C2135" s="920"/>
      <c r="D2135" s="920"/>
      <c r="E2135" s="920"/>
      <c r="F2135" s="920"/>
      <c r="G2135" s="920"/>
    </row>
    <row r="2136" spans="3:7" ht="12.75">
      <c r="C2136" s="920"/>
      <c r="D2136" s="920"/>
      <c r="E2136" s="920"/>
      <c r="F2136" s="920"/>
      <c r="G2136" s="920"/>
    </row>
    <row r="2137" spans="3:7" ht="12.75">
      <c r="C2137" s="920"/>
      <c r="D2137" s="920"/>
      <c r="E2137" s="920"/>
      <c r="F2137" s="920"/>
      <c r="G2137" s="920"/>
    </row>
    <row r="2138" spans="3:7" ht="12.75">
      <c r="C2138" s="920"/>
      <c r="D2138" s="920"/>
      <c r="E2138" s="920"/>
      <c r="F2138" s="920"/>
      <c r="G2138" s="920"/>
    </row>
    <row r="2139" spans="3:7" ht="12.75">
      <c r="C2139" s="920"/>
      <c r="D2139" s="920"/>
      <c r="E2139" s="920"/>
      <c r="F2139" s="920"/>
      <c r="G2139" s="920"/>
    </row>
    <row r="2140" spans="3:7" ht="12.75">
      <c r="C2140" s="920"/>
      <c r="D2140" s="920"/>
      <c r="E2140" s="920"/>
      <c r="F2140" s="920"/>
      <c r="G2140" s="920"/>
    </row>
    <row r="2141" spans="3:7" ht="12.75">
      <c r="C2141" s="920"/>
      <c r="D2141" s="920"/>
      <c r="E2141" s="920"/>
      <c r="F2141" s="920"/>
      <c r="G2141" s="920"/>
    </row>
    <row r="2142" spans="3:7" ht="12.75">
      <c r="C2142" s="920"/>
      <c r="D2142" s="920"/>
      <c r="E2142" s="920"/>
      <c r="F2142" s="920"/>
      <c r="G2142" s="920"/>
    </row>
    <row r="2143" spans="3:7" ht="12.75">
      <c r="C2143" s="920"/>
      <c r="D2143" s="920"/>
      <c r="E2143" s="920"/>
      <c r="F2143" s="920"/>
      <c r="G2143" s="920"/>
    </row>
    <row r="2144" spans="3:7" ht="12.75">
      <c r="C2144" s="920"/>
      <c r="D2144" s="920"/>
      <c r="E2144" s="920"/>
      <c r="F2144" s="920"/>
      <c r="G2144" s="920"/>
    </row>
    <row r="2145" spans="3:7" ht="12.75">
      <c r="C2145" s="920"/>
      <c r="D2145" s="920"/>
      <c r="E2145" s="920"/>
      <c r="F2145" s="920"/>
      <c r="G2145" s="920"/>
    </row>
    <row r="2146" spans="3:7" ht="12.75">
      <c r="C2146" s="920"/>
      <c r="D2146" s="920"/>
      <c r="E2146" s="920"/>
      <c r="F2146" s="920"/>
      <c r="G2146" s="920"/>
    </row>
    <row r="2147" spans="3:7" ht="12.75">
      <c r="C2147" s="920"/>
      <c r="D2147" s="920"/>
      <c r="E2147" s="920"/>
      <c r="F2147" s="920"/>
      <c r="G2147" s="920"/>
    </row>
    <row r="2148" spans="3:7" ht="12.75">
      <c r="C2148" s="920"/>
      <c r="D2148" s="920"/>
      <c r="E2148" s="920"/>
      <c r="F2148" s="920"/>
      <c r="G2148" s="920"/>
    </row>
    <row r="2149" spans="3:7" ht="12.75">
      <c r="C2149" s="920"/>
      <c r="D2149" s="920"/>
      <c r="E2149" s="920"/>
      <c r="F2149" s="920"/>
      <c r="G2149" s="920"/>
    </row>
    <row r="2150" spans="3:7" ht="12.75">
      <c r="C2150" s="920"/>
      <c r="D2150" s="920"/>
      <c r="E2150" s="920"/>
      <c r="F2150" s="920"/>
      <c r="G2150" s="920"/>
    </row>
    <row r="2151" spans="3:7" ht="12.75">
      <c r="C2151" s="920"/>
      <c r="D2151" s="920"/>
      <c r="E2151" s="920"/>
      <c r="F2151" s="920"/>
      <c r="G2151" s="920"/>
    </row>
    <row r="2152" spans="3:7" ht="12.75">
      <c r="C2152" s="920"/>
      <c r="D2152" s="920"/>
      <c r="E2152" s="920"/>
      <c r="F2152" s="920"/>
      <c r="G2152" s="920"/>
    </row>
    <row r="2153" spans="3:7" ht="12.75">
      <c r="C2153" s="920"/>
      <c r="D2153" s="920"/>
      <c r="E2153" s="920"/>
      <c r="F2153" s="920"/>
      <c r="G2153" s="920"/>
    </row>
    <row r="2154" spans="3:7" ht="12.75">
      <c r="C2154" s="920"/>
      <c r="D2154" s="920"/>
      <c r="E2154" s="920"/>
      <c r="F2154" s="920"/>
      <c r="G2154" s="920"/>
    </row>
    <row r="2155" spans="3:7" ht="12.75">
      <c r="C2155" s="920"/>
      <c r="D2155" s="920"/>
      <c r="E2155" s="920"/>
      <c r="F2155" s="920"/>
      <c r="G2155" s="920"/>
    </row>
    <row r="2156" spans="3:7" ht="12.75">
      <c r="C2156" s="920"/>
      <c r="D2156" s="920"/>
      <c r="E2156" s="920"/>
      <c r="F2156" s="920"/>
      <c r="G2156" s="920"/>
    </row>
    <row r="2157" spans="3:7" ht="12.75">
      <c r="C2157" s="920"/>
      <c r="D2157" s="920"/>
      <c r="E2157" s="920"/>
      <c r="F2157" s="920"/>
      <c r="G2157" s="920"/>
    </row>
    <row r="2158" spans="3:7" ht="12.75">
      <c r="C2158" s="920"/>
      <c r="D2158" s="920"/>
      <c r="E2158" s="920"/>
      <c r="F2158" s="920"/>
      <c r="G2158" s="920"/>
    </row>
    <row r="2159" spans="3:7" ht="12.75">
      <c r="C2159" s="920"/>
      <c r="D2159" s="920"/>
      <c r="E2159" s="920"/>
      <c r="F2159" s="920"/>
      <c r="G2159" s="920"/>
    </row>
    <row r="2160" spans="3:7" ht="12.75">
      <c r="C2160" s="920"/>
      <c r="D2160" s="920"/>
      <c r="E2160" s="920"/>
      <c r="F2160" s="920"/>
      <c r="G2160" s="920"/>
    </row>
    <row r="2161" spans="3:7" ht="12.75">
      <c r="C2161" s="920"/>
      <c r="D2161" s="920"/>
      <c r="E2161" s="920"/>
      <c r="F2161" s="920"/>
      <c r="G2161" s="920"/>
    </row>
    <row r="2162" spans="3:7" ht="12.75">
      <c r="C2162" s="920"/>
      <c r="D2162" s="920"/>
      <c r="E2162" s="920"/>
      <c r="F2162" s="920"/>
      <c r="G2162" s="920"/>
    </row>
    <row r="2163" spans="3:7" ht="12.75">
      <c r="C2163" s="920"/>
      <c r="D2163" s="920"/>
      <c r="E2163" s="920"/>
      <c r="F2163" s="920"/>
      <c r="G2163" s="920"/>
    </row>
    <row r="2164" spans="3:7" ht="12.75">
      <c r="C2164" s="920"/>
      <c r="D2164" s="920"/>
      <c r="E2164" s="920"/>
      <c r="F2164" s="920"/>
      <c r="G2164" s="920"/>
    </row>
    <row r="2165" spans="3:7" ht="12.75">
      <c r="C2165" s="920"/>
      <c r="D2165" s="920"/>
      <c r="E2165" s="920"/>
      <c r="F2165" s="920"/>
      <c r="G2165" s="920"/>
    </row>
    <row r="2166" spans="3:7" ht="12.75">
      <c r="C2166" s="920"/>
      <c r="D2166" s="920"/>
      <c r="E2166" s="920"/>
      <c r="F2166" s="920"/>
      <c r="G2166" s="920"/>
    </row>
    <row r="2167" spans="3:7" ht="12.75">
      <c r="C2167" s="920"/>
      <c r="D2167" s="920"/>
      <c r="E2167" s="920"/>
      <c r="F2167" s="920"/>
      <c r="G2167" s="920"/>
    </row>
    <row r="2168" spans="3:7" ht="12.75">
      <c r="C2168" s="920"/>
      <c r="D2168" s="920"/>
      <c r="E2168" s="920"/>
      <c r="F2168" s="920"/>
      <c r="G2168" s="920"/>
    </row>
    <row r="2169" spans="3:7" ht="12.75">
      <c r="C2169" s="920"/>
      <c r="D2169" s="920"/>
      <c r="E2169" s="920"/>
      <c r="F2169" s="920"/>
      <c r="G2169" s="920"/>
    </row>
    <row r="2170" spans="3:7" ht="12.75">
      <c r="C2170" s="920"/>
      <c r="D2170" s="920"/>
      <c r="E2170" s="920"/>
      <c r="F2170" s="920"/>
      <c r="G2170" s="920"/>
    </row>
    <row r="2171" spans="3:7" ht="12.75">
      <c r="C2171" s="920"/>
      <c r="D2171" s="920"/>
      <c r="E2171" s="920"/>
      <c r="F2171" s="920"/>
      <c r="G2171" s="920"/>
    </row>
    <row r="2172" spans="3:7" ht="12.75">
      <c r="C2172" s="920"/>
      <c r="D2172" s="920"/>
      <c r="E2172" s="920"/>
      <c r="F2172" s="920"/>
      <c r="G2172" s="920"/>
    </row>
    <row r="2173" spans="3:7" ht="12.75">
      <c r="C2173" s="920"/>
      <c r="D2173" s="920"/>
      <c r="E2173" s="920"/>
      <c r="F2173" s="920"/>
      <c r="G2173" s="920"/>
    </row>
    <row r="2174" spans="3:7" ht="12.75">
      <c r="C2174" s="920"/>
      <c r="D2174" s="920"/>
      <c r="E2174" s="920"/>
      <c r="F2174" s="920"/>
      <c r="G2174" s="920"/>
    </row>
    <row r="2175" spans="3:7" ht="12.75">
      <c r="C2175" s="920"/>
      <c r="D2175" s="920"/>
      <c r="E2175" s="920"/>
      <c r="F2175" s="920"/>
      <c r="G2175" s="920"/>
    </row>
    <row r="2176" spans="3:7" ht="12.75">
      <c r="C2176" s="920"/>
      <c r="D2176" s="920"/>
      <c r="E2176" s="920"/>
      <c r="F2176" s="920"/>
      <c r="G2176" s="920"/>
    </row>
    <row r="2177" spans="3:7" ht="12.75">
      <c r="C2177" s="920"/>
      <c r="D2177" s="920"/>
      <c r="E2177" s="920"/>
      <c r="F2177" s="920"/>
      <c r="G2177" s="920"/>
    </row>
    <row r="2178" spans="3:7" ht="12.75">
      <c r="C2178" s="920"/>
      <c r="D2178" s="920"/>
      <c r="E2178" s="920"/>
      <c r="F2178" s="920"/>
      <c r="G2178" s="920"/>
    </row>
    <row r="2179" spans="3:7" ht="12.75">
      <c r="C2179" s="920"/>
      <c r="D2179" s="920"/>
      <c r="E2179" s="920"/>
      <c r="F2179" s="920"/>
      <c r="G2179" s="920"/>
    </row>
    <row r="2180" spans="3:7" ht="12.75">
      <c r="C2180" s="920"/>
      <c r="D2180" s="920"/>
      <c r="E2180" s="920"/>
      <c r="F2180" s="920"/>
      <c r="G2180" s="920"/>
    </row>
    <row r="2181" spans="3:7" ht="12.75">
      <c r="C2181" s="920"/>
      <c r="D2181" s="920"/>
      <c r="E2181" s="920"/>
      <c r="F2181" s="920"/>
      <c r="G2181" s="920"/>
    </row>
    <row r="2182" spans="3:7" ht="12.75">
      <c r="C2182" s="920"/>
      <c r="D2182" s="920"/>
      <c r="E2182" s="920"/>
      <c r="F2182" s="920"/>
      <c r="G2182" s="920"/>
    </row>
    <row r="2183" spans="3:7" ht="12.75">
      <c r="C2183" s="920"/>
      <c r="D2183" s="920"/>
      <c r="E2183" s="920"/>
      <c r="F2183" s="920"/>
      <c r="G2183" s="920"/>
    </row>
    <row r="2184" spans="3:7" ht="12.75">
      <c r="C2184" s="920"/>
      <c r="D2184" s="920"/>
      <c r="E2184" s="920"/>
      <c r="F2184" s="920"/>
      <c r="G2184" s="920"/>
    </row>
    <row r="2185" spans="3:7" ht="12.75">
      <c r="C2185" s="920"/>
      <c r="D2185" s="920"/>
      <c r="E2185" s="920"/>
      <c r="F2185" s="920"/>
      <c r="G2185" s="920"/>
    </row>
    <row r="2186" spans="3:7" ht="12.75">
      <c r="C2186" s="920"/>
      <c r="D2186" s="920"/>
      <c r="E2186" s="920"/>
      <c r="F2186" s="920"/>
      <c r="G2186" s="920"/>
    </row>
    <row r="2187" spans="3:7" ht="12.75">
      <c r="C2187" s="920"/>
      <c r="D2187" s="920"/>
      <c r="E2187" s="920"/>
      <c r="F2187" s="920"/>
      <c r="G2187" s="920"/>
    </row>
    <row r="2188" spans="3:7" ht="12.75">
      <c r="C2188" s="920"/>
      <c r="D2188" s="920"/>
      <c r="E2188" s="920"/>
      <c r="F2188" s="920"/>
      <c r="G2188" s="920"/>
    </row>
    <row r="2189" spans="3:7" ht="12.75">
      <c r="C2189" s="920"/>
      <c r="D2189" s="920"/>
      <c r="E2189" s="920"/>
      <c r="F2189" s="920"/>
      <c r="G2189" s="920"/>
    </row>
    <row r="2190" spans="3:7" ht="12.75">
      <c r="C2190" s="920"/>
      <c r="D2190" s="920"/>
      <c r="E2190" s="920"/>
      <c r="F2190" s="920"/>
      <c r="G2190" s="920"/>
    </row>
    <row r="2191" spans="3:7" ht="12.75">
      <c r="C2191" s="920"/>
      <c r="D2191" s="920"/>
      <c r="E2191" s="920"/>
      <c r="F2191" s="920"/>
      <c r="G2191" s="920"/>
    </row>
    <row r="2192" spans="3:7" ht="12.75">
      <c r="C2192" s="920"/>
      <c r="D2192" s="920"/>
      <c r="E2192" s="920"/>
      <c r="F2192" s="920"/>
      <c r="G2192" s="920"/>
    </row>
    <row r="2193" spans="3:7" ht="12.75">
      <c r="C2193" s="920"/>
      <c r="D2193" s="920"/>
      <c r="E2193" s="920"/>
      <c r="F2193" s="920"/>
      <c r="G2193" s="920"/>
    </row>
    <row r="2194" spans="3:7" ht="12.75">
      <c r="C2194" s="920"/>
      <c r="D2194" s="920"/>
      <c r="E2194" s="920"/>
      <c r="F2194" s="920"/>
      <c r="G2194" s="920"/>
    </row>
    <row r="2195" spans="3:7" ht="12.75">
      <c r="C2195" s="920"/>
      <c r="D2195" s="920"/>
      <c r="E2195" s="920"/>
      <c r="F2195" s="920"/>
      <c r="G2195" s="920"/>
    </row>
    <row r="2196" spans="3:7" ht="12.75">
      <c r="C2196" s="920"/>
      <c r="D2196" s="920"/>
      <c r="E2196" s="920"/>
      <c r="F2196" s="920"/>
      <c r="G2196" s="920"/>
    </row>
    <row r="2197" spans="3:7" ht="12.75">
      <c r="C2197" s="920"/>
      <c r="D2197" s="920"/>
      <c r="E2197" s="920"/>
      <c r="F2197" s="920"/>
      <c r="G2197" s="920"/>
    </row>
    <row r="2198" spans="3:7" ht="12.75">
      <c r="C2198" s="920"/>
      <c r="D2198" s="920"/>
      <c r="E2198" s="920"/>
      <c r="F2198" s="920"/>
      <c r="G2198" s="920"/>
    </row>
    <row r="2199" spans="3:7" ht="12.75">
      <c r="C2199" s="920"/>
      <c r="D2199" s="920"/>
      <c r="E2199" s="920"/>
      <c r="F2199" s="920"/>
      <c r="G2199" s="920"/>
    </row>
    <row r="2200" spans="3:7" ht="12.75">
      <c r="C2200" s="920"/>
      <c r="D2200" s="920"/>
      <c r="E2200" s="920"/>
      <c r="F2200" s="920"/>
      <c r="G2200" s="920"/>
    </row>
    <row r="2201" spans="3:7" ht="12.75">
      <c r="C2201" s="920"/>
      <c r="D2201" s="920"/>
      <c r="E2201" s="920"/>
      <c r="F2201" s="920"/>
      <c r="G2201" s="920"/>
    </row>
    <row r="2202" spans="3:7" ht="12.75">
      <c r="C2202" s="920"/>
      <c r="D2202" s="920"/>
      <c r="E2202" s="920"/>
      <c r="F2202" s="920"/>
      <c r="G2202" s="920"/>
    </row>
    <row r="2203" spans="3:7" ht="12.75">
      <c r="C2203" s="920"/>
      <c r="D2203" s="920"/>
      <c r="E2203" s="920"/>
      <c r="F2203" s="920"/>
      <c r="G2203" s="920"/>
    </row>
    <row r="2204" spans="3:7" ht="12.75">
      <c r="C2204" s="920"/>
      <c r="D2204" s="920"/>
      <c r="E2204" s="920"/>
      <c r="F2204" s="920"/>
      <c r="G2204" s="920"/>
    </row>
    <row r="2205" spans="3:7" ht="12.75">
      <c r="C2205" s="920"/>
      <c r="D2205" s="920"/>
      <c r="E2205" s="920"/>
      <c r="F2205" s="920"/>
      <c r="G2205" s="920"/>
    </row>
    <row r="2206" spans="3:7" ht="12.75">
      <c r="C2206" s="920"/>
      <c r="D2206" s="920"/>
      <c r="E2206" s="920"/>
      <c r="F2206" s="920"/>
      <c r="G2206" s="920"/>
    </row>
    <row r="2207" spans="3:7" ht="12.75">
      <c r="C2207" s="920"/>
      <c r="D2207" s="920"/>
      <c r="E2207" s="920"/>
      <c r="F2207" s="920"/>
      <c r="G2207" s="920"/>
    </row>
    <row r="2208" spans="3:7" ht="12.75">
      <c r="C2208" s="920"/>
      <c r="D2208" s="920"/>
      <c r="E2208" s="920"/>
      <c r="F2208" s="920"/>
      <c r="G2208" s="920"/>
    </row>
    <row r="2209" spans="3:7" ht="12.75">
      <c r="C2209" s="920"/>
      <c r="D2209" s="920"/>
      <c r="E2209" s="920"/>
      <c r="F2209" s="920"/>
      <c r="G2209" s="920"/>
    </row>
    <row r="2210" spans="3:7" ht="12.75">
      <c r="C2210" s="920"/>
      <c r="D2210" s="920"/>
      <c r="E2210" s="920"/>
      <c r="F2210" s="920"/>
      <c r="G2210" s="920"/>
    </row>
    <row r="2211" spans="3:7" ht="12.75">
      <c r="C2211" s="920"/>
      <c r="D2211" s="920"/>
      <c r="E2211" s="920"/>
      <c r="F2211" s="920"/>
      <c r="G2211" s="920"/>
    </row>
    <row r="2212" spans="3:7" ht="12.75">
      <c r="C2212" s="920"/>
      <c r="D2212" s="920"/>
      <c r="E2212" s="920"/>
      <c r="F2212" s="920"/>
      <c r="G2212" s="920"/>
    </row>
    <row r="2213" spans="3:7" ht="12.75">
      <c r="C2213" s="920"/>
      <c r="D2213" s="920"/>
      <c r="E2213" s="920"/>
      <c r="F2213" s="920"/>
      <c r="G2213" s="920"/>
    </row>
    <row r="2214" spans="3:7" ht="12.75">
      <c r="C2214" s="920"/>
      <c r="D2214" s="920"/>
      <c r="E2214" s="920"/>
      <c r="F2214" s="920"/>
      <c r="G2214" s="920"/>
    </row>
    <row r="2215" spans="3:7" ht="12.75">
      <c r="C2215" s="920"/>
      <c r="D2215" s="920"/>
      <c r="E2215" s="920"/>
      <c r="F2215" s="920"/>
      <c r="G2215" s="920"/>
    </row>
    <row r="2216" spans="3:7" ht="12.75">
      <c r="C2216" s="920"/>
      <c r="D2216" s="920"/>
      <c r="E2216" s="920"/>
      <c r="F2216" s="920"/>
      <c r="G2216" s="920"/>
    </row>
    <row r="2217" spans="3:7" ht="12.75">
      <c r="C2217" s="920"/>
      <c r="D2217" s="920"/>
      <c r="E2217" s="920"/>
      <c r="F2217" s="920"/>
      <c r="G2217" s="920"/>
    </row>
    <row r="2218" spans="3:7" ht="12.75">
      <c r="C2218" s="920"/>
      <c r="D2218" s="920"/>
      <c r="E2218" s="920"/>
      <c r="F2218" s="920"/>
      <c r="G2218" s="920"/>
    </row>
    <row r="2219" spans="3:7" ht="12.75">
      <c r="C2219" s="920"/>
      <c r="D2219" s="920"/>
      <c r="E2219" s="920"/>
      <c r="F2219" s="920"/>
      <c r="G2219" s="920"/>
    </row>
    <row r="2220" spans="3:7" ht="12.75">
      <c r="C2220" s="920"/>
      <c r="D2220" s="920"/>
      <c r="E2220" s="920"/>
      <c r="F2220" s="920"/>
      <c r="G2220" s="920"/>
    </row>
    <row r="2221" spans="3:7" ht="12.75">
      <c r="C2221" s="920"/>
      <c r="D2221" s="920"/>
      <c r="E2221" s="920"/>
      <c r="F2221" s="920"/>
      <c r="G2221" s="920"/>
    </row>
    <row r="2222" spans="3:7" ht="12.75">
      <c r="C2222" s="920"/>
      <c r="D2222" s="920"/>
      <c r="E2222" s="920"/>
      <c r="F2222" s="920"/>
      <c r="G2222" s="920"/>
    </row>
    <row r="2223" spans="3:7" ht="12.75">
      <c r="C2223" s="920"/>
      <c r="D2223" s="920"/>
      <c r="E2223" s="920"/>
      <c r="F2223" s="920"/>
      <c r="G2223" s="920"/>
    </row>
    <row r="2224" spans="3:7" ht="12.75">
      <c r="C2224" s="920"/>
      <c r="D2224" s="920"/>
      <c r="E2224" s="920"/>
      <c r="F2224" s="920"/>
      <c r="G2224" s="920"/>
    </row>
    <row r="2225" spans="3:7" ht="12.75">
      <c r="C2225" s="920"/>
      <c r="D2225" s="920"/>
      <c r="E2225" s="920"/>
      <c r="F2225" s="920"/>
      <c r="G2225" s="920"/>
    </row>
    <row r="2226" spans="3:7" ht="12.75">
      <c r="C2226" s="920"/>
      <c r="D2226" s="920"/>
      <c r="E2226" s="920"/>
      <c r="F2226" s="920"/>
      <c r="G2226" s="920"/>
    </row>
    <row r="2227" spans="3:7" ht="12.75">
      <c r="C2227" s="920"/>
      <c r="D2227" s="920"/>
      <c r="E2227" s="920"/>
      <c r="F2227" s="920"/>
      <c r="G2227" s="920"/>
    </row>
    <row r="2228" spans="3:7" ht="12.75">
      <c r="C2228" s="920"/>
      <c r="D2228" s="920"/>
      <c r="E2228" s="920"/>
      <c r="F2228" s="920"/>
      <c r="G2228" s="920"/>
    </row>
    <row r="2229" spans="3:7" ht="12.75">
      <c r="C2229" s="920"/>
      <c r="D2229" s="920"/>
      <c r="E2229" s="920"/>
      <c r="F2229" s="920"/>
      <c r="G2229" s="920"/>
    </row>
    <row r="2230" spans="3:7" ht="12.75">
      <c r="C2230" s="920"/>
      <c r="D2230" s="920"/>
      <c r="E2230" s="920"/>
      <c r="F2230" s="920"/>
      <c r="G2230" s="920"/>
    </row>
    <row r="2231" spans="3:7" ht="12.75">
      <c r="C2231" s="920"/>
      <c r="D2231" s="920"/>
      <c r="E2231" s="920"/>
      <c r="F2231" s="920"/>
      <c r="G2231" s="920"/>
    </row>
    <row r="2232" spans="3:7" ht="12.75">
      <c r="C2232" s="920"/>
      <c r="D2232" s="920"/>
      <c r="E2232" s="920"/>
      <c r="F2232" s="920"/>
      <c r="G2232" s="920"/>
    </row>
    <row r="2233" spans="3:7" ht="12.75">
      <c r="C2233" s="920"/>
      <c r="D2233" s="920"/>
      <c r="E2233" s="920"/>
      <c r="F2233" s="920"/>
      <c r="G2233" s="920"/>
    </row>
    <row r="2234" spans="3:7" ht="12.75">
      <c r="C2234" s="920"/>
      <c r="D2234" s="920"/>
      <c r="E2234" s="920"/>
      <c r="F2234" s="920"/>
      <c r="G2234" s="920"/>
    </row>
    <row r="2235" spans="3:7" ht="12.75">
      <c r="C2235" s="920"/>
      <c r="D2235" s="920"/>
      <c r="E2235" s="920"/>
      <c r="F2235" s="920"/>
      <c r="G2235" s="920"/>
    </row>
    <row r="2236" spans="3:7" ht="12.75">
      <c r="C2236" s="920"/>
      <c r="D2236" s="920"/>
      <c r="E2236" s="920"/>
      <c r="F2236" s="920"/>
      <c r="G2236" s="920"/>
    </row>
    <row r="2237" spans="3:7" ht="12.75">
      <c r="C2237" s="920"/>
      <c r="D2237" s="920"/>
      <c r="E2237" s="920"/>
      <c r="F2237" s="920"/>
      <c r="G2237" s="920"/>
    </row>
    <row r="2238" spans="3:7" ht="12.75">
      <c r="C2238" s="920"/>
      <c r="D2238" s="920"/>
      <c r="E2238" s="920"/>
      <c r="F2238" s="920"/>
      <c r="G2238" s="920"/>
    </row>
    <row r="2239" spans="3:7" ht="12.75">
      <c r="C2239" s="920"/>
      <c r="D2239" s="920"/>
      <c r="E2239" s="920"/>
      <c r="F2239" s="920"/>
      <c r="G2239" s="920"/>
    </row>
    <row r="2240" spans="3:7" ht="12.75">
      <c r="C2240" s="920"/>
      <c r="D2240" s="920"/>
      <c r="E2240" s="920"/>
      <c r="F2240" s="920"/>
      <c r="G2240" s="920"/>
    </row>
    <row r="2241" spans="3:7" ht="12.75">
      <c r="C2241" s="920"/>
      <c r="D2241" s="920"/>
      <c r="E2241" s="920"/>
      <c r="F2241" s="920"/>
      <c r="G2241" s="920"/>
    </row>
    <row r="2242" spans="3:7" ht="12.75">
      <c r="C2242" s="920"/>
      <c r="D2242" s="920"/>
      <c r="E2242" s="920"/>
      <c r="F2242" s="920"/>
      <c r="G2242" s="920"/>
    </row>
    <row r="2243" spans="3:7" ht="12.75">
      <c r="C2243" s="920"/>
      <c r="D2243" s="920"/>
      <c r="E2243" s="920"/>
      <c r="F2243" s="920"/>
      <c r="G2243" s="920"/>
    </row>
    <row r="2244" spans="3:7" ht="12.75">
      <c r="C2244" s="920"/>
      <c r="D2244" s="920"/>
      <c r="E2244" s="920"/>
      <c r="F2244" s="920"/>
      <c r="G2244" s="920"/>
    </row>
    <row r="2245" spans="3:7" ht="12.75">
      <c r="C2245" s="920"/>
      <c r="D2245" s="920"/>
      <c r="E2245" s="920"/>
      <c r="F2245" s="920"/>
      <c r="G2245" s="920"/>
    </row>
    <row r="2246" spans="3:7" ht="12.75">
      <c r="C2246" s="920"/>
      <c r="D2246" s="920"/>
      <c r="E2246" s="920"/>
      <c r="F2246" s="920"/>
      <c r="G2246" s="920"/>
    </row>
    <row r="2247" spans="3:7" ht="12.75">
      <c r="C2247" s="920"/>
      <c r="D2247" s="920"/>
      <c r="E2247" s="920"/>
      <c r="F2247" s="920"/>
      <c r="G2247" s="920"/>
    </row>
    <row r="2248" spans="3:7" ht="12.75">
      <c r="C2248" s="920"/>
      <c r="D2248" s="920"/>
      <c r="E2248" s="920"/>
      <c r="F2248" s="920"/>
      <c r="G2248" s="920"/>
    </row>
    <row r="2249" spans="3:7" ht="12.75">
      <c r="C2249" s="920"/>
      <c r="D2249" s="920"/>
      <c r="E2249" s="920"/>
      <c r="F2249" s="920"/>
      <c r="G2249" s="920"/>
    </row>
    <row r="2250" spans="3:7" ht="12.75">
      <c r="C2250" s="920"/>
      <c r="D2250" s="920"/>
      <c r="E2250" s="920"/>
      <c r="F2250" s="920"/>
      <c r="G2250" s="920"/>
    </row>
    <row r="2251" spans="3:7" ht="12.75">
      <c r="C2251" s="920"/>
      <c r="D2251" s="920"/>
      <c r="E2251" s="920"/>
      <c r="F2251" s="920"/>
      <c r="G2251" s="920"/>
    </row>
    <row r="2252" spans="3:7" ht="12.75">
      <c r="C2252" s="920"/>
      <c r="D2252" s="920"/>
      <c r="E2252" s="920"/>
      <c r="F2252" s="920"/>
      <c r="G2252" s="920"/>
    </row>
    <row r="2253" spans="3:7" ht="12.75">
      <c r="C2253" s="920"/>
      <c r="D2253" s="920"/>
      <c r="E2253" s="920"/>
      <c r="F2253" s="920"/>
      <c r="G2253" s="920"/>
    </row>
    <row r="2254" spans="3:7" ht="12.75">
      <c r="C2254" s="920"/>
      <c r="D2254" s="920"/>
      <c r="E2254" s="920"/>
      <c r="F2254" s="920"/>
      <c r="G2254" s="920"/>
    </row>
    <row r="2255" spans="3:7" ht="12.75">
      <c r="C2255" s="920"/>
      <c r="D2255" s="920"/>
      <c r="E2255" s="920"/>
      <c r="F2255" s="920"/>
      <c r="G2255" s="920"/>
    </row>
    <row r="2256" spans="3:7" ht="12.75">
      <c r="C2256" s="920"/>
      <c r="D2256" s="920"/>
      <c r="E2256" s="920"/>
      <c r="F2256" s="920"/>
      <c r="G2256" s="920"/>
    </row>
    <row r="2257" spans="3:7" ht="12.75">
      <c r="C2257" s="920"/>
      <c r="D2257" s="920"/>
      <c r="E2257" s="920"/>
      <c r="F2257" s="920"/>
      <c r="G2257" s="920"/>
    </row>
    <row r="2258" spans="3:7" ht="12.75">
      <c r="C2258" s="920"/>
      <c r="D2258" s="920"/>
      <c r="E2258" s="920"/>
      <c r="F2258" s="920"/>
      <c r="G2258" s="920"/>
    </row>
    <row r="2259" spans="3:7" ht="12.75">
      <c r="C2259" s="920"/>
      <c r="D2259" s="920"/>
      <c r="E2259" s="920"/>
      <c r="F2259" s="920"/>
      <c r="G2259" s="920"/>
    </row>
    <row r="2260" spans="3:7" ht="12.75">
      <c r="C2260" s="920"/>
      <c r="D2260" s="920"/>
      <c r="E2260" s="920"/>
      <c r="F2260" s="920"/>
      <c r="G2260" s="920"/>
    </row>
    <row r="2261" spans="3:7" ht="12.75">
      <c r="C2261" s="920"/>
      <c r="D2261" s="920"/>
      <c r="E2261" s="920"/>
      <c r="F2261" s="920"/>
      <c r="G2261" s="920"/>
    </row>
    <row r="2262" spans="3:7" ht="12.75">
      <c r="C2262" s="920"/>
      <c r="D2262" s="920"/>
      <c r="E2262" s="920"/>
      <c r="F2262" s="920"/>
      <c r="G2262" s="920"/>
    </row>
    <row r="2263" spans="3:7" ht="12.75">
      <c r="C2263" s="920"/>
      <c r="D2263" s="920"/>
      <c r="E2263" s="920"/>
      <c r="F2263" s="920"/>
      <c r="G2263" s="920"/>
    </row>
    <row r="2264" spans="3:7" ht="12.75">
      <c r="C2264" s="920"/>
      <c r="D2264" s="920"/>
      <c r="E2264" s="920"/>
      <c r="F2264" s="920"/>
      <c r="G2264" s="920"/>
    </row>
    <row r="2265" spans="3:7" ht="12.75">
      <c r="C2265" s="920"/>
      <c r="D2265" s="920"/>
      <c r="E2265" s="920"/>
      <c r="F2265" s="920"/>
      <c r="G2265" s="920"/>
    </row>
    <row r="2266" spans="3:7" ht="12.75">
      <c r="C2266" s="920"/>
      <c r="D2266" s="920"/>
      <c r="E2266" s="920"/>
      <c r="F2266" s="920"/>
      <c r="G2266" s="920"/>
    </row>
    <row r="2267" spans="3:7" ht="12.75">
      <c r="C2267" s="920"/>
      <c r="D2267" s="920"/>
      <c r="E2267" s="920"/>
      <c r="F2267" s="920"/>
      <c r="G2267" s="920"/>
    </row>
    <row r="2268" spans="3:7" ht="12.75">
      <c r="C2268" s="920"/>
      <c r="D2268" s="920"/>
      <c r="E2268" s="920"/>
      <c r="F2268" s="920"/>
      <c r="G2268" s="920"/>
    </row>
    <row r="2269" spans="3:7" ht="12.75">
      <c r="C2269" s="920"/>
      <c r="D2269" s="920"/>
      <c r="E2269" s="920"/>
      <c r="F2269" s="920"/>
      <c r="G2269" s="920"/>
    </row>
    <row r="2270" spans="3:7" ht="12.75">
      <c r="C2270" s="920"/>
      <c r="D2270" s="920"/>
      <c r="E2270" s="920"/>
      <c r="F2270" s="920"/>
      <c r="G2270" s="920"/>
    </row>
    <row r="2271" spans="3:7" ht="12.75">
      <c r="C2271" s="920"/>
      <c r="D2271" s="920"/>
      <c r="E2271" s="920"/>
      <c r="F2271" s="920"/>
      <c r="G2271" s="920"/>
    </row>
    <row r="2272" spans="3:7" ht="12.75">
      <c r="C2272" s="920"/>
      <c r="D2272" s="920"/>
      <c r="E2272" s="920"/>
      <c r="F2272" s="920"/>
      <c r="G2272" s="920"/>
    </row>
    <row r="2273" spans="3:7" ht="12.75">
      <c r="C2273" s="920"/>
      <c r="D2273" s="920"/>
      <c r="E2273" s="920"/>
      <c r="F2273" s="920"/>
      <c r="G2273" s="920"/>
    </row>
    <row r="2274" spans="3:7" ht="12.75">
      <c r="C2274" s="920"/>
      <c r="D2274" s="920"/>
      <c r="E2274" s="920"/>
      <c r="F2274" s="920"/>
      <c r="G2274" s="920"/>
    </row>
    <row r="2275" spans="3:7" ht="12.75">
      <c r="C2275" s="920"/>
      <c r="D2275" s="920"/>
      <c r="E2275" s="920"/>
      <c r="F2275" s="920"/>
      <c r="G2275" s="920"/>
    </row>
    <row r="2276" spans="3:7" ht="12.75">
      <c r="C2276" s="920"/>
      <c r="D2276" s="920"/>
      <c r="E2276" s="920"/>
      <c r="F2276" s="920"/>
      <c r="G2276" s="920"/>
    </row>
    <row r="2277" spans="3:7" ht="12.75">
      <c r="C2277" s="920"/>
      <c r="D2277" s="920"/>
      <c r="E2277" s="920"/>
      <c r="F2277" s="920"/>
      <c r="G2277" s="920"/>
    </row>
    <row r="2278" spans="3:7" ht="12.75">
      <c r="C2278" s="920"/>
      <c r="D2278" s="920"/>
      <c r="E2278" s="920"/>
      <c r="F2278" s="920"/>
      <c r="G2278" s="920"/>
    </row>
    <row r="2279" spans="3:7" ht="12.75">
      <c r="C2279" s="920"/>
      <c r="D2279" s="920"/>
      <c r="E2279" s="920"/>
      <c r="F2279" s="920"/>
      <c r="G2279" s="920"/>
    </row>
    <row r="2280" spans="3:7" ht="12.75">
      <c r="C2280" s="920"/>
      <c r="D2280" s="920"/>
      <c r="E2280" s="920"/>
      <c r="F2280" s="920"/>
      <c r="G2280" s="920"/>
    </row>
    <row r="2281" spans="3:7" ht="12.75">
      <c r="C2281" s="920"/>
      <c r="D2281" s="920"/>
      <c r="E2281" s="920"/>
      <c r="F2281" s="920"/>
      <c r="G2281" s="920"/>
    </row>
    <row r="2282" spans="3:7" ht="12.75">
      <c r="C2282" s="920"/>
      <c r="D2282" s="920"/>
      <c r="E2282" s="920"/>
      <c r="F2282" s="920"/>
      <c r="G2282" s="920"/>
    </row>
    <row r="2283" spans="3:7" ht="12.75">
      <c r="C2283" s="920"/>
      <c r="D2283" s="920"/>
      <c r="E2283" s="920"/>
      <c r="F2283" s="920"/>
      <c r="G2283" s="920"/>
    </row>
    <row r="2284" spans="3:7" ht="12.75">
      <c r="C2284" s="920"/>
      <c r="D2284" s="920"/>
      <c r="E2284" s="920"/>
      <c r="F2284" s="920"/>
      <c r="G2284" s="920"/>
    </row>
    <row r="2285" spans="3:7" ht="12.75">
      <c r="C2285" s="920"/>
      <c r="D2285" s="920"/>
      <c r="E2285" s="920"/>
      <c r="F2285" s="920"/>
      <c r="G2285" s="920"/>
    </row>
    <row r="2286" spans="3:7" ht="12.75">
      <c r="C2286" s="920"/>
      <c r="D2286" s="920"/>
      <c r="E2286" s="920"/>
      <c r="F2286" s="920"/>
      <c r="G2286" s="920"/>
    </row>
    <row r="2287" spans="3:7" ht="12.75">
      <c r="C2287" s="920"/>
      <c r="D2287" s="920"/>
      <c r="E2287" s="920"/>
      <c r="F2287" s="920"/>
      <c r="G2287" s="920"/>
    </row>
    <row r="2288" spans="3:7" ht="12.75">
      <c r="C2288" s="920"/>
      <c r="D2288" s="920"/>
      <c r="E2288" s="920"/>
      <c r="F2288" s="920"/>
      <c r="G2288" s="920"/>
    </row>
    <row r="2289" spans="3:7" ht="12.75">
      <c r="C2289" s="920"/>
      <c r="D2289" s="920"/>
      <c r="E2289" s="920"/>
      <c r="F2289" s="920"/>
      <c r="G2289" s="920"/>
    </row>
    <row r="2290" spans="3:7" ht="12.75">
      <c r="C2290" s="920"/>
      <c r="D2290" s="920"/>
      <c r="E2290" s="920"/>
      <c r="F2290" s="920"/>
      <c r="G2290" s="920"/>
    </row>
    <row r="2291" spans="3:7" ht="12.75">
      <c r="C2291" s="920"/>
      <c r="D2291" s="920"/>
      <c r="E2291" s="920"/>
      <c r="F2291" s="920"/>
      <c r="G2291" s="920"/>
    </row>
    <row r="2292" spans="3:7" ht="12.75">
      <c r="C2292" s="920"/>
      <c r="D2292" s="920"/>
      <c r="E2292" s="920"/>
      <c r="F2292" s="920"/>
      <c r="G2292" s="920"/>
    </row>
    <row r="2293" spans="3:7" ht="12.75">
      <c r="C2293" s="920"/>
      <c r="D2293" s="920"/>
      <c r="E2293" s="920"/>
      <c r="F2293" s="920"/>
      <c r="G2293" s="920"/>
    </row>
    <row r="2294" spans="3:7" ht="12.75">
      <c r="C2294" s="920"/>
      <c r="D2294" s="920"/>
      <c r="E2294" s="920"/>
      <c r="F2294" s="920"/>
      <c r="G2294" s="920"/>
    </row>
    <row r="2295" spans="3:7" ht="12.75">
      <c r="C2295" s="920"/>
      <c r="D2295" s="920"/>
      <c r="E2295" s="920"/>
      <c r="F2295" s="920"/>
      <c r="G2295" s="920"/>
    </row>
    <row r="2296" spans="3:7" ht="12.75">
      <c r="C2296" s="920"/>
      <c r="D2296" s="920"/>
      <c r="E2296" s="920"/>
      <c r="F2296" s="920"/>
      <c r="G2296" s="920"/>
    </row>
    <row r="2297" spans="3:7" ht="12.75">
      <c r="C2297" s="920"/>
      <c r="D2297" s="920"/>
      <c r="E2297" s="920"/>
      <c r="F2297" s="920"/>
      <c r="G2297" s="920"/>
    </row>
    <row r="2298" spans="3:7" ht="12.75">
      <c r="C2298" s="920"/>
      <c r="D2298" s="920"/>
      <c r="E2298" s="920"/>
      <c r="F2298" s="920"/>
      <c r="G2298" s="920"/>
    </row>
    <row r="2299" spans="3:7" ht="12.75">
      <c r="C2299" s="920"/>
      <c r="D2299" s="920"/>
      <c r="E2299" s="920"/>
      <c r="F2299" s="920"/>
      <c r="G2299" s="920"/>
    </row>
    <row r="2300" spans="3:7" ht="12.75">
      <c r="C2300" s="920"/>
      <c r="D2300" s="920"/>
      <c r="E2300" s="920"/>
      <c r="F2300" s="920"/>
      <c r="G2300" s="920"/>
    </row>
    <row r="2301" spans="3:7" ht="12.75">
      <c r="C2301" s="920"/>
      <c r="D2301" s="920"/>
      <c r="E2301" s="920"/>
      <c r="F2301" s="920"/>
      <c r="G2301" s="920"/>
    </row>
    <row r="2302" spans="3:7" ht="12.75">
      <c r="C2302" s="920"/>
      <c r="D2302" s="920"/>
      <c r="E2302" s="920"/>
      <c r="F2302" s="920"/>
      <c r="G2302" s="920"/>
    </row>
    <row r="2303" spans="3:7" ht="12.75">
      <c r="C2303" s="920"/>
      <c r="D2303" s="920"/>
      <c r="E2303" s="920"/>
      <c r="F2303" s="920"/>
      <c r="G2303" s="920"/>
    </row>
    <row r="2304" spans="3:7" ht="12.75">
      <c r="C2304" s="920"/>
      <c r="D2304" s="920"/>
      <c r="E2304" s="920"/>
      <c r="F2304" s="920"/>
      <c r="G2304" s="920"/>
    </row>
    <row r="2305" spans="3:7" ht="12.75">
      <c r="C2305" s="920"/>
      <c r="D2305" s="920"/>
      <c r="E2305" s="920"/>
      <c r="F2305" s="920"/>
      <c r="G2305" s="920"/>
    </row>
    <row r="2306" spans="3:7" ht="12.75">
      <c r="C2306" s="920"/>
      <c r="D2306" s="920"/>
      <c r="E2306" s="920"/>
      <c r="F2306" s="920"/>
      <c r="G2306" s="920"/>
    </row>
    <row r="2307" spans="3:7" ht="12.75">
      <c r="C2307" s="920"/>
      <c r="D2307" s="920"/>
      <c r="E2307" s="920"/>
      <c r="F2307" s="920"/>
      <c r="G2307" s="920"/>
    </row>
    <row r="2308" spans="3:7" ht="12.75">
      <c r="C2308" s="920"/>
      <c r="D2308" s="920"/>
      <c r="E2308" s="920"/>
      <c r="F2308" s="920"/>
      <c r="G2308" s="920"/>
    </row>
    <row r="2309" spans="3:7" ht="12.75">
      <c r="C2309" s="920"/>
      <c r="D2309" s="920"/>
      <c r="E2309" s="920"/>
      <c r="F2309" s="920"/>
      <c r="G2309" s="920"/>
    </row>
    <row r="2310" spans="3:7" ht="12.75">
      <c r="C2310" s="920"/>
      <c r="D2310" s="920"/>
      <c r="E2310" s="920"/>
      <c r="F2310" s="920"/>
      <c r="G2310" s="920"/>
    </row>
    <row r="2311" spans="3:7" ht="12.75">
      <c r="C2311" s="920"/>
      <c r="D2311" s="920"/>
      <c r="E2311" s="920"/>
      <c r="F2311" s="920"/>
      <c r="G2311" s="920"/>
    </row>
    <row r="2312" spans="3:7" ht="12.75">
      <c r="C2312" s="920"/>
      <c r="D2312" s="920"/>
      <c r="E2312" s="920"/>
      <c r="F2312" s="920"/>
      <c r="G2312" s="920"/>
    </row>
    <row r="2313" spans="3:7" ht="12.75">
      <c r="C2313" s="920"/>
      <c r="D2313" s="920"/>
      <c r="E2313" s="920"/>
      <c r="F2313" s="920"/>
      <c r="G2313" s="920"/>
    </row>
    <row r="2314" spans="3:7" ht="12.75">
      <c r="C2314" s="920"/>
      <c r="D2314" s="920"/>
      <c r="E2314" s="920"/>
      <c r="F2314" s="920"/>
      <c r="G2314" s="920"/>
    </row>
    <row r="2315" spans="3:7" ht="12.75">
      <c r="C2315" s="920"/>
      <c r="D2315" s="920"/>
      <c r="E2315" s="920"/>
      <c r="F2315" s="920"/>
      <c r="G2315" s="920"/>
    </row>
    <row r="2316" spans="3:7" ht="12.75">
      <c r="C2316" s="920"/>
      <c r="D2316" s="920"/>
      <c r="E2316" s="920"/>
      <c r="F2316" s="920"/>
      <c r="G2316" s="920"/>
    </row>
    <row r="2317" spans="3:7" ht="12.75">
      <c r="C2317" s="920"/>
      <c r="D2317" s="920"/>
      <c r="E2317" s="920"/>
      <c r="F2317" s="920"/>
      <c r="G2317" s="920"/>
    </row>
    <row r="2318" spans="3:7" ht="12.75">
      <c r="C2318" s="920"/>
      <c r="D2318" s="920"/>
      <c r="E2318" s="920"/>
      <c r="F2318" s="920"/>
      <c r="G2318" s="920"/>
    </row>
    <row r="2319" spans="3:7" ht="12.75">
      <c r="C2319" s="920"/>
      <c r="D2319" s="920"/>
      <c r="E2319" s="920"/>
      <c r="F2319" s="920"/>
      <c r="G2319" s="920"/>
    </row>
    <row r="2320" spans="3:7" ht="12.75">
      <c r="C2320" s="920"/>
      <c r="D2320" s="920"/>
      <c r="E2320" s="920"/>
      <c r="F2320" s="920"/>
      <c r="G2320" s="920"/>
    </row>
    <row r="2321" spans="3:7" ht="12.75">
      <c r="C2321" s="920"/>
      <c r="D2321" s="920"/>
      <c r="E2321" s="920"/>
      <c r="F2321" s="920"/>
      <c r="G2321" s="920"/>
    </row>
    <row r="2322" spans="3:7" ht="12.75">
      <c r="C2322" s="920"/>
      <c r="D2322" s="920"/>
      <c r="E2322" s="920"/>
      <c r="F2322" s="920"/>
      <c r="G2322" s="920"/>
    </row>
    <row r="2323" spans="3:7" ht="12.75">
      <c r="C2323" s="920"/>
      <c r="D2323" s="920"/>
      <c r="E2323" s="920"/>
      <c r="F2323" s="920"/>
      <c r="G2323" s="920"/>
    </row>
    <row r="2324" spans="3:7" ht="12.75">
      <c r="C2324" s="920"/>
      <c r="D2324" s="920"/>
      <c r="E2324" s="920"/>
      <c r="F2324" s="920"/>
      <c r="G2324" s="920"/>
    </row>
    <row r="2325" spans="3:7" ht="12.75">
      <c r="C2325" s="920"/>
      <c r="D2325" s="920"/>
      <c r="E2325" s="920"/>
      <c r="F2325" s="920"/>
      <c r="G2325" s="920"/>
    </row>
    <row r="2326" spans="3:7" ht="12.75">
      <c r="C2326" s="920"/>
      <c r="D2326" s="920"/>
      <c r="E2326" s="920"/>
      <c r="F2326" s="920"/>
      <c r="G2326" s="920"/>
    </row>
    <row r="2327" spans="3:7" ht="12.75">
      <c r="C2327" s="920"/>
      <c r="D2327" s="920"/>
      <c r="E2327" s="920"/>
      <c r="F2327" s="920"/>
      <c r="G2327" s="920"/>
    </row>
    <row r="2328" spans="3:7" ht="12.75">
      <c r="C2328" s="920"/>
      <c r="D2328" s="920"/>
      <c r="E2328" s="920"/>
      <c r="F2328" s="920"/>
      <c r="G2328" s="920"/>
    </row>
    <row r="2329" spans="3:7" ht="12.75">
      <c r="C2329" s="920"/>
      <c r="D2329" s="920"/>
      <c r="E2329" s="920"/>
      <c r="F2329" s="920"/>
      <c r="G2329" s="920"/>
    </row>
    <row r="2330" spans="3:7" ht="12.75">
      <c r="C2330" s="920"/>
      <c r="D2330" s="920"/>
      <c r="E2330" s="920"/>
      <c r="F2330" s="920"/>
      <c r="G2330" s="920"/>
    </row>
    <row r="2331" spans="3:7" ht="12.75">
      <c r="C2331" s="920"/>
      <c r="D2331" s="920"/>
      <c r="E2331" s="920"/>
      <c r="F2331" s="920"/>
      <c r="G2331" s="920"/>
    </row>
    <row r="2332" spans="3:7" ht="12.75">
      <c r="C2332" s="920"/>
      <c r="D2332" s="920"/>
      <c r="E2332" s="920"/>
      <c r="F2332" s="920"/>
      <c r="G2332" s="920"/>
    </row>
    <row r="2333" spans="3:7" ht="12.75">
      <c r="C2333" s="920"/>
      <c r="D2333" s="920"/>
      <c r="E2333" s="920"/>
      <c r="F2333" s="920"/>
      <c r="G2333" s="920"/>
    </row>
    <row r="2334" spans="3:7" ht="12.75">
      <c r="C2334" s="920"/>
      <c r="D2334" s="920"/>
      <c r="E2334" s="920"/>
      <c r="F2334" s="920"/>
      <c r="G2334" s="920"/>
    </row>
    <row r="2335" spans="3:7" ht="12.75">
      <c r="C2335" s="920"/>
      <c r="D2335" s="920"/>
      <c r="E2335" s="920"/>
      <c r="F2335" s="920"/>
      <c r="G2335" s="920"/>
    </row>
    <row r="2336" spans="3:7" ht="12.75">
      <c r="C2336" s="920"/>
      <c r="D2336" s="920"/>
      <c r="E2336" s="920"/>
      <c r="F2336" s="920"/>
      <c r="G2336" s="920"/>
    </row>
    <row r="2337" spans="3:7" ht="12.75">
      <c r="C2337" s="920"/>
      <c r="D2337" s="920"/>
      <c r="E2337" s="920"/>
      <c r="F2337" s="920"/>
      <c r="G2337" s="920"/>
    </row>
    <row r="2338" spans="3:7" ht="12.75">
      <c r="C2338" s="920"/>
      <c r="D2338" s="920"/>
      <c r="E2338" s="920"/>
      <c r="F2338" s="920"/>
      <c r="G2338" s="920"/>
    </row>
    <row r="2339" spans="3:7" ht="12.75">
      <c r="C2339" s="920"/>
      <c r="D2339" s="920"/>
      <c r="E2339" s="920"/>
      <c r="F2339" s="920"/>
      <c r="G2339" s="920"/>
    </row>
    <row r="2340" spans="3:7" ht="12.75">
      <c r="C2340" s="920"/>
      <c r="D2340" s="920"/>
      <c r="E2340" s="920"/>
      <c r="F2340" s="920"/>
      <c r="G2340" s="920"/>
    </row>
    <row r="2341" spans="3:7" ht="12.75">
      <c r="C2341" s="920"/>
      <c r="D2341" s="920"/>
      <c r="E2341" s="920"/>
      <c r="F2341" s="920"/>
      <c r="G2341" s="920"/>
    </row>
    <row r="2342" spans="3:7" ht="12.75">
      <c r="C2342" s="920"/>
      <c r="D2342" s="920"/>
      <c r="E2342" s="920"/>
      <c r="F2342" s="920"/>
      <c r="G2342" s="920"/>
    </row>
    <row r="2343" spans="3:7" ht="12.75">
      <c r="C2343" s="920"/>
      <c r="D2343" s="920"/>
      <c r="E2343" s="920"/>
      <c r="F2343" s="920"/>
      <c r="G2343" s="920"/>
    </row>
    <row r="2344" spans="3:7" ht="12.75">
      <c r="C2344" s="920"/>
      <c r="D2344" s="920"/>
      <c r="E2344" s="920"/>
      <c r="F2344" s="920"/>
      <c r="G2344" s="920"/>
    </row>
    <row r="2345" spans="3:7" ht="12.75">
      <c r="C2345" s="920"/>
      <c r="D2345" s="920"/>
      <c r="E2345" s="920"/>
      <c r="F2345" s="920"/>
      <c r="G2345" s="920"/>
    </row>
    <row r="2346" spans="3:7" ht="12.75">
      <c r="C2346" s="920"/>
      <c r="D2346" s="920"/>
      <c r="E2346" s="920"/>
      <c r="F2346" s="920"/>
      <c r="G2346" s="920"/>
    </row>
    <row r="2347" spans="3:7" ht="12.75">
      <c r="C2347" s="920"/>
      <c r="D2347" s="920"/>
      <c r="E2347" s="920"/>
      <c r="F2347" s="920"/>
      <c r="G2347" s="920"/>
    </row>
    <row r="2348" spans="3:7" ht="12.75">
      <c r="C2348" s="920"/>
      <c r="D2348" s="920"/>
      <c r="E2348" s="920"/>
      <c r="F2348" s="920"/>
      <c r="G2348" s="920"/>
    </row>
    <row r="2349" spans="3:7" ht="12.75">
      <c r="C2349" s="920"/>
      <c r="D2349" s="920"/>
      <c r="E2349" s="920"/>
      <c r="F2349" s="920"/>
      <c r="G2349" s="920"/>
    </row>
    <row r="2350" spans="3:7" ht="12.75">
      <c r="C2350" s="920"/>
      <c r="D2350" s="920"/>
      <c r="E2350" s="920"/>
      <c r="F2350" s="920"/>
      <c r="G2350" s="920"/>
    </row>
    <row r="2351" spans="3:7" ht="12.75">
      <c r="C2351" s="920"/>
      <c r="D2351" s="920"/>
      <c r="E2351" s="920"/>
      <c r="F2351" s="920"/>
      <c r="G2351" s="920"/>
    </row>
    <row r="2352" spans="3:7" ht="12.75">
      <c r="C2352" s="920"/>
      <c r="D2352" s="920"/>
      <c r="E2352" s="920"/>
      <c r="F2352" s="920"/>
      <c r="G2352" s="920"/>
    </row>
    <row r="2353" spans="3:7" ht="12.75">
      <c r="C2353" s="920"/>
      <c r="D2353" s="920"/>
      <c r="E2353" s="920"/>
      <c r="F2353" s="920"/>
      <c r="G2353" s="920"/>
    </row>
    <row r="2354" spans="3:7" ht="12.75">
      <c r="C2354" s="920"/>
      <c r="D2354" s="920"/>
      <c r="E2354" s="920"/>
      <c r="F2354" s="920"/>
      <c r="G2354" s="920"/>
    </row>
    <row r="2355" spans="3:7" ht="12.75">
      <c r="C2355" s="920"/>
      <c r="D2355" s="920"/>
      <c r="E2355" s="920"/>
      <c r="F2355" s="920"/>
      <c r="G2355" s="920"/>
    </row>
    <row r="2356" spans="3:7" ht="12.75">
      <c r="C2356" s="920"/>
      <c r="D2356" s="920"/>
      <c r="E2356" s="920"/>
      <c r="F2356" s="920"/>
      <c r="G2356" s="920"/>
    </row>
    <row r="2357" spans="3:7" ht="12.75">
      <c r="C2357" s="920"/>
      <c r="D2357" s="920"/>
      <c r="E2357" s="920"/>
      <c r="F2357" s="920"/>
      <c r="G2357" s="920"/>
    </row>
    <row r="2358" spans="3:7" ht="12.75">
      <c r="C2358" s="920"/>
      <c r="D2358" s="920"/>
      <c r="E2358" s="920"/>
      <c r="F2358" s="920"/>
      <c r="G2358" s="920"/>
    </row>
    <row r="2359" spans="3:7" ht="12.75">
      <c r="C2359" s="920"/>
      <c r="D2359" s="920"/>
      <c r="E2359" s="920"/>
      <c r="F2359" s="920"/>
      <c r="G2359" s="920"/>
    </row>
    <row r="2360" spans="3:7" ht="12.75">
      <c r="C2360" s="920"/>
      <c r="D2360" s="920"/>
      <c r="E2360" s="920"/>
      <c r="F2360" s="920"/>
      <c r="G2360" s="920"/>
    </row>
    <row r="2361" spans="3:7" ht="12.75">
      <c r="C2361" s="920"/>
      <c r="D2361" s="920"/>
      <c r="E2361" s="920"/>
      <c r="F2361" s="920"/>
      <c r="G2361" s="920"/>
    </row>
    <row r="2362" spans="3:7" ht="12.75">
      <c r="C2362" s="920"/>
      <c r="D2362" s="920"/>
      <c r="E2362" s="920"/>
      <c r="F2362" s="920"/>
      <c r="G2362" s="920"/>
    </row>
    <row r="2363" spans="3:7" ht="12.75">
      <c r="C2363" s="920"/>
      <c r="D2363" s="920"/>
      <c r="E2363" s="920"/>
      <c r="F2363" s="920"/>
      <c r="G2363" s="920"/>
    </row>
    <row r="2364" spans="3:7" ht="12.75">
      <c r="C2364" s="920"/>
      <c r="D2364" s="920"/>
      <c r="E2364" s="920"/>
      <c r="F2364" s="920"/>
      <c r="G2364" s="920"/>
    </row>
    <row r="2365" spans="3:7" ht="12.75">
      <c r="C2365" s="920"/>
      <c r="D2365" s="920"/>
      <c r="E2365" s="920"/>
      <c r="F2365" s="920"/>
      <c r="G2365" s="920"/>
    </row>
    <row r="2366" spans="3:7" ht="12.75">
      <c r="C2366" s="920"/>
      <c r="D2366" s="920"/>
      <c r="E2366" s="920"/>
      <c r="F2366" s="920"/>
      <c r="G2366" s="920"/>
    </row>
    <row r="2367" spans="3:7" ht="12.75">
      <c r="C2367" s="920"/>
      <c r="D2367" s="920"/>
      <c r="E2367" s="920"/>
      <c r="F2367" s="920"/>
      <c r="G2367" s="920"/>
    </row>
    <row r="2368" spans="3:7" ht="12.75">
      <c r="C2368" s="920"/>
      <c r="D2368" s="920"/>
      <c r="E2368" s="920"/>
      <c r="F2368" s="920"/>
      <c r="G2368" s="920"/>
    </row>
    <row r="2369" spans="3:7" ht="12.75">
      <c r="C2369" s="920"/>
      <c r="D2369" s="920"/>
      <c r="E2369" s="920"/>
      <c r="F2369" s="920"/>
      <c r="G2369" s="920"/>
    </row>
    <row r="2370" spans="3:7" ht="12.75">
      <c r="C2370" s="920"/>
      <c r="D2370" s="920"/>
      <c r="E2370" s="920"/>
      <c r="F2370" s="920"/>
      <c r="G2370" s="920"/>
    </row>
    <row r="2371" spans="3:7" ht="12.75">
      <c r="C2371" s="920"/>
      <c r="D2371" s="920"/>
      <c r="E2371" s="920"/>
      <c r="F2371" s="920"/>
      <c r="G2371" s="920"/>
    </row>
    <row r="2372" spans="3:7" ht="12.75">
      <c r="C2372" s="920"/>
      <c r="D2372" s="920"/>
      <c r="E2372" s="920"/>
      <c r="F2372" s="920"/>
      <c r="G2372" s="920"/>
    </row>
    <row r="2373" spans="3:7" ht="12.75">
      <c r="C2373" s="920"/>
      <c r="D2373" s="920"/>
      <c r="E2373" s="920"/>
      <c r="F2373" s="920"/>
      <c r="G2373" s="920"/>
    </row>
    <row r="2374" spans="3:7" ht="12.75">
      <c r="C2374" s="920"/>
      <c r="D2374" s="920"/>
      <c r="E2374" s="920"/>
      <c r="F2374" s="920"/>
      <c r="G2374" s="920"/>
    </row>
    <row r="2375" spans="3:7" ht="12.75">
      <c r="C2375" s="920"/>
      <c r="D2375" s="920"/>
      <c r="E2375" s="920"/>
      <c r="F2375" s="920"/>
      <c r="G2375" s="920"/>
    </row>
    <row r="2376" spans="3:7" ht="12.75">
      <c r="C2376" s="920"/>
      <c r="D2376" s="920"/>
      <c r="E2376" s="920"/>
      <c r="F2376" s="920"/>
      <c r="G2376" s="920"/>
    </row>
    <row r="2377" spans="3:7" ht="12.75">
      <c r="C2377" s="920"/>
      <c r="D2377" s="920"/>
      <c r="E2377" s="920"/>
      <c r="F2377" s="920"/>
      <c r="G2377" s="920"/>
    </row>
    <row r="2378" spans="3:7" ht="12.75">
      <c r="C2378" s="920"/>
      <c r="D2378" s="920"/>
      <c r="E2378" s="920"/>
      <c r="F2378" s="920"/>
      <c r="G2378" s="920"/>
    </row>
    <row r="2379" spans="3:7" ht="12.75">
      <c r="C2379" s="920"/>
      <c r="D2379" s="920"/>
      <c r="E2379" s="920"/>
      <c r="F2379" s="920"/>
      <c r="G2379" s="920"/>
    </row>
    <row r="2380" spans="3:7" ht="12.75">
      <c r="C2380" s="920"/>
      <c r="D2380" s="920"/>
      <c r="E2380" s="920"/>
      <c r="F2380" s="920"/>
      <c r="G2380" s="920"/>
    </row>
    <row r="2381" spans="3:7" ht="12.75">
      <c r="C2381" s="920"/>
      <c r="D2381" s="920"/>
      <c r="E2381" s="920"/>
      <c r="F2381" s="920"/>
      <c r="G2381" s="920"/>
    </row>
    <row r="2382" spans="3:7" ht="12.75">
      <c r="C2382" s="920"/>
      <c r="D2382" s="920"/>
      <c r="E2382" s="920"/>
      <c r="F2382" s="920"/>
      <c r="G2382" s="920"/>
    </row>
    <row r="2383" spans="3:7" ht="12.75">
      <c r="C2383" s="920"/>
      <c r="D2383" s="920"/>
      <c r="E2383" s="920"/>
      <c r="F2383" s="920"/>
      <c r="G2383" s="920"/>
    </row>
    <row r="2384" spans="3:7" ht="12.75">
      <c r="C2384" s="920"/>
      <c r="D2384" s="920"/>
      <c r="E2384" s="920"/>
      <c r="F2384" s="920"/>
      <c r="G2384" s="920"/>
    </row>
    <row r="2385" spans="3:7" ht="12.75">
      <c r="C2385" s="920"/>
      <c r="D2385" s="920"/>
      <c r="E2385" s="920"/>
      <c r="F2385" s="920"/>
      <c r="G2385" s="920"/>
    </row>
    <row r="2386" spans="3:7" ht="12.75">
      <c r="C2386" s="920"/>
      <c r="D2386" s="920"/>
      <c r="E2386" s="920"/>
      <c r="F2386" s="920"/>
      <c r="G2386" s="920"/>
    </row>
    <row r="2387" spans="3:7" ht="12.75">
      <c r="C2387" s="920"/>
      <c r="D2387" s="920"/>
      <c r="E2387" s="920"/>
      <c r="F2387" s="920"/>
      <c r="G2387" s="920"/>
    </row>
    <row r="2388" spans="3:7" ht="12.75">
      <c r="C2388" s="920"/>
      <c r="D2388" s="920"/>
      <c r="E2388" s="920"/>
      <c r="F2388" s="920"/>
      <c r="G2388" s="920"/>
    </row>
    <row r="2389" spans="3:7" ht="12.75">
      <c r="C2389" s="920"/>
      <c r="D2389" s="920"/>
      <c r="E2389" s="920"/>
      <c r="F2389" s="920"/>
      <c r="G2389" s="920"/>
    </row>
    <row r="2390" spans="3:7" ht="12.75">
      <c r="C2390" s="920"/>
      <c r="D2390" s="920"/>
      <c r="E2390" s="920"/>
      <c r="F2390" s="920"/>
      <c r="G2390" s="920"/>
    </row>
    <row r="2391" spans="3:7" ht="12.75">
      <c r="C2391" s="920"/>
      <c r="D2391" s="920"/>
      <c r="E2391" s="920"/>
      <c r="F2391" s="920"/>
      <c r="G2391" s="920"/>
    </row>
    <row r="2392" spans="3:7" ht="12.75">
      <c r="C2392" s="920"/>
      <c r="D2392" s="920"/>
      <c r="E2392" s="920"/>
      <c r="F2392" s="920"/>
      <c r="G2392" s="920"/>
    </row>
    <row r="2393" spans="3:7" ht="12.75">
      <c r="C2393" s="920"/>
      <c r="D2393" s="920"/>
      <c r="E2393" s="920"/>
      <c r="F2393" s="920"/>
      <c r="G2393" s="920"/>
    </row>
    <row r="2394" spans="3:7" ht="12.75">
      <c r="C2394" s="920"/>
      <c r="D2394" s="920"/>
      <c r="E2394" s="920"/>
      <c r="F2394" s="920"/>
      <c r="G2394" s="920"/>
    </row>
    <row r="2395" spans="3:7" ht="12.75">
      <c r="C2395" s="920"/>
      <c r="D2395" s="920"/>
      <c r="E2395" s="920"/>
      <c r="F2395" s="920"/>
      <c r="G2395" s="920"/>
    </row>
    <row r="2396" spans="3:7" ht="12.75">
      <c r="C2396" s="920"/>
      <c r="D2396" s="920"/>
      <c r="E2396" s="920"/>
      <c r="F2396" s="920"/>
      <c r="G2396" s="920"/>
    </row>
    <row r="2397" spans="3:7" ht="12.75">
      <c r="C2397" s="920"/>
      <c r="D2397" s="920"/>
      <c r="E2397" s="920"/>
      <c r="F2397" s="920"/>
      <c r="G2397" s="920"/>
    </row>
    <row r="2398" spans="3:7" ht="12.75">
      <c r="C2398" s="920"/>
      <c r="D2398" s="920"/>
      <c r="E2398" s="920"/>
      <c r="F2398" s="920"/>
      <c r="G2398" s="920"/>
    </row>
    <row r="2399" spans="3:7" ht="12.75">
      <c r="C2399" s="920"/>
      <c r="D2399" s="920"/>
      <c r="E2399" s="920"/>
      <c r="F2399" s="920"/>
      <c r="G2399" s="920"/>
    </row>
    <row r="2400" spans="3:7" ht="12.75">
      <c r="C2400" s="920"/>
      <c r="D2400" s="920"/>
      <c r="E2400" s="920"/>
      <c r="F2400" s="920"/>
      <c r="G2400" s="920"/>
    </row>
    <row r="2401" spans="3:7" ht="12.75">
      <c r="C2401" s="920"/>
      <c r="D2401" s="920"/>
      <c r="E2401" s="920"/>
      <c r="F2401" s="920"/>
      <c r="G2401" s="920"/>
    </row>
    <row r="2402" spans="3:7" ht="12.75">
      <c r="C2402" s="920"/>
      <c r="D2402" s="920"/>
      <c r="E2402" s="920"/>
      <c r="F2402" s="920"/>
      <c r="G2402" s="920"/>
    </row>
    <row r="2403" spans="3:7" ht="12.75">
      <c r="C2403" s="920"/>
      <c r="D2403" s="920"/>
      <c r="E2403" s="920"/>
      <c r="F2403" s="920"/>
      <c r="G2403" s="920"/>
    </row>
    <row r="2404" spans="3:7" ht="12.75">
      <c r="C2404" s="920"/>
      <c r="D2404" s="920"/>
      <c r="E2404" s="920"/>
      <c r="F2404" s="920"/>
      <c r="G2404" s="920"/>
    </row>
    <row r="2405" spans="3:7" ht="12.75">
      <c r="C2405" s="920"/>
      <c r="D2405" s="920"/>
      <c r="E2405" s="920"/>
      <c r="F2405" s="920"/>
      <c r="G2405" s="920"/>
    </row>
    <row r="2406" spans="3:7" ht="12.75">
      <c r="C2406" s="920"/>
      <c r="D2406" s="920"/>
      <c r="E2406" s="920"/>
      <c r="F2406" s="920"/>
      <c r="G2406" s="920"/>
    </row>
    <row r="2407" spans="3:7" ht="12.75">
      <c r="C2407" s="920"/>
      <c r="D2407" s="920"/>
      <c r="E2407" s="920"/>
      <c r="F2407" s="920"/>
      <c r="G2407" s="920"/>
    </row>
    <row r="2408" spans="3:7" ht="12.75">
      <c r="C2408" s="920"/>
      <c r="D2408" s="920"/>
      <c r="E2408" s="920"/>
      <c r="F2408" s="920"/>
      <c r="G2408" s="920"/>
    </row>
    <row r="2409" spans="3:7" ht="12.75">
      <c r="C2409" s="920"/>
      <c r="D2409" s="920"/>
      <c r="E2409" s="920"/>
      <c r="F2409" s="920"/>
      <c r="G2409" s="920"/>
    </row>
    <row r="2410" spans="3:7" ht="12.75">
      <c r="C2410" s="920"/>
      <c r="D2410" s="920"/>
      <c r="E2410" s="920"/>
      <c r="F2410" s="920"/>
      <c r="G2410" s="920"/>
    </row>
    <row r="2411" spans="3:7" ht="12.75">
      <c r="C2411" s="920"/>
      <c r="D2411" s="920"/>
      <c r="E2411" s="920"/>
      <c r="F2411" s="920"/>
      <c r="G2411" s="920"/>
    </row>
    <row r="2412" spans="3:7" ht="12.75">
      <c r="C2412" s="920"/>
      <c r="D2412" s="920"/>
      <c r="E2412" s="920"/>
      <c r="F2412" s="920"/>
      <c r="G2412" s="920"/>
    </row>
    <row r="2413" spans="3:7" ht="12.75">
      <c r="C2413" s="920"/>
      <c r="D2413" s="920"/>
      <c r="E2413" s="920"/>
      <c r="F2413" s="920"/>
      <c r="G2413" s="920"/>
    </row>
    <row r="2414" spans="3:7" ht="12.75">
      <c r="C2414" s="920"/>
      <c r="D2414" s="920"/>
      <c r="E2414" s="920"/>
      <c r="F2414" s="920"/>
      <c r="G2414" s="920"/>
    </row>
    <row r="2415" spans="3:7" ht="12.75">
      <c r="C2415" s="920"/>
      <c r="D2415" s="920"/>
      <c r="E2415" s="920"/>
      <c r="F2415" s="920"/>
      <c r="G2415" s="920"/>
    </row>
    <row r="2416" spans="3:7" ht="12.75">
      <c r="C2416" s="920"/>
      <c r="D2416" s="920"/>
      <c r="E2416" s="920"/>
      <c r="F2416" s="920"/>
      <c r="G2416" s="920"/>
    </row>
    <row r="2417" spans="3:7" ht="12.75">
      <c r="C2417" s="920"/>
      <c r="D2417" s="920"/>
      <c r="E2417" s="920"/>
      <c r="F2417" s="920"/>
      <c r="G2417" s="920"/>
    </row>
    <row r="2418" spans="3:7" ht="12.75">
      <c r="C2418" s="920"/>
      <c r="D2418" s="920"/>
      <c r="E2418" s="920"/>
      <c r="F2418" s="920"/>
      <c r="G2418" s="920"/>
    </row>
    <row r="2419" spans="3:7" ht="12.75">
      <c r="C2419" s="920"/>
      <c r="D2419" s="920"/>
      <c r="E2419" s="920"/>
      <c r="F2419" s="920"/>
      <c r="G2419" s="920"/>
    </row>
    <row r="2420" spans="3:7" ht="12.75">
      <c r="C2420" s="920"/>
      <c r="D2420" s="920"/>
      <c r="E2420" s="920"/>
      <c r="F2420" s="920"/>
      <c r="G2420" s="920"/>
    </row>
    <row r="2421" spans="3:7" ht="12.75">
      <c r="C2421" s="920"/>
      <c r="D2421" s="920"/>
      <c r="E2421" s="920"/>
      <c r="F2421" s="920"/>
      <c r="G2421" s="920"/>
    </row>
    <row r="2422" spans="3:7" ht="12.75">
      <c r="C2422" s="920"/>
      <c r="D2422" s="920"/>
      <c r="E2422" s="920"/>
      <c r="F2422" s="920"/>
      <c r="G2422" s="920"/>
    </row>
    <row r="2423" spans="3:7" ht="12.75">
      <c r="C2423" s="920"/>
      <c r="D2423" s="920"/>
      <c r="E2423" s="920"/>
      <c r="F2423" s="920"/>
      <c r="G2423" s="920"/>
    </row>
    <row r="2424" spans="3:7" ht="12.75">
      <c r="C2424" s="920"/>
      <c r="D2424" s="920"/>
      <c r="E2424" s="920"/>
      <c r="F2424" s="920"/>
      <c r="G2424" s="920"/>
    </row>
    <row r="2425" spans="3:7" ht="12.75">
      <c r="C2425" s="920"/>
      <c r="D2425" s="920"/>
      <c r="E2425" s="920"/>
      <c r="F2425" s="920"/>
      <c r="G2425" s="920"/>
    </row>
    <row r="2426" spans="3:7" ht="12.75">
      <c r="C2426" s="920"/>
      <c r="D2426" s="920"/>
      <c r="E2426" s="920"/>
      <c r="F2426" s="920"/>
      <c r="G2426" s="920"/>
    </row>
    <row r="2427" spans="3:7" ht="12.75">
      <c r="C2427" s="920"/>
      <c r="D2427" s="920"/>
      <c r="E2427" s="920"/>
      <c r="F2427" s="920"/>
      <c r="G2427" s="920"/>
    </row>
    <row r="2428" spans="3:7" ht="12.75">
      <c r="C2428" s="920"/>
      <c r="D2428" s="920"/>
      <c r="E2428" s="920"/>
      <c r="F2428" s="920"/>
      <c r="G2428" s="920"/>
    </row>
    <row r="2429" spans="3:7" ht="12.75">
      <c r="C2429" s="920"/>
      <c r="D2429" s="920"/>
      <c r="E2429" s="920"/>
      <c r="F2429" s="920"/>
      <c r="G2429" s="920"/>
    </row>
    <row r="2430" spans="3:7" ht="12.75">
      <c r="C2430" s="920"/>
      <c r="D2430" s="920"/>
      <c r="E2430" s="920"/>
      <c r="F2430" s="920"/>
      <c r="G2430" s="920"/>
    </row>
    <row r="2431" spans="3:7" ht="12.75">
      <c r="C2431" s="920"/>
      <c r="D2431" s="920"/>
      <c r="E2431" s="920"/>
      <c r="F2431" s="920"/>
      <c r="G2431" s="920"/>
    </row>
    <row r="2432" spans="3:7" ht="12.75">
      <c r="C2432" s="920"/>
      <c r="D2432" s="920"/>
      <c r="E2432" s="920"/>
      <c r="F2432" s="920"/>
      <c r="G2432" s="920"/>
    </row>
    <row r="2433" spans="3:7" ht="12.75">
      <c r="C2433" s="920"/>
      <c r="D2433" s="920"/>
      <c r="E2433" s="920"/>
      <c r="F2433" s="920"/>
      <c r="G2433" s="920"/>
    </row>
    <row r="2434" spans="3:7" ht="12.75">
      <c r="C2434" s="920"/>
      <c r="D2434" s="920"/>
      <c r="E2434" s="920"/>
      <c r="F2434" s="920"/>
      <c r="G2434" s="920"/>
    </row>
    <row r="2435" spans="3:7" ht="12.75">
      <c r="C2435" s="920"/>
      <c r="D2435" s="920"/>
      <c r="E2435" s="920"/>
      <c r="F2435" s="920"/>
      <c r="G2435" s="920"/>
    </row>
    <row r="2436" spans="3:7" ht="12.75">
      <c r="C2436" s="920"/>
      <c r="D2436" s="920"/>
      <c r="E2436" s="920"/>
      <c r="F2436" s="920"/>
      <c r="G2436" s="920"/>
    </row>
    <row r="2437" spans="3:7" ht="12.75">
      <c r="C2437" s="920"/>
      <c r="D2437" s="920"/>
      <c r="E2437" s="920"/>
      <c r="F2437" s="920"/>
      <c r="G2437" s="920"/>
    </row>
    <row r="2438" spans="3:7" ht="12.75">
      <c r="C2438" s="920"/>
      <c r="D2438" s="920"/>
      <c r="E2438" s="920"/>
      <c r="F2438" s="920"/>
      <c r="G2438" s="920"/>
    </row>
    <row r="2439" spans="3:7" ht="12.75">
      <c r="C2439" s="920"/>
      <c r="D2439" s="920"/>
      <c r="E2439" s="920"/>
      <c r="F2439" s="920"/>
      <c r="G2439" s="920"/>
    </row>
    <row r="2440" spans="3:7" ht="12.75">
      <c r="C2440" s="920"/>
      <c r="D2440" s="920"/>
      <c r="E2440" s="920"/>
      <c r="F2440" s="920"/>
      <c r="G2440" s="920"/>
    </row>
    <row r="2441" spans="3:7" ht="12.75">
      <c r="C2441" s="920"/>
      <c r="D2441" s="920"/>
      <c r="E2441" s="920"/>
      <c r="F2441" s="920"/>
      <c r="G2441" s="920"/>
    </row>
    <row r="2442" spans="3:7" ht="12.75">
      <c r="C2442" s="920"/>
      <c r="D2442" s="920"/>
      <c r="E2442" s="920"/>
      <c r="F2442" s="920"/>
      <c r="G2442" s="920"/>
    </row>
    <row r="2443" spans="3:7" ht="12.75">
      <c r="C2443" s="920"/>
      <c r="D2443" s="920"/>
      <c r="E2443" s="920"/>
      <c r="F2443" s="920"/>
      <c r="G2443" s="920"/>
    </row>
    <row r="2444" spans="3:7" ht="12.75">
      <c r="C2444" s="920"/>
      <c r="D2444" s="920"/>
      <c r="E2444" s="920"/>
      <c r="F2444" s="920"/>
      <c r="G2444" s="920"/>
    </row>
    <row r="2445" spans="3:7" ht="12.75">
      <c r="C2445" s="920"/>
      <c r="D2445" s="920"/>
      <c r="E2445" s="920"/>
      <c r="F2445" s="920"/>
      <c r="G2445" s="920"/>
    </row>
    <row r="2446" spans="3:7" ht="12.75">
      <c r="C2446" s="920"/>
      <c r="D2446" s="920"/>
      <c r="E2446" s="920"/>
      <c r="F2446" s="920"/>
      <c r="G2446" s="920"/>
    </row>
    <row r="2447" spans="3:7" ht="12.75">
      <c r="C2447" s="920"/>
      <c r="D2447" s="920"/>
      <c r="E2447" s="920"/>
      <c r="F2447" s="920"/>
      <c r="G2447" s="920"/>
    </row>
    <row r="2448" spans="3:7" ht="12.75">
      <c r="C2448" s="920"/>
      <c r="D2448" s="920"/>
      <c r="E2448" s="920"/>
      <c r="F2448" s="920"/>
      <c r="G2448" s="920"/>
    </row>
    <row r="2449" spans="3:7" ht="12.75">
      <c r="C2449" s="920"/>
      <c r="D2449" s="920"/>
      <c r="E2449" s="920"/>
      <c r="F2449" s="920"/>
      <c r="G2449" s="920"/>
    </row>
    <row r="2450" spans="3:7" ht="12.75">
      <c r="C2450" s="920"/>
      <c r="D2450" s="920"/>
      <c r="E2450" s="920"/>
      <c r="F2450" s="920"/>
      <c r="G2450" s="920"/>
    </row>
    <row r="2451" spans="3:7" ht="12.75">
      <c r="C2451" s="920"/>
      <c r="D2451" s="920"/>
      <c r="E2451" s="920"/>
      <c r="F2451" s="920"/>
      <c r="G2451" s="920"/>
    </row>
    <row r="2452" spans="3:7" ht="12.75">
      <c r="C2452" s="920"/>
      <c r="D2452" s="920"/>
      <c r="E2452" s="920"/>
      <c r="F2452" s="920"/>
      <c r="G2452" s="920"/>
    </row>
    <row r="2453" spans="3:7" ht="12.75">
      <c r="C2453" s="920"/>
      <c r="D2453" s="920"/>
      <c r="E2453" s="920"/>
      <c r="F2453" s="920"/>
      <c r="G2453" s="920"/>
    </row>
    <row r="2454" spans="3:7" ht="12.75">
      <c r="C2454" s="920"/>
      <c r="D2454" s="920"/>
      <c r="E2454" s="920"/>
      <c r="F2454" s="920"/>
      <c r="G2454" s="920"/>
    </row>
    <row r="2455" spans="3:7" ht="12.75">
      <c r="C2455" s="920"/>
      <c r="D2455" s="920"/>
      <c r="E2455" s="920"/>
      <c r="F2455" s="920"/>
      <c r="G2455" s="920"/>
    </row>
    <row r="2456" spans="3:7" ht="12.75">
      <c r="C2456" s="920"/>
      <c r="D2456" s="920"/>
      <c r="E2456" s="920"/>
      <c r="F2456" s="920"/>
      <c r="G2456" s="920"/>
    </row>
    <row r="2457" spans="3:7" ht="12.75">
      <c r="C2457" s="920"/>
      <c r="D2457" s="920"/>
      <c r="E2457" s="920"/>
      <c r="F2457" s="920"/>
      <c r="G2457" s="920"/>
    </row>
    <row r="2458" spans="3:7" ht="12.75">
      <c r="C2458" s="920"/>
      <c r="D2458" s="920"/>
      <c r="E2458" s="920"/>
      <c r="F2458" s="920"/>
      <c r="G2458" s="920"/>
    </row>
    <row r="2459" spans="3:7" ht="12.75">
      <c r="C2459" s="920"/>
      <c r="D2459" s="920"/>
      <c r="E2459" s="920"/>
      <c r="F2459" s="920"/>
      <c r="G2459" s="920"/>
    </row>
    <row r="2460" spans="3:7" ht="12.75">
      <c r="C2460" s="920"/>
      <c r="D2460" s="920"/>
      <c r="E2460" s="920"/>
      <c r="F2460" s="920"/>
      <c r="G2460" s="920"/>
    </row>
    <row r="2461" spans="3:7" ht="12.75">
      <c r="C2461" s="920"/>
      <c r="D2461" s="920"/>
      <c r="E2461" s="920"/>
      <c r="F2461" s="920"/>
      <c r="G2461" s="920"/>
    </row>
    <row r="2462" spans="3:7" ht="12.75">
      <c r="C2462" s="920"/>
      <c r="D2462" s="920"/>
      <c r="E2462" s="920"/>
      <c r="F2462" s="920"/>
      <c r="G2462" s="920"/>
    </row>
    <row r="2463" spans="3:7" ht="12.75">
      <c r="C2463" s="920"/>
      <c r="D2463" s="920"/>
      <c r="E2463" s="920"/>
      <c r="F2463" s="920"/>
      <c r="G2463" s="920"/>
    </row>
    <row r="2464" spans="3:7" ht="12.75">
      <c r="C2464" s="920"/>
      <c r="D2464" s="920"/>
      <c r="E2464" s="920"/>
      <c r="F2464" s="920"/>
      <c r="G2464" s="920"/>
    </row>
    <row r="2465" spans="3:7" ht="12.75">
      <c r="C2465" s="920"/>
      <c r="D2465" s="920"/>
      <c r="E2465" s="920"/>
      <c r="F2465" s="920"/>
      <c r="G2465" s="920"/>
    </row>
    <row r="2466" spans="3:7" ht="12.75">
      <c r="C2466" s="920"/>
      <c r="D2466" s="920"/>
      <c r="E2466" s="920"/>
      <c r="F2466" s="920"/>
      <c r="G2466" s="920"/>
    </row>
    <row r="2467" spans="3:7" ht="12.75">
      <c r="C2467" s="920"/>
      <c r="D2467" s="920"/>
      <c r="E2467" s="920"/>
      <c r="F2467" s="920"/>
      <c r="G2467" s="920"/>
    </row>
    <row r="2468" spans="3:7" ht="12.75">
      <c r="C2468" s="920"/>
      <c r="D2468" s="920"/>
      <c r="E2468" s="920"/>
      <c r="F2468" s="920"/>
      <c r="G2468" s="920"/>
    </row>
    <row r="2469" spans="3:7" ht="12.75">
      <c r="C2469" s="920"/>
      <c r="D2469" s="920"/>
      <c r="E2469" s="920"/>
      <c r="F2469" s="920"/>
      <c r="G2469" s="920"/>
    </row>
    <row r="2470" spans="3:7" ht="12.75">
      <c r="C2470" s="920"/>
      <c r="D2470" s="920"/>
      <c r="E2470" s="920"/>
      <c r="F2470" s="920"/>
      <c r="G2470" s="920"/>
    </row>
    <row r="2471" spans="3:7" ht="12.75">
      <c r="C2471" s="920"/>
      <c r="D2471" s="920"/>
      <c r="E2471" s="920"/>
      <c r="F2471" s="920"/>
      <c r="G2471" s="920"/>
    </row>
    <row r="2472" spans="3:7" ht="12.75">
      <c r="C2472" s="920"/>
      <c r="D2472" s="920"/>
      <c r="E2472" s="920"/>
      <c r="F2472" s="920"/>
      <c r="G2472" s="920"/>
    </row>
    <row r="2473" spans="3:7" ht="12.75">
      <c r="C2473" s="920"/>
      <c r="D2473" s="920"/>
      <c r="E2473" s="920"/>
      <c r="F2473" s="920"/>
      <c r="G2473" s="920"/>
    </row>
    <row r="2474" spans="3:7" ht="12.75">
      <c r="C2474" s="920"/>
      <c r="D2474" s="920"/>
      <c r="E2474" s="920"/>
      <c r="F2474" s="920"/>
      <c r="G2474" s="920"/>
    </row>
    <row r="2475" spans="3:7" ht="12.75">
      <c r="C2475" s="920"/>
      <c r="D2475" s="920"/>
      <c r="E2475" s="920"/>
      <c r="F2475" s="920"/>
      <c r="G2475" s="920"/>
    </row>
    <row r="2476" spans="3:7" ht="12.75">
      <c r="C2476" s="920"/>
      <c r="D2476" s="920"/>
      <c r="E2476" s="920"/>
      <c r="F2476" s="920"/>
      <c r="G2476" s="920"/>
    </row>
    <row r="2477" spans="3:7" ht="12.75">
      <c r="C2477" s="920"/>
      <c r="D2477" s="920"/>
      <c r="E2477" s="920"/>
      <c r="F2477" s="920"/>
      <c r="G2477" s="920"/>
    </row>
    <row r="2478" spans="3:7" ht="12.75">
      <c r="C2478" s="920"/>
      <c r="D2478" s="920"/>
      <c r="E2478" s="920"/>
      <c r="F2478" s="920"/>
      <c r="G2478" s="920"/>
    </row>
    <row r="2479" spans="3:7" ht="12.75">
      <c r="C2479" s="920"/>
      <c r="D2479" s="920"/>
      <c r="E2479" s="920"/>
      <c r="F2479" s="920"/>
      <c r="G2479" s="920"/>
    </row>
    <row r="2480" spans="3:7" ht="12.75">
      <c r="C2480" s="920"/>
      <c r="D2480" s="920"/>
      <c r="E2480" s="920"/>
      <c r="F2480" s="920"/>
      <c r="G2480" s="920"/>
    </row>
    <row r="2481" spans="3:7" ht="12.75">
      <c r="C2481" s="920"/>
      <c r="D2481" s="920"/>
      <c r="E2481" s="920"/>
      <c r="F2481" s="920"/>
      <c r="G2481" s="920"/>
    </row>
    <row r="2482" spans="3:7" ht="12.75">
      <c r="C2482" s="920"/>
      <c r="D2482" s="920"/>
      <c r="E2482" s="920"/>
      <c r="F2482" s="920"/>
      <c r="G2482" s="920"/>
    </row>
    <row r="2483" spans="3:7" ht="12.75">
      <c r="C2483" s="920"/>
      <c r="D2483" s="920"/>
      <c r="E2483" s="920"/>
      <c r="F2483" s="920"/>
      <c r="G2483" s="920"/>
    </row>
    <row r="2484" spans="3:7" ht="12.75">
      <c r="C2484" s="920"/>
      <c r="D2484" s="920"/>
      <c r="E2484" s="920"/>
      <c r="F2484" s="920"/>
      <c r="G2484" s="920"/>
    </row>
    <row r="2485" spans="3:7" ht="12.75">
      <c r="C2485" s="920"/>
      <c r="D2485" s="920"/>
      <c r="E2485" s="920"/>
      <c r="F2485" s="920"/>
      <c r="G2485" s="920"/>
    </row>
    <row r="2486" spans="3:7" ht="12.75">
      <c r="C2486" s="920"/>
      <c r="D2486" s="920"/>
      <c r="E2486" s="920"/>
      <c r="F2486" s="920"/>
      <c r="G2486" s="920"/>
    </row>
    <row r="2487" spans="3:7" ht="12.75">
      <c r="C2487" s="920"/>
      <c r="D2487" s="920"/>
      <c r="E2487" s="920"/>
      <c r="F2487" s="920"/>
      <c r="G2487" s="920"/>
    </row>
    <row r="2488" spans="3:7" ht="12.75">
      <c r="C2488" s="920"/>
      <c r="D2488" s="920"/>
      <c r="E2488" s="920"/>
      <c r="F2488" s="920"/>
      <c r="G2488" s="920"/>
    </row>
    <row r="2489" spans="3:7" ht="12.75">
      <c r="C2489" s="920"/>
      <c r="D2489" s="920"/>
      <c r="E2489" s="920"/>
      <c r="F2489" s="920"/>
      <c r="G2489" s="920"/>
    </row>
    <row r="2490" spans="3:7" ht="12.75">
      <c r="C2490" s="920"/>
      <c r="D2490" s="920"/>
      <c r="E2490" s="920"/>
      <c r="F2490" s="920"/>
      <c r="G2490" s="920"/>
    </row>
    <row r="2491" spans="3:7" ht="12.75">
      <c r="C2491" s="920"/>
      <c r="D2491" s="920"/>
      <c r="E2491" s="920"/>
      <c r="F2491" s="920"/>
      <c r="G2491" s="920"/>
    </row>
    <row r="2492" spans="3:7" ht="12.75">
      <c r="C2492" s="920"/>
      <c r="D2492" s="920"/>
      <c r="E2492" s="920"/>
      <c r="F2492" s="920"/>
      <c r="G2492" s="920"/>
    </row>
    <row r="2493" spans="3:7" ht="12.75">
      <c r="C2493" s="920"/>
      <c r="D2493" s="920"/>
      <c r="E2493" s="920"/>
      <c r="F2493" s="920"/>
      <c r="G2493" s="920"/>
    </row>
    <row r="2494" spans="3:7" ht="12.75">
      <c r="C2494" s="920"/>
      <c r="D2494" s="920"/>
      <c r="E2494" s="920"/>
      <c r="F2494" s="920"/>
      <c r="G2494" s="920"/>
    </row>
    <row r="2495" spans="3:7" ht="12.75">
      <c r="C2495" s="920"/>
      <c r="D2495" s="920"/>
      <c r="E2495" s="920"/>
      <c r="F2495" s="920"/>
      <c r="G2495" s="920"/>
    </row>
    <row r="2496" spans="3:7" ht="12.75">
      <c r="C2496" s="920"/>
      <c r="D2496" s="920"/>
      <c r="E2496" s="920"/>
      <c r="F2496" s="920"/>
      <c r="G2496" s="920"/>
    </row>
    <row r="2497" spans="3:7" ht="12.75">
      <c r="C2497" s="920"/>
      <c r="D2497" s="920"/>
      <c r="E2497" s="920"/>
      <c r="F2497" s="920"/>
      <c r="G2497" s="920"/>
    </row>
    <row r="2498" spans="3:7" ht="12.75">
      <c r="C2498" s="920"/>
      <c r="D2498" s="920"/>
      <c r="E2498" s="920"/>
      <c r="F2498" s="920"/>
      <c r="G2498" s="920"/>
    </row>
    <row r="2499" spans="3:7" ht="12.75">
      <c r="C2499" s="920"/>
      <c r="D2499" s="920"/>
      <c r="E2499" s="920"/>
      <c r="F2499" s="920"/>
      <c r="G2499" s="920"/>
    </row>
    <row r="2500" spans="3:7" ht="12.75">
      <c r="C2500" s="920"/>
      <c r="D2500" s="920"/>
      <c r="E2500" s="920"/>
      <c r="F2500" s="920"/>
      <c r="G2500" s="920"/>
    </row>
    <row r="2501" spans="3:7" ht="12.75">
      <c r="C2501" s="920"/>
      <c r="D2501" s="920"/>
      <c r="E2501" s="920"/>
      <c r="F2501" s="920"/>
      <c r="G2501" s="920"/>
    </row>
    <row r="2502" spans="3:7" ht="12.75">
      <c r="C2502" s="920"/>
      <c r="D2502" s="920"/>
      <c r="E2502" s="920"/>
      <c r="F2502" s="920"/>
      <c r="G2502" s="920"/>
    </row>
    <row r="2503" spans="3:7" ht="12.75">
      <c r="C2503" s="920"/>
      <c r="D2503" s="920"/>
      <c r="E2503" s="920"/>
      <c r="F2503" s="920"/>
      <c r="G2503" s="920"/>
    </row>
    <row r="2504" spans="3:7" ht="12.75">
      <c r="C2504" s="920"/>
      <c r="D2504" s="920"/>
      <c r="E2504" s="920"/>
      <c r="F2504" s="920"/>
      <c r="G2504" s="920"/>
    </row>
    <row r="2505" spans="3:7" ht="12.75">
      <c r="C2505" s="920"/>
      <c r="D2505" s="920"/>
      <c r="E2505" s="920"/>
      <c r="F2505" s="920"/>
      <c r="G2505" s="920"/>
    </row>
    <row r="2506" spans="3:7" ht="12.75">
      <c r="C2506" s="920"/>
      <c r="D2506" s="920"/>
      <c r="E2506" s="920"/>
      <c r="F2506" s="920"/>
      <c r="G2506" s="920"/>
    </row>
    <row r="2507" spans="3:7" ht="12.75">
      <c r="C2507" s="920"/>
      <c r="D2507" s="920"/>
      <c r="E2507" s="920"/>
      <c r="F2507" s="920"/>
      <c r="G2507" s="920"/>
    </row>
    <row r="2508" spans="3:7" ht="12.75">
      <c r="C2508" s="920"/>
      <c r="D2508" s="920"/>
      <c r="E2508" s="920"/>
      <c r="F2508" s="920"/>
      <c r="G2508" s="920"/>
    </row>
    <row r="2509" spans="3:7" ht="12.75">
      <c r="C2509" s="920"/>
      <c r="D2509" s="920"/>
      <c r="E2509" s="920"/>
      <c r="F2509" s="920"/>
      <c r="G2509" s="920"/>
    </row>
    <row r="2510" spans="3:7" ht="12.75">
      <c r="C2510" s="920"/>
      <c r="D2510" s="920"/>
      <c r="E2510" s="920"/>
      <c r="F2510" s="920"/>
      <c r="G2510" s="920"/>
    </row>
    <row r="2511" spans="3:7" ht="12.75">
      <c r="C2511" s="920"/>
      <c r="D2511" s="920"/>
      <c r="E2511" s="920"/>
      <c r="F2511" s="920"/>
      <c r="G2511" s="920"/>
    </row>
    <row r="2512" spans="3:7" ht="12.75">
      <c r="C2512" s="920"/>
      <c r="D2512" s="920"/>
      <c r="E2512" s="920"/>
      <c r="F2512" s="920"/>
      <c r="G2512" s="920"/>
    </row>
    <row r="2513" spans="3:7" ht="12.75">
      <c r="C2513" s="920"/>
      <c r="D2513" s="920"/>
      <c r="E2513" s="920"/>
      <c r="F2513" s="920"/>
      <c r="G2513" s="920"/>
    </row>
    <row r="2514" spans="3:7" ht="12.75">
      <c r="C2514" s="920"/>
      <c r="D2514" s="920"/>
      <c r="E2514" s="920"/>
      <c r="F2514" s="920"/>
      <c r="G2514" s="920"/>
    </row>
    <row r="2515" spans="3:7" ht="12.75">
      <c r="C2515" s="920"/>
      <c r="D2515" s="920"/>
      <c r="E2515" s="920"/>
      <c r="F2515" s="920"/>
      <c r="G2515" s="920"/>
    </row>
    <row r="2516" spans="3:7" ht="12.75">
      <c r="C2516" s="920"/>
      <c r="D2516" s="920"/>
      <c r="E2516" s="920"/>
      <c r="F2516" s="920"/>
      <c r="G2516" s="920"/>
    </row>
    <row r="2517" spans="3:7" ht="12.75">
      <c r="C2517" s="920"/>
      <c r="D2517" s="920"/>
      <c r="E2517" s="920"/>
      <c r="F2517" s="920"/>
      <c r="G2517" s="920"/>
    </row>
    <row r="2518" spans="3:7" ht="12.75">
      <c r="C2518" s="920"/>
      <c r="D2518" s="920"/>
      <c r="E2518" s="920"/>
      <c r="F2518" s="920"/>
      <c r="G2518" s="920"/>
    </row>
    <row r="2519" spans="3:7" ht="12.75">
      <c r="C2519" s="920"/>
      <c r="D2519" s="920"/>
      <c r="E2519" s="920"/>
      <c r="F2519" s="920"/>
      <c r="G2519" s="920"/>
    </row>
    <row r="2520" spans="3:7" ht="12.75">
      <c r="C2520" s="920"/>
      <c r="D2520" s="920"/>
      <c r="E2520" s="920"/>
      <c r="F2520" s="920"/>
      <c r="G2520" s="920"/>
    </row>
    <row r="2521" spans="3:7" ht="12.75">
      <c r="C2521" s="920"/>
      <c r="D2521" s="920"/>
      <c r="E2521" s="920"/>
      <c r="F2521" s="920"/>
      <c r="G2521" s="920"/>
    </row>
    <row r="2522" spans="3:7" ht="12.75">
      <c r="C2522" s="920"/>
      <c r="D2522" s="920"/>
      <c r="E2522" s="920"/>
      <c r="F2522" s="920"/>
      <c r="G2522" s="920"/>
    </row>
    <row r="2523" spans="3:7" ht="12.75">
      <c r="C2523" s="920"/>
      <c r="D2523" s="920"/>
      <c r="E2523" s="920"/>
      <c r="F2523" s="920"/>
      <c r="G2523" s="920"/>
    </row>
    <row r="2524" spans="3:7" ht="12.75">
      <c r="C2524" s="920"/>
      <c r="D2524" s="920"/>
      <c r="E2524" s="920"/>
      <c r="F2524" s="920"/>
      <c r="G2524" s="920"/>
    </row>
    <row r="2525" spans="3:7" ht="12.75">
      <c r="C2525" s="920"/>
      <c r="D2525" s="920"/>
      <c r="E2525" s="920"/>
      <c r="F2525" s="920"/>
      <c r="G2525" s="920"/>
    </row>
    <row r="2526" spans="3:7" ht="12.75">
      <c r="C2526" s="920"/>
      <c r="D2526" s="920"/>
      <c r="E2526" s="920"/>
      <c r="F2526" s="920"/>
      <c r="G2526" s="920"/>
    </row>
    <row r="2527" spans="3:7" ht="12.75">
      <c r="C2527" s="920"/>
      <c r="D2527" s="920"/>
      <c r="E2527" s="920"/>
      <c r="F2527" s="920"/>
      <c r="G2527" s="920"/>
    </row>
    <row r="2528" spans="3:7" ht="12.75">
      <c r="C2528" s="920"/>
      <c r="D2528" s="920"/>
      <c r="E2528" s="920"/>
      <c r="F2528" s="920"/>
      <c r="G2528" s="920"/>
    </row>
    <row r="2529" spans="3:7" ht="12.75">
      <c r="C2529" s="920"/>
      <c r="D2529" s="920"/>
      <c r="E2529" s="920"/>
      <c r="F2529" s="920"/>
      <c r="G2529" s="920"/>
    </row>
    <row r="2530" spans="3:7" ht="12.75">
      <c r="C2530" s="920"/>
      <c r="D2530" s="920"/>
      <c r="E2530" s="920"/>
      <c r="F2530" s="920"/>
      <c r="G2530" s="920"/>
    </row>
    <row r="2531" spans="3:7" ht="12.75">
      <c r="C2531" s="920"/>
      <c r="D2531" s="920"/>
      <c r="E2531" s="920"/>
      <c r="F2531" s="920"/>
      <c r="G2531" s="920"/>
    </row>
    <row r="2532" spans="3:7" ht="12.75">
      <c r="C2532" s="920"/>
      <c r="D2532" s="920"/>
      <c r="E2532" s="920"/>
      <c r="F2532" s="920"/>
      <c r="G2532" s="920"/>
    </row>
    <row r="2533" spans="3:7" ht="12.75">
      <c r="C2533" s="920"/>
      <c r="D2533" s="920"/>
      <c r="E2533" s="920"/>
      <c r="F2533" s="920"/>
      <c r="G2533" s="920"/>
    </row>
    <row r="2534" spans="3:7" ht="12.75">
      <c r="C2534" s="920"/>
      <c r="D2534" s="920"/>
      <c r="E2534" s="920"/>
      <c r="F2534" s="920"/>
      <c r="G2534" s="920"/>
    </row>
    <row r="2535" spans="3:7" ht="12.75">
      <c r="C2535" s="920"/>
      <c r="D2535" s="920"/>
      <c r="E2535" s="920"/>
      <c r="F2535" s="920"/>
      <c r="G2535" s="920"/>
    </row>
    <row r="2536" spans="3:7" ht="12.75">
      <c r="C2536" s="920"/>
      <c r="D2536" s="920"/>
      <c r="E2536" s="920"/>
      <c r="F2536" s="920"/>
      <c r="G2536" s="920"/>
    </row>
    <row r="2537" spans="3:7" ht="12.75">
      <c r="C2537" s="920"/>
      <c r="D2537" s="920"/>
      <c r="E2537" s="920"/>
      <c r="F2537" s="920"/>
      <c r="G2537" s="920"/>
    </row>
    <row r="2538" spans="3:7" ht="12.75">
      <c r="C2538" s="920"/>
      <c r="D2538" s="920"/>
      <c r="E2538" s="920"/>
      <c r="F2538" s="920"/>
      <c r="G2538" s="920"/>
    </row>
    <row r="2539" spans="3:7" ht="12.75">
      <c r="C2539" s="920"/>
      <c r="D2539" s="920"/>
      <c r="E2539" s="920"/>
      <c r="F2539" s="920"/>
      <c r="G2539" s="920"/>
    </row>
    <row r="2540" spans="3:7" ht="12.75">
      <c r="C2540" s="920"/>
      <c r="D2540" s="920"/>
      <c r="E2540" s="920"/>
      <c r="F2540" s="920"/>
      <c r="G2540" s="920"/>
    </row>
    <row r="2541" spans="3:7" ht="12.75">
      <c r="C2541" s="920"/>
      <c r="D2541" s="920"/>
      <c r="E2541" s="920"/>
      <c r="F2541" s="920"/>
      <c r="G2541" s="920"/>
    </row>
    <row r="2542" spans="3:7" ht="12.75">
      <c r="C2542" s="920"/>
      <c r="D2542" s="920"/>
      <c r="E2542" s="920"/>
      <c r="F2542" s="920"/>
      <c r="G2542" s="920"/>
    </row>
    <row r="2543" spans="3:7" ht="12.75">
      <c r="C2543" s="920"/>
      <c r="D2543" s="920"/>
      <c r="E2543" s="920"/>
      <c r="F2543" s="920"/>
      <c r="G2543" s="920"/>
    </row>
    <row r="2544" spans="3:7" ht="12.75">
      <c r="C2544" s="920"/>
      <c r="D2544" s="920"/>
      <c r="E2544" s="920"/>
      <c r="F2544" s="920"/>
      <c r="G2544" s="920"/>
    </row>
    <row r="2545" spans="3:7" ht="12.75">
      <c r="C2545" s="920"/>
      <c r="D2545" s="920"/>
      <c r="E2545" s="920"/>
      <c r="F2545" s="920"/>
      <c r="G2545" s="920"/>
    </row>
    <row r="2546" spans="3:7" ht="12.75">
      <c r="C2546" s="920"/>
      <c r="D2546" s="920"/>
      <c r="E2546" s="920"/>
      <c r="F2546" s="920"/>
      <c r="G2546" s="920"/>
    </row>
    <row r="2547" spans="3:7" ht="12.75">
      <c r="C2547" s="920"/>
      <c r="D2547" s="920"/>
      <c r="E2547" s="920"/>
      <c r="F2547" s="920"/>
      <c r="G2547" s="920"/>
    </row>
    <row r="2548" spans="3:7" ht="12.75">
      <c r="C2548" s="920"/>
      <c r="D2548" s="920"/>
      <c r="E2548" s="920"/>
      <c r="F2548" s="920"/>
      <c r="G2548" s="920"/>
    </row>
    <row r="2549" spans="3:7" ht="12.75">
      <c r="C2549" s="920"/>
      <c r="D2549" s="920"/>
      <c r="E2549" s="920"/>
      <c r="F2549" s="920"/>
      <c r="G2549" s="920"/>
    </row>
    <row r="2550" spans="3:7" ht="12.75">
      <c r="C2550" s="920"/>
      <c r="D2550" s="920"/>
      <c r="E2550" s="920"/>
      <c r="F2550" s="920"/>
      <c r="G2550" s="920"/>
    </row>
    <row r="2551" spans="3:7" ht="12.75">
      <c r="C2551" s="920"/>
      <c r="D2551" s="920"/>
      <c r="E2551" s="920"/>
      <c r="F2551" s="920"/>
      <c r="G2551" s="920"/>
    </row>
    <row r="2552" spans="3:7" ht="12.75">
      <c r="C2552" s="920"/>
      <c r="D2552" s="920"/>
      <c r="E2552" s="920"/>
      <c r="F2552" s="920"/>
      <c r="G2552" s="920"/>
    </row>
    <row r="2553" spans="3:7" ht="12.75">
      <c r="C2553" s="920"/>
      <c r="D2553" s="920"/>
      <c r="E2553" s="920"/>
      <c r="F2553" s="920"/>
      <c r="G2553" s="920"/>
    </row>
    <row r="2554" spans="3:7" ht="12.75">
      <c r="C2554" s="920"/>
      <c r="D2554" s="920"/>
      <c r="E2554" s="920"/>
      <c r="F2554" s="920"/>
      <c r="G2554" s="920"/>
    </row>
    <row r="2555" spans="3:7" ht="12.75">
      <c r="C2555" s="920"/>
      <c r="D2555" s="920"/>
      <c r="E2555" s="920"/>
      <c r="F2555" s="920"/>
      <c r="G2555" s="920"/>
    </row>
    <row r="2556" spans="3:7" ht="12.75">
      <c r="C2556" s="920"/>
      <c r="D2556" s="920"/>
      <c r="E2556" s="920"/>
      <c r="F2556" s="920"/>
      <c r="G2556" s="920"/>
    </row>
    <row r="2557" spans="3:7" ht="12.75">
      <c r="C2557" s="920"/>
      <c r="D2557" s="920"/>
      <c r="E2557" s="920"/>
      <c r="F2557" s="920"/>
      <c r="G2557" s="920"/>
    </row>
    <row r="2558" spans="3:7" ht="12.75">
      <c r="C2558" s="920"/>
      <c r="D2558" s="920"/>
      <c r="E2558" s="920"/>
      <c r="F2558" s="920"/>
      <c r="G2558" s="920"/>
    </row>
    <row r="2559" spans="3:7" ht="12.75">
      <c r="C2559" s="920"/>
      <c r="D2559" s="920"/>
      <c r="E2559" s="920"/>
      <c r="F2559" s="920"/>
      <c r="G2559" s="920"/>
    </row>
    <row r="2560" spans="3:7" ht="12.75">
      <c r="C2560" s="920"/>
      <c r="D2560" s="920"/>
      <c r="E2560" s="920"/>
      <c r="F2560" s="920"/>
      <c r="G2560" s="920"/>
    </row>
    <row r="2561" spans="3:7" ht="12.75">
      <c r="C2561" s="920"/>
      <c r="D2561" s="920"/>
      <c r="E2561" s="920"/>
      <c r="F2561" s="920"/>
      <c r="G2561" s="920"/>
    </row>
    <row r="2562" spans="3:7" ht="12.75">
      <c r="C2562" s="920"/>
      <c r="D2562" s="920"/>
      <c r="E2562" s="920"/>
      <c r="F2562" s="920"/>
      <c r="G2562" s="920"/>
    </row>
    <row r="2563" spans="3:7" ht="12.75">
      <c r="C2563" s="920"/>
      <c r="D2563" s="920"/>
      <c r="E2563" s="920"/>
      <c r="F2563" s="920"/>
      <c r="G2563" s="920"/>
    </row>
    <row r="2564" spans="3:7" ht="12.75">
      <c r="C2564" s="920"/>
      <c r="D2564" s="920"/>
      <c r="E2564" s="920"/>
      <c r="F2564" s="920"/>
      <c r="G2564" s="920"/>
    </row>
    <row r="2565" spans="3:7" ht="12.75">
      <c r="C2565" s="920"/>
      <c r="D2565" s="920"/>
      <c r="E2565" s="920"/>
      <c r="F2565" s="920"/>
      <c r="G2565" s="920"/>
    </row>
    <row r="2566" spans="3:7" ht="12.75">
      <c r="C2566" s="920"/>
      <c r="D2566" s="920"/>
      <c r="E2566" s="920"/>
      <c r="F2566" s="920"/>
      <c r="G2566" s="920"/>
    </row>
    <row r="2567" spans="3:7" ht="12.75">
      <c r="C2567" s="920"/>
      <c r="D2567" s="920"/>
      <c r="E2567" s="920"/>
      <c r="F2567" s="920"/>
      <c r="G2567" s="920"/>
    </row>
    <row r="2568" spans="3:7" ht="12.75">
      <c r="C2568" s="920"/>
      <c r="D2568" s="920"/>
      <c r="E2568" s="920"/>
      <c r="F2568" s="920"/>
      <c r="G2568" s="920"/>
    </row>
    <row r="2569" spans="3:7" ht="12.75">
      <c r="C2569" s="920"/>
      <c r="D2569" s="920"/>
      <c r="E2569" s="920"/>
      <c r="F2569" s="920"/>
      <c r="G2569" s="920"/>
    </row>
    <row r="2570" spans="3:7" ht="12.75">
      <c r="C2570" s="920"/>
      <c r="D2570" s="920"/>
      <c r="E2570" s="920"/>
      <c r="F2570" s="920"/>
      <c r="G2570" s="920"/>
    </row>
    <row r="2571" spans="3:7" ht="12.75">
      <c r="C2571" s="920"/>
      <c r="D2571" s="920"/>
      <c r="E2571" s="920"/>
      <c r="F2571" s="920"/>
      <c r="G2571" s="920"/>
    </row>
    <row r="2572" spans="3:7" ht="12.75">
      <c r="C2572" s="920"/>
      <c r="D2572" s="920"/>
      <c r="E2572" s="920"/>
      <c r="F2572" s="920"/>
      <c r="G2572" s="920"/>
    </row>
    <row r="2573" spans="3:7" ht="12.75">
      <c r="C2573" s="920"/>
      <c r="D2573" s="920"/>
      <c r="E2573" s="920"/>
      <c r="F2573" s="920"/>
      <c r="G2573" s="920"/>
    </row>
    <row r="2574" spans="3:7" ht="12.75">
      <c r="C2574" s="920"/>
      <c r="D2574" s="920"/>
      <c r="E2574" s="920"/>
      <c r="F2574" s="920"/>
      <c r="G2574" s="920"/>
    </row>
    <row r="2575" spans="3:7" ht="12.75">
      <c r="C2575" s="920"/>
      <c r="D2575" s="920"/>
      <c r="E2575" s="920"/>
      <c r="F2575" s="920"/>
      <c r="G2575" s="920"/>
    </row>
    <row r="2576" spans="3:7" ht="12.75">
      <c r="C2576" s="920"/>
      <c r="D2576" s="920"/>
      <c r="E2576" s="920"/>
      <c r="F2576" s="920"/>
      <c r="G2576" s="920"/>
    </row>
    <row r="2577" spans="3:7" ht="12.75">
      <c r="C2577" s="920"/>
      <c r="D2577" s="920"/>
      <c r="E2577" s="920"/>
      <c r="F2577" s="920"/>
      <c r="G2577" s="920"/>
    </row>
    <row r="2578" spans="3:7" ht="12.75">
      <c r="C2578" s="920"/>
      <c r="D2578" s="920"/>
      <c r="E2578" s="920"/>
      <c r="F2578" s="920"/>
      <c r="G2578" s="920"/>
    </row>
    <row r="2579" spans="3:7" ht="12.75">
      <c r="C2579" s="920"/>
      <c r="D2579" s="920"/>
      <c r="E2579" s="920"/>
      <c r="F2579" s="920"/>
      <c r="G2579" s="920"/>
    </row>
    <row r="2580" spans="3:7" ht="12.75">
      <c r="C2580" s="920"/>
      <c r="D2580" s="920"/>
      <c r="E2580" s="920"/>
      <c r="F2580" s="920"/>
      <c r="G2580" s="920"/>
    </row>
    <row r="2581" spans="3:7" ht="12.75">
      <c r="C2581" s="920"/>
      <c r="D2581" s="920"/>
      <c r="E2581" s="920"/>
      <c r="F2581" s="920"/>
      <c r="G2581" s="920"/>
    </row>
    <row r="2582" spans="3:7" ht="12.75">
      <c r="C2582" s="920"/>
      <c r="D2582" s="920"/>
      <c r="E2582" s="920"/>
      <c r="F2582" s="920"/>
      <c r="G2582" s="920"/>
    </row>
    <row r="2583" spans="3:7" ht="12.75">
      <c r="C2583" s="920"/>
      <c r="D2583" s="920"/>
      <c r="E2583" s="920"/>
      <c r="F2583" s="920"/>
      <c r="G2583" s="920"/>
    </row>
    <row r="2584" spans="3:7" ht="12.75">
      <c r="C2584" s="920"/>
      <c r="D2584" s="920"/>
      <c r="E2584" s="920"/>
      <c r="F2584" s="920"/>
      <c r="G2584" s="920"/>
    </row>
    <row r="2585" spans="3:7" ht="12.75">
      <c r="C2585" s="920"/>
      <c r="D2585" s="920"/>
      <c r="E2585" s="920"/>
      <c r="F2585" s="920"/>
      <c r="G2585" s="920"/>
    </row>
    <row r="2586" spans="3:7" ht="12.75">
      <c r="C2586" s="920"/>
      <c r="D2586" s="920"/>
      <c r="E2586" s="920"/>
      <c r="F2586" s="920"/>
      <c r="G2586" s="920"/>
    </row>
    <row r="2587" spans="3:7" ht="12.75">
      <c r="C2587" s="920"/>
      <c r="D2587" s="920"/>
      <c r="E2587" s="920"/>
      <c r="F2587" s="920"/>
      <c r="G2587" s="920"/>
    </row>
    <row r="2588" spans="3:7" ht="12.75">
      <c r="C2588" s="920"/>
      <c r="D2588" s="920"/>
      <c r="E2588" s="920"/>
      <c r="F2588" s="920"/>
      <c r="G2588" s="920"/>
    </row>
    <row r="2589" spans="3:7" ht="12.75">
      <c r="C2589" s="920"/>
      <c r="D2589" s="920"/>
      <c r="E2589" s="920"/>
      <c r="F2589" s="920"/>
      <c r="G2589" s="920"/>
    </row>
    <row r="2590" spans="3:7" ht="12.75">
      <c r="C2590" s="920"/>
      <c r="D2590" s="920"/>
      <c r="E2590" s="920"/>
      <c r="F2590" s="920"/>
      <c r="G2590" s="920"/>
    </row>
    <row r="2591" spans="3:7" ht="12.75">
      <c r="C2591" s="920"/>
      <c r="D2591" s="920"/>
      <c r="E2591" s="920"/>
      <c r="F2591" s="920"/>
      <c r="G2591" s="920"/>
    </row>
    <row r="2592" spans="3:7" ht="12.75">
      <c r="C2592" s="920"/>
      <c r="D2592" s="920"/>
      <c r="E2592" s="920"/>
      <c r="F2592" s="920"/>
      <c r="G2592" s="920"/>
    </row>
    <row r="2593" spans="3:7" ht="12.75">
      <c r="C2593" s="920"/>
      <c r="D2593" s="920"/>
      <c r="E2593" s="920"/>
      <c r="F2593" s="920"/>
      <c r="G2593" s="920"/>
    </row>
    <row r="2594" spans="3:7" ht="12.75">
      <c r="C2594" s="920"/>
      <c r="D2594" s="920"/>
      <c r="E2594" s="920"/>
      <c r="F2594" s="920"/>
      <c r="G2594" s="920"/>
    </row>
    <row r="2595" spans="3:7" ht="12.75">
      <c r="C2595" s="920"/>
      <c r="D2595" s="920"/>
      <c r="E2595" s="920"/>
      <c r="F2595" s="920"/>
      <c r="G2595" s="920"/>
    </row>
    <row r="2596" spans="3:7" ht="12.75">
      <c r="C2596" s="920"/>
      <c r="D2596" s="920"/>
      <c r="E2596" s="920"/>
      <c r="F2596" s="920"/>
      <c r="G2596" s="920"/>
    </row>
    <row r="2597" spans="3:7" ht="12.75">
      <c r="C2597" s="920"/>
      <c r="D2597" s="920"/>
      <c r="E2597" s="920"/>
      <c r="F2597" s="920"/>
      <c r="G2597" s="920"/>
    </row>
    <row r="2598" spans="3:7" ht="12.75">
      <c r="C2598" s="920"/>
      <c r="D2598" s="920"/>
      <c r="E2598" s="920"/>
      <c r="F2598" s="920"/>
      <c r="G2598" s="920"/>
    </row>
    <row r="2599" spans="3:7" ht="12.75">
      <c r="C2599" s="920"/>
      <c r="D2599" s="920"/>
      <c r="E2599" s="920"/>
      <c r="F2599" s="920"/>
      <c r="G2599" s="920"/>
    </row>
    <row r="2600" spans="3:7" ht="12.75">
      <c r="C2600" s="920"/>
      <c r="D2600" s="920"/>
      <c r="E2600" s="920"/>
      <c r="F2600" s="920"/>
      <c r="G2600" s="920"/>
    </row>
    <row r="2601" spans="3:7" ht="12.75">
      <c r="C2601" s="920"/>
      <c r="D2601" s="920"/>
      <c r="E2601" s="920"/>
      <c r="F2601" s="920"/>
      <c r="G2601" s="920"/>
    </row>
    <row r="2602" spans="3:7" ht="12.75">
      <c r="C2602" s="920"/>
      <c r="D2602" s="920"/>
      <c r="E2602" s="920"/>
      <c r="F2602" s="920"/>
      <c r="G2602" s="920"/>
    </row>
    <row r="2603" spans="3:7" ht="12.75">
      <c r="C2603" s="920"/>
      <c r="D2603" s="920"/>
      <c r="E2603" s="920"/>
      <c r="F2603" s="920"/>
      <c r="G2603" s="920"/>
    </row>
    <row r="2604" spans="3:7" ht="12.75">
      <c r="C2604" s="920"/>
      <c r="D2604" s="920"/>
      <c r="E2604" s="920"/>
      <c r="F2604" s="920"/>
      <c r="G2604" s="920"/>
    </row>
    <row r="2605" spans="3:7" ht="12.75">
      <c r="C2605" s="920"/>
      <c r="D2605" s="920"/>
      <c r="E2605" s="920"/>
      <c r="F2605" s="920"/>
      <c r="G2605" s="920"/>
    </row>
    <row r="2606" spans="3:7" ht="12.75">
      <c r="C2606" s="920"/>
      <c r="D2606" s="920"/>
      <c r="E2606" s="920"/>
      <c r="F2606" s="920"/>
      <c r="G2606" s="920"/>
    </row>
    <row r="2607" spans="3:7" ht="12.75">
      <c r="C2607" s="920"/>
      <c r="D2607" s="920"/>
      <c r="E2607" s="920"/>
      <c r="F2607" s="920"/>
      <c r="G2607" s="920"/>
    </row>
    <row r="2608" spans="3:7" ht="12.75">
      <c r="C2608" s="920"/>
      <c r="D2608" s="920"/>
      <c r="E2608" s="920"/>
      <c r="F2608" s="920"/>
      <c r="G2608" s="920"/>
    </row>
    <row r="2609" spans="3:7" ht="12.75">
      <c r="C2609" s="920"/>
      <c r="D2609" s="920"/>
      <c r="E2609" s="920"/>
      <c r="F2609" s="920"/>
      <c r="G2609" s="920"/>
    </row>
    <row r="2610" spans="3:7" ht="12.75">
      <c r="C2610" s="920"/>
      <c r="D2610" s="920"/>
      <c r="E2610" s="920"/>
      <c r="F2610" s="920"/>
      <c r="G2610" s="920"/>
    </row>
    <row r="2611" spans="3:7" ht="12.75">
      <c r="C2611" s="920"/>
      <c r="D2611" s="920"/>
      <c r="E2611" s="920"/>
      <c r="F2611" s="920"/>
      <c r="G2611" s="920"/>
    </row>
    <row r="2612" spans="3:7" ht="12.75">
      <c r="C2612" s="920"/>
      <c r="D2612" s="920"/>
      <c r="E2612" s="920"/>
      <c r="F2612" s="920"/>
      <c r="G2612" s="920"/>
    </row>
    <row r="2613" spans="3:7" ht="12.75">
      <c r="C2613" s="920"/>
      <c r="D2613" s="920"/>
      <c r="E2613" s="920"/>
      <c r="F2613" s="920"/>
      <c r="G2613" s="920"/>
    </row>
    <row r="2614" spans="3:7" ht="12.75">
      <c r="C2614" s="920"/>
      <c r="D2614" s="920"/>
      <c r="E2614" s="920"/>
      <c r="F2614" s="920"/>
      <c r="G2614" s="920"/>
    </row>
    <row r="2615" spans="3:7" ht="12.75">
      <c r="C2615" s="920"/>
      <c r="D2615" s="920"/>
      <c r="E2615" s="920"/>
      <c r="F2615" s="920"/>
      <c r="G2615" s="920"/>
    </row>
    <row r="2616" spans="3:7" ht="12.75">
      <c r="C2616" s="920"/>
      <c r="D2616" s="920"/>
      <c r="E2616" s="920"/>
      <c r="F2616" s="920"/>
      <c r="G2616" s="920"/>
    </row>
    <row r="2617" spans="3:7" ht="12.75">
      <c r="C2617" s="920"/>
      <c r="D2617" s="920"/>
      <c r="E2617" s="920"/>
      <c r="F2617" s="920"/>
      <c r="G2617" s="920"/>
    </row>
    <row r="2618" spans="3:7" ht="12.75">
      <c r="C2618" s="920"/>
      <c r="D2618" s="920"/>
      <c r="E2618" s="920"/>
      <c r="F2618" s="920"/>
      <c r="G2618" s="920"/>
    </row>
    <row r="2619" spans="3:7" ht="12.75">
      <c r="C2619" s="920"/>
      <c r="D2619" s="920"/>
      <c r="E2619" s="920"/>
      <c r="F2619" s="920"/>
      <c r="G2619" s="920"/>
    </row>
    <row r="2620" spans="3:7" ht="12.75">
      <c r="C2620" s="920"/>
      <c r="D2620" s="920"/>
      <c r="E2620" s="920"/>
      <c r="F2620" s="920"/>
      <c r="G2620" s="920"/>
    </row>
    <row r="2621" spans="3:7" ht="12.75">
      <c r="C2621" s="920"/>
      <c r="D2621" s="920"/>
      <c r="E2621" s="920"/>
      <c r="F2621" s="920"/>
      <c r="G2621" s="920"/>
    </row>
    <row r="2622" spans="3:7" ht="12.75">
      <c r="C2622" s="920"/>
      <c r="D2622" s="920"/>
      <c r="E2622" s="920"/>
      <c r="F2622" s="920"/>
      <c r="G2622" s="920"/>
    </row>
    <row r="2623" spans="3:7" ht="12.75">
      <c r="C2623" s="920"/>
      <c r="D2623" s="920"/>
      <c r="E2623" s="920"/>
      <c r="F2623" s="920"/>
      <c r="G2623" s="920"/>
    </row>
    <row r="2624" spans="3:7" ht="12.75">
      <c r="C2624" s="920"/>
      <c r="D2624" s="920"/>
      <c r="E2624" s="920"/>
      <c r="F2624" s="920"/>
      <c r="G2624" s="920"/>
    </row>
    <row r="2625" spans="3:7" ht="12.75">
      <c r="C2625" s="920"/>
      <c r="D2625" s="920"/>
      <c r="E2625" s="920"/>
      <c r="F2625" s="920"/>
      <c r="G2625" s="920"/>
    </row>
    <row r="2626" spans="3:7" ht="12.75">
      <c r="C2626" s="920"/>
      <c r="D2626" s="920"/>
      <c r="E2626" s="920"/>
      <c r="F2626" s="920"/>
      <c r="G2626" s="920"/>
    </row>
    <row r="2627" spans="3:7" ht="12.75">
      <c r="C2627" s="920"/>
      <c r="D2627" s="920"/>
      <c r="E2627" s="920"/>
      <c r="F2627" s="920"/>
      <c r="G2627" s="920"/>
    </row>
    <row r="2628" spans="3:7" ht="12.75">
      <c r="C2628" s="920"/>
      <c r="D2628" s="920"/>
      <c r="E2628" s="920"/>
      <c r="F2628" s="920"/>
      <c r="G2628" s="920"/>
    </row>
    <row r="2629" spans="3:7" ht="12.75">
      <c r="C2629" s="920"/>
      <c r="D2629" s="920"/>
      <c r="E2629" s="920"/>
      <c r="F2629" s="920"/>
      <c r="G2629" s="920"/>
    </row>
    <row r="2630" spans="3:7" ht="12.75">
      <c r="C2630" s="920"/>
      <c r="D2630" s="920"/>
      <c r="E2630" s="920"/>
      <c r="F2630" s="920"/>
      <c r="G2630" s="920"/>
    </row>
    <row r="2631" spans="3:7" ht="12.75">
      <c r="C2631" s="920"/>
      <c r="D2631" s="920"/>
      <c r="E2631" s="920"/>
      <c r="F2631" s="920"/>
      <c r="G2631" s="920"/>
    </row>
    <row r="2632" spans="3:7" ht="12.75">
      <c r="C2632" s="920"/>
      <c r="D2632" s="920"/>
      <c r="E2632" s="920"/>
      <c r="F2632" s="920"/>
      <c r="G2632" s="920"/>
    </row>
    <row r="2633" spans="3:7" ht="12.75">
      <c r="C2633" s="920"/>
      <c r="D2633" s="920"/>
      <c r="E2633" s="920"/>
      <c r="F2633" s="920"/>
      <c r="G2633" s="920"/>
    </row>
    <row r="2634" spans="3:7" ht="12.75">
      <c r="C2634" s="920"/>
      <c r="D2634" s="920"/>
      <c r="E2634" s="920"/>
      <c r="F2634" s="920"/>
      <c r="G2634" s="920"/>
    </row>
    <row r="2635" spans="3:7" ht="12.75">
      <c r="C2635" s="920"/>
      <c r="D2635" s="920"/>
      <c r="E2635" s="920"/>
      <c r="F2635" s="920"/>
      <c r="G2635" s="920"/>
    </row>
    <row r="2636" spans="3:7" ht="12.75">
      <c r="C2636" s="920"/>
      <c r="D2636" s="920"/>
      <c r="E2636" s="920"/>
      <c r="F2636" s="920"/>
      <c r="G2636" s="920"/>
    </row>
    <row r="2637" spans="3:7" ht="12.75">
      <c r="C2637" s="920"/>
      <c r="D2637" s="920"/>
      <c r="E2637" s="920"/>
      <c r="F2637" s="920"/>
      <c r="G2637" s="920"/>
    </row>
    <row r="2638" spans="3:7" ht="12.75">
      <c r="C2638" s="920"/>
      <c r="D2638" s="920"/>
      <c r="E2638" s="920"/>
      <c r="F2638" s="920"/>
      <c r="G2638" s="920"/>
    </row>
    <row r="2639" spans="3:7" ht="12.75">
      <c r="C2639" s="920"/>
      <c r="D2639" s="920"/>
      <c r="E2639" s="920"/>
      <c r="F2639" s="920"/>
      <c r="G2639" s="920"/>
    </row>
    <row r="2640" spans="3:7" ht="12.75">
      <c r="C2640" s="920"/>
      <c r="D2640" s="920"/>
      <c r="E2640" s="920"/>
      <c r="F2640" s="920"/>
      <c r="G2640" s="920"/>
    </row>
    <row r="2641" spans="3:7" ht="12.75">
      <c r="C2641" s="920"/>
      <c r="D2641" s="920"/>
      <c r="E2641" s="920"/>
      <c r="F2641" s="920"/>
      <c r="G2641" s="920"/>
    </row>
    <row r="2642" spans="3:7" ht="12.75">
      <c r="C2642" s="920"/>
      <c r="D2642" s="920"/>
      <c r="E2642" s="920"/>
      <c r="F2642" s="920"/>
      <c r="G2642" s="920"/>
    </row>
    <row r="2643" spans="3:7" ht="12.75">
      <c r="C2643" s="920"/>
      <c r="D2643" s="920"/>
      <c r="E2643" s="920"/>
      <c r="F2643" s="920"/>
      <c r="G2643" s="920"/>
    </row>
    <row r="2644" spans="3:7" ht="12.75">
      <c r="C2644" s="920"/>
      <c r="D2644" s="920"/>
      <c r="E2644" s="920"/>
      <c r="F2644" s="920"/>
      <c r="G2644" s="920"/>
    </row>
    <row r="2645" spans="3:7" ht="12.75">
      <c r="C2645" s="920"/>
      <c r="D2645" s="920"/>
      <c r="E2645" s="920"/>
      <c r="F2645" s="920"/>
      <c r="G2645" s="920"/>
    </row>
    <row r="2646" spans="3:7" ht="12.75">
      <c r="C2646" s="920"/>
      <c r="D2646" s="920"/>
      <c r="E2646" s="920"/>
      <c r="F2646" s="920"/>
      <c r="G2646" s="920"/>
    </row>
    <row r="2647" spans="3:7" ht="12.75">
      <c r="C2647" s="920"/>
      <c r="D2647" s="920"/>
      <c r="E2647" s="920"/>
      <c r="F2647" s="920"/>
      <c r="G2647" s="920"/>
    </row>
    <row r="2648" spans="3:7" ht="12.75">
      <c r="C2648" s="920"/>
      <c r="D2648" s="920"/>
      <c r="E2648" s="920"/>
      <c r="F2648" s="920"/>
      <c r="G2648" s="920"/>
    </row>
    <row r="2649" spans="3:7" ht="12.75">
      <c r="C2649" s="920"/>
      <c r="D2649" s="920"/>
      <c r="E2649" s="920"/>
      <c r="F2649" s="920"/>
      <c r="G2649" s="920"/>
    </row>
    <row r="2650" spans="3:7" ht="12.75">
      <c r="C2650" s="920"/>
      <c r="D2650" s="920"/>
      <c r="E2650" s="920"/>
      <c r="F2650" s="920"/>
      <c r="G2650" s="920"/>
    </row>
    <row r="2651" spans="3:7" ht="12.75">
      <c r="C2651" s="920"/>
      <c r="D2651" s="920"/>
      <c r="E2651" s="920"/>
      <c r="F2651" s="920"/>
      <c r="G2651" s="920"/>
    </row>
    <row r="2652" spans="3:7" ht="12.75">
      <c r="C2652" s="920"/>
      <c r="D2652" s="920"/>
      <c r="E2652" s="920"/>
      <c r="F2652" s="920"/>
      <c r="G2652" s="920"/>
    </row>
    <row r="2653" spans="3:7" ht="12.75">
      <c r="C2653" s="920"/>
      <c r="D2653" s="920"/>
      <c r="E2653" s="920"/>
      <c r="F2653" s="920"/>
      <c r="G2653" s="920"/>
    </row>
    <row r="2654" spans="3:7" ht="12.75">
      <c r="C2654" s="920"/>
      <c r="D2654" s="920"/>
      <c r="E2654" s="920"/>
      <c r="F2654" s="920"/>
      <c r="G2654" s="920"/>
    </row>
    <row r="2655" spans="3:7" ht="12.75">
      <c r="C2655" s="920"/>
      <c r="D2655" s="920"/>
      <c r="E2655" s="920"/>
      <c r="F2655" s="920"/>
      <c r="G2655" s="920"/>
    </row>
    <row r="2656" spans="3:7" ht="12.75">
      <c r="C2656" s="920"/>
      <c r="D2656" s="920"/>
      <c r="E2656" s="920"/>
      <c r="F2656" s="920"/>
      <c r="G2656" s="920"/>
    </row>
    <row r="2657" spans="3:7" ht="12.75">
      <c r="C2657" s="920"/>
      <c r="D2657" s="920"/>
      <c r="E2657" s="920"/>
      <c r="F2657" s="920"/>
      <c r="G2657" s="920"/>
    </row>
    <row r="2658" spans="3:7" ht="12.75">
      <c r="C2658" s="920"/>
      <c r="D2658" s="920"/>
      <c r="E2658" s="920"/>
      <c r="F2658" s="920"/>
      <c r="G2658" s="920"/>
    </row>
    <row r="2659" spans="3:7" ht="12.75">
      <c r="C2659" s="920"/>
      <c r="D2659" s="920"/>
      <c r="E2659" s="920"/>
      <c r="F2659" s="920"/>
      <c r="G2659" s="920"/>
    </row>
    <row r="2660" spans="3:7" ht="12.75">
      <c r="C2660" s="920"/>
      <c r="D2660" s="920"/>
      <c r="E2660" s="920"/>
      <c r="F2660" s="920"/>
      <c r="G2660" s="920"/>
    </row>
    <row r="2661" spans="3:7" ht="12.75">
      <c r="C2661" s="920"/>
      <c r="D2661" s="920"/>
      <c r="E2661" s="920"/>
      <c r="F2661" s="920"/>
      <c r="G2661" s="920"/>
    </row>
    <row r="2662" spans="3:7" ht="12.75">
      <c r="C2662" s="920"/>
      <c r="D2662" s="920"/>
      <c r="E2662" s="920"/>
      <c r="F2662" s="920"/>
      <c r="G2662" s="920"/>
    </row>
    <row r="2663" spans="3:7" ht="12.75">
      <c r="C2663" s="920"/>
      <c r="D2663" s="920"/>
      <c r="E2663" s="920"/>
      <c r="F2663" s="920"/>
      <c r="G2663" s="920"/>
    </row>
    <row r="2664" spans="3:7" ht="12.75">
      <c r="C2664" s="920"/>
      <c r="D2664" s="920"/>
      <c r="E2664" s="920"/>
      <c r="F2664" s="920"/>
      <c r="G2664" s="920"/>
    </row>
    <row r="2665" spans="3:7" ht="12.75">
      <c r="C2665" s="920"/>
      <c r="D2665" s="920"/>
      <c r="E2665" s="920"/>
      <c r="F2665" s="920"/>
      <c r="G2665" s="920"/>
    </row>
    <row r="2666" spans="3:7" ht="12.75">
      <c r="C2666" s="920"/>
      <c r="D2666" s="920"/>
      <c r="E2666" s="920"/>
      <c r="F2666" s="920"/>
      <c r="G2666" s="920"/>
    </row>
    <row r="2667" spans="3:7" ht="12.75">
      <c r="C2667" s="920"/>
      <c r="D2667" s="920"/>
      <c r="E2667" s="920"/>
      <c r="F2667" s="920"/>
      <c r="G2667" s="920"/>
    </row>
    <row r="2668" spans="3:7" ht="12.75">
      <c r="C2668" s="920"/>
      <c r="D2668" s="920"/>
      <c r="E2668" s="920"/>
      <c r="F2668" s="920"/>
      <c r="G2668" s="920"/>
    </row>
    <row r="2669" spans="3:7" ht="12.75">
      <c r="C2669" s="920"/>
      <c r="D2669" s="920"/>
      <c r="E2669" s="920"/>
      <c r="F2669" s="920"/>
      <c r="G2669" s="920"/>
    </row>
    <row r="2670" spans="3:7" ht="12.75">
      <c r="C2670" s="920"/>
      <c r="D2670" s="920"/>
      <c r="E2670" s="920"/>
      <c r="F2670" s="920"/>
      <c r="G2670" s="920"/>
    </row>
    <row r="2671" spans="3:7" ht="12.75">
      <c r="C2671" s="920"/>
      <c r="D2671" s="920"/>
      <c r="E2671" s="920"/>
      <c r="F2671" s="920"/>
      <c r="G2671" s="920"/>
    </row>
    <row r="2672" spans="3:7" ht="12.75">
      <c r="C2672" s="920"/>
      <c r="D2672" s="920"/>
      <c r="E2672" s="920"/>
      <c r="F2672" s="920"/>
      <c r="G2672" s="920"/>
    </row>
    <row r="2673" spans="3:7" ht="12.75">
      <c r="C2673" s="920"/>
      <c r="D2673" s="920"/>
      <c r="E2673" s="920"/>
      <c r="F2673" s="920"/>
      <c r="G2673" s="920"/>
    </row>
    <row r="2674" spans="3:7" ht="12.75">
      <c r="C2674" s="920"/>
      <c r="D2674" s="920"/>
      <c r="E2674" s="920"/>
      <c r="F2674" s="920"/>
      <c r="G2674" s="920"/>
    </row>
    <row r="2675" spans="3:7" ht="12.75">
      <c r="C2675" s="920"/>
      <c r="D2675" s="920"/>
      <c r="E2675" s="920"/>
      <c r="F2675" s="920"/>
      <c r="G2675" s="920"/>
    </row>
    <row r="2676" spans="3:7" ht="12.75">
      <c r="C2676" s="920"/>
      <c r="D2676" s="920"/>
      <c r="E2676" s="920"/>
      <c r="F2676" s="920"/>
      <c r="G2676" s="920"/>
    </row>
    <row r="2677" spans="3:7" ht="12.75">
      <c r="C2677" s="920"/>
      <c r="D2677" s="920"/>
      <c r="E2677" s="920"/>
      <c r="F2677" s="920"/>
      <c r="G2677" s="920"/>
    </row>
    <row r="2678" spans="3:7" ht="12.75">
      <c r="C2678" s="920"/>
      <c r="D2678" s="920"/>
      <c r="E2678" s="920"/>
      <c r="F2678" s="920"/>
      <c r="G2678" s="920"/>
    </row>
    <row r="2679" spans="3:7" ht="12.75">
      <c r="C2679" s="920"/>
      <c r="D2679" s="920"/>
      <c r="E2679" s="920"/>
      <c r="F2679" s="920"/>
      <c r="G2679" s="920"/>
    </row>
    <row r="2680" spans="3:7" ht="12.75">
      <c r="C2680" s="920"/>
      <c r="D2680" s="920"/>
      <c r="E2680" s="920"/>
      <c r="F2680" s="920"/>
      <c r="G2680" s="920"/>
    </row>
    <row r="2681" spans="3:7" ht="12.75">
      <c r="C2681" s="920"/>
      <c r="D2681" s="920"/>
      <c r="E2681" s="920"/>
      <c r="F2681" s="920"/>
      <c r="G2681" s="920"/>
    </row>
    <row r="2682" spans="3:7" ht="12.75">
      <c r="C2682" s="920"/>
      <c r="D2682" s="920"/>
      <c r="E2682" s="920"/>
      <c r="F2682" s="920"/>
      <c r="G2682" s="920"/>
    </row>
    <row r="2683" spans="3:7" ht="12.75">
      <c r="C2683" s="920"/>
      <c r="D2683" s="920"/>
      <c r="E2683" s="920"/>
      <c r="F2683" s="920"/>
      <c r="G2683" s="920"/>
    </row>
    <row r="2684" spans="3:7" ht="12.75">
      <c r="C2684" s="920"/>
      <c r="D2684" s="920"/>
      <c r="E2684" s="920"/>
      <c r="F2684" s="920"/>
      <c r="G2684" s="920"/>
    </row>
    <row r="2685" spans="3:7" ht="12.75">
      <c r="C2685" s="920"/>
      <c r="D2685" s="920"/>
      <c r="E2685" s="920"/>
      <c r="F2685" s="920"/>
      <c r="G2685" s="920"/>
    </row>
    <row r="2686" spans="3:7" ht="12.75">
      <c r="C2686" s="920"/>
      <c r="D2686" s="920"/>
      <c r="E2686" s="920"/>
      <c r="F2686" s="920"/>
      <c r="G2686" s="920"/>
    </row>
    <row r="2687" spans="3:7" ht="12.75">
      <c r="C2687" s="920"/>
      <c r="D2687" s="920"/>
      <c r="E2687" s="920"/>
      <c r="F2687" s="920"/>
      <c r="G2687" s="920"/>
    </row>
    <row r="2688" spans="3:7" ht="12.75">
      <c r="C2688" s="920"/>
      <c r="D2688" s="920"/>
      <c r="E2688" s="920"/>
      <c r="F2688" s="920"/>
      <c r="G2688" s="920"/>
    </row>
    <row r="2689" spans="3:7" ht="12.75">
      <c r="C2689" s="920"/>
      <c r="D2689" s="920"/>
      <c r="E2689" s="920"/>
      <c r="F2689" s="920"/>
      <c r="G2689" s="920"/>
    </row>
    <row r="2690" spans="3:7" ht="12.75">
      <c r="C2690" s="920"/>
      <c r="D2690" s="920"/>
      <c r="E2690" s="920"/>
      <c r="F2690" s="920"/>
      <c r="G2690" s="920"/>
    </row>
    <row r="2691" spans="3:7" ht="12.75">
      <c r="C2691" s="920"/>
      <c r="D2691" s="920"/>
      <c r="E2691" s="920"/>
      <c r="F2691" s="920"/>
      <c r="G2691" s="920"/>
    </row>
    <row r="2692" spans="3:7" ht="12.75">
      <c r="C2692" s="920"/>
      <c r="D2692" s="920"/>
      <c r="E2692" s="920"/>
      <c r="F2692" s="920"/>
      <c r="G2692" s="920"/>
    </row>
    <row r="2693" spans="3:7" ht="12.75">
      <c r="C2693" s="920"/>
      <c r="D2693" s="920"/>
      <c r="E2693" s="920"/>
      <c r="F2693" s="920"/>
      <c r="G2693" s="920"/>
    </row>
    <row r="2694" spans="3:7" ht="12.75">
      <c r="C2694" s="920"/>
      <c r="D2694" s="920"/>
      <c r="E2694" s="920"/>
      <c r="F2694" s="920"/>
      <c r="G2694" s="920"/>
    </row>
    <row r="2695" spans="3:7" ht="12.75">
      <c r="C2695" s="920"/>
      <c r="D2695" s="920"/>
      <c r="E2695" s="920"/>
      <c r="F2695" s="920"/>
      <c r="G2695" s="920"/>
    </row>
    <row r="2696" spans="3:7" ht="12.75">
      <c r="C2696" s="920"/>
      <c r="D2696" s="920"/>
      <c r="E2696" s="920"/>
      <c r="F2696" s="920"/>
      <c r="G2696" s="920"/>
    </row>
    <row r="2697" spans="3:7" ht="12.75">
      <c r="C2697" s="920"/>
      <c r="D2697" s="920"/>
      <c r="E2697" s="920"/>
      <c r="F2697" s="920"/>
      <c r="G2697" s="920"/>
    </row>
    <row r="2698" spans="3:7" ht="12.75">
      <c r="C2698" s="920"/>
      <c r="D2698" s="920"/>
      <c r="E2698" s="920"/>
      <c r="F2698" s="920"/>
      <c r="G2698" s="920"/>
    </row>
    <row r="2699" spans="3:7" ht="12.75">
      <c r="C2699" s="920"/>
      <c r="D2699" s="920"/>
      <c r="E2699" s="920"/>
      <c r="F2699" s="920"/>
      <c r="G2699" s="920"/>
    </row>
    <row r="2700" spans="3:7" ht="12.75">
      <c r="C2700" s="920"/>
      <c r="D2700" s="920"/>
      <c r="E2700" s="920"/>
      <c r="F2700" s="920"/>
      <c r="G2700" s="920"/>
    </row>
    <row r="2701" spans="3:7" ht="12.75">
      <c r="C2701" s="920"/>
      <c r="D2701" s="920"/>
      <c r="E2701" s="920"/>
      <c r="F2701" s="920"/>
      <c r="G2701" s="920"/>
    </row>
    <row r="2702" spans="3:7" ht="12.75">
      <c r="C2702" s="920"/>
      <c r="D2702" s="920"/>
      <c r="E2702" s="920"/>
      <c r="F2702" s="920"/>
      <c r="G2702" s="920"/>
    </row>
    <row r="2703" spans="3:7" ht="12.75">
      <c r="C2703" s="920"/>
      <c r="D2703" s="920"/>
      <c r="E2703" s="920"/>
      <c r="F2703" s="920"/>
      <c r="G2703" s="920"/>
    </row>
    <row r="2704" spans="3:7" ht="12.75">
      <c r="C2704" s="920"/>
      <c r="D2704" s="920"/>
      <c r="E2704" s="920"/>
      <c r="F2704" s="920"/>
      <c r="G2704" s="920"/>
    </row>
    <row r="2705" spans="3:7" ht="12.75">
      <c r="C2705" s="920"/>
      <c r="D2705" s="920"/>
      <c r="E2705" s="920"/>
      <c r="F2705" s="920"/>
      <c r="G2705" s="920"/>
    </row>
    <row r="2706" spans="3:7" ht="12.75">
      <c r="C2706" s="920"/>
      <c r="D2706" s="920"/>
      <c r="E2706" s="920"/>
      <c r="F2706" s="920"/>
      <c r="G2706" s="920"/>
    </row>
    <row r="2707" spans="3:7" ht="12.75">
      <c r="C2707" s="920"/>
      <c r="D2707" s="920"/>
      <c r="E2707" s="920"/>
      <c r="F2707" s="920"/>
      <c r="G2707" s="920"/>
    </row>
    <row r="2708" spans="3:7" ht="12.75">
      <c r="C2708" s="920"/>
      <c r="D2708" s="920"/>
      <c r="E2708" s="920"/>
      <c r="F2708" s="920"/>
      <c r="G2708" s="920"/>
    </row>
    <row r="2709" spans="3:7" ht="12.75">
      <c r="C2709" s="920"/>
      <c r="D2709" s="920"/>
      <c r="E2709" s="920"/>
      <c r="F2709" s="920"/>
      <c r="G2709" s="920"/>
    </row>
    <row r="2710" spans="3:7" ht="12.75">
      <c r="C2710" s="920"/>
      <c r="D2710" s="920"/>
      <c r="E2710" s="920"/>
      <c r="F2710" s="920"/>
      <c r="G2710" s="920"/>
    </row>
    <row r="2711" spans="3:7" ht="12.75">
      <c r="C2711" s="920"/>
      <c r="D2711" s="920"/>
      <c r="E2711" s="920"/>
      <c r="F2711" s="920"/>
      <c r="G2711" s="920"/>
    </row>
    <row r="2712" spans="3:7" ht="12.75">
      <c r="C2712" s="920"/>
      <c r="D2712" s="920"/>
      <c r="E2712" s="920"/>
      <c r="F2712" s="920"/>
      <c r="G2712" s="920"/>
    </row>
    <row r="2713" spans="3:7" ht="12.75">
      <c r="C2713" s="920"/>
      <c r="D2713" s="920"/>
      <c r="E2713" s="920"/>
      <c r="F2713" s="920"/>
      <c r="G2713" s="920"/>
    </row>
    <row r="2714" spans="3:7" ht="12.75">
      <c r="C2714" s="920"/>
      <c r="D2714" s="920"/>
      <c r="E2714" s="920"/>
      <c r="F2714" s="920"/>
      <c r="G2714" s="920"/>
    </row>
    <row r="2715" spans="3:7" ht="12.75">
      <c r="C2715" s="920"/>
      <c r="D2715" s="920"/>
      <c r="E2715" s="920"/>
      <c r="F2715" s="920"/>
      <c r="G2715" s="920"/>
    </row>
    <row r="2716" spans="3:7" ht="12.75">
      <c r="C2716" s="920"/>
      <c r="D2716" s="920"/>
      <c r="E2716" s="920"/>
      <c r="F2716" s="920"/>
      <c r="G2716" s="920"/>
    </row>
    <row r="2717" spans="3:7" ht="12.75">
      <c r="C2717" s="920"/>
      <c r="D2717" s="920"/>
      <c r="E2717" s="920"/>
      <c r="F2717" s="920"/>
      <c r="G2717" s="920"/>
    </row>
    <row r="2718" spans="3:7" ht="12.75">
      <c r="C2718" s="920"/>
      <c r="D2718" s="920"/>
      <c r="E2718" s="920"/>
      <c r="F2718" s="920"/>
      <c r="G2718" s="920"/>
    </row>
    <row r="2719" spans="3:7" ht="12.75">
      <c r="C2719" s="920"/>
      <c r="D2719" s="920"/>
      <c r="E2719" s="920"/>
      <c r="F2719" s="920"/>
      <c r="G2719" s="920"/>
    </row>
    <row r="2720" spans="3:7" ht="12.75">
      <c r="C2720" s="920"/>
      <c r="D2720" s="920"/>
      <c r="E2720" s="920"/>
      <c r="F2720" s="920"/>
      <c r="G2720" s="920"/>
    </row>
    <row r="2721" spans="3:7" ht="12.75">
      <c r="C2721" s="920"/>
      <c r="D2721" s="920"/>
      <c r="E2721" s="920"/>
      <c r="F2721" s="920"/>
      <c r="G2721" s="920"/>
    </row>
    <row r="2722" spans="3:7" ht="12.75">
      <c r="C2722" s="920"/>
      <c r="D2722" s="920"/>
      <c r="E2722" s="920"/>
      <c r="F2722" s="920"/>
      <c r="G2722" s="920"/>
    </row>
    <row r="2723" spans="3:7" ht="12.75">
      <c r="C2723" s="920"/>
      <c r="D2723" s="920"/>
      <c r="E2723" s="920"/>
      <c r="F2723" s="920"/>
      <c r="G2723" s="920"/>
    </row>
    <row r="2724" spans="3:7" ht="12.75">
      <c r="C2724" s="920"/>
      <c r="D2724" s="920"/>
      <c r="E2724" s="920"/>
      <c r="F2724" s="920"/>
      <c r="G2724" s="920"/>
    </row>
    <row r="2725" spans="3:7" ht="12.75">
      <c r="C2725" s="920"/>
      <c r="D2725" s="920"/>
      <c r="E2725" s="920"/>
      <c r="F2725" s="920"/>
      <c r="G2725" s="920"/>
    </row>
    <row r="2726" spans="3:7" ht="12.75">
      <c r="C2726" s="920"/>
      <c r="D2726" s="920"/>
      <c r="E2726" s="920"/>
      <c r="F2726" s="920"/>
      <c r="G2726" s="920"/>
    </row>
    <row r="2727" spans="3:7" ht="12.75">
      <c r="C2727" s="920"/>
      <c r="D2727" s="920"/>
      <c r="E2727" s="920"/>
      <c r="F2727" s="920"/>
      <c r="G2727" s="920"/>
    </row>
    <row r="2728" spans="3:7" ht="12.75">
      <c r="C2728" s="920"/>
      <c r="D2728" s="920"/>
      <c r="E2728" s="920"/>
      <c r="F2728" s="920"/>
      <c r="G2728" s="920"/>
    </row>
    <row r="2729" spans="3:7" ht="12.75">
      <c r="C2729" s="920"/>
      <c r="D2729" s="920"/>
      <c r="E2729" s="920"/>
      <c r="F2729" s="920"/>
      <c r="G2729" s="920"/>
    </row>
    <row r="2730" spans="3:7" ht="12.75">
      <c r="C2730" s="920"/>
      <c r="D2730" s="920"/>
      <c r="E2730" s="920"/>
      <c r="F2730" s="920"/>
      <c r="G2730" s="920"/>
    </row>
    <row r="2731" spans="3:7" ht="12.75">
      <c r="C2731" s="920"/>
      <c r="D2731" s="920"/>
      <c r="E2731" s="920"/>
      <c r="F2731" s="920"/>
      <c r="G2731" s="920"/>
    </row>
    <row r="2732" spans="3:7" ht="12.75">
      <c r="C2732" s="920"/>
      <c r="D2732" s="920"/>
      <c r="E2732" s="920"/>
      <c r="F2732" s="920"/>
      <c r="G2732" s="920"/>
    </row>
    <row r="2733" spans="3:7" ht="12.75">
      <c r="C2733" s="920"/>
      <c r="D2733" s="920"/>
      <c r="E2733" s="920"/>
      <c r="F2733" s="920"/>
      <c r="G2733" s="920"/>
    </row>
    <row r="2734" spans="3:7" ht="12.75">
      <c r="C2734" s="920"/>
      <c r="D2734" s="920"/>
      <c r="E2734" s="920"/>
      <c r="F2734" s="920"/>
      <c r="G2734" s="920"/>
    </row>
    <row r="2735" spans="3:7" ht="12.75">
      <c r="C2735" s="920"/>
      <c r="D2735" s="920"/>
      <c r="E2735" s="920"/>
      <c r="F2735" s="920"/>
      <c r="G2735" s="920"/>
    </row>
    <row r="2736" spans="3:7" ht="12.75">
      <c r="C2736" s="920"/>
      <c r="D2736" s="920"/>
      <c r="E2736" s="920"/>
      <c r="F2736" s="920"/>
      <c r="G2736" s="920"/>
    </row>
    <row r="2737" spans="3:7" ht="12.75">
      <c r="C2737" s="920"/>
      <c r="D2737" s="920"/>
      <c r="E2737" s="920"/>
      <c r="F2737" s="920"/>
      <c r="G2737" s="920"/>
    </row>
    <row r="2738" spans="3:7" ht="12.75">
      <c r="C2738" s="920"/>
      <c r="D2738" s="920"/>
      <c r="E2738" s="920"/>
      <c r="F2738" s="920"/>
      <c r="G2738" s="920"/>
    </row>
    <row r="2739" spans="3:7" ht="12.75">
      <c r="C2739" s="920"/>
      <c r="D2739" s="920"/>
      <c r="E2739" s="920"/>
      <c r="F2739" s="920"/>
      <c r="G2739" s="920"/>
    </row>
    <row r="2740" spans="3:7" ht="12.75">
      <c r="C2740" s="920"/>
      <c r="D2740" s="920"/>
      <c r="E2740" s="920"/>
      <c r="F2740" s="920"/>
      <c r="G2740" s="920"/>
    </row>
    <row r="2741" spans="3:7" ht="12.75">
      <c r="C2741" s="920"/>
      <c r="D2741" s="920"/>
      <c r="E2741" s="920"/>
      <c r="F2741" s="920"/>
      <c r="G2741" s="920"/>
    </row>
    <row r="2742" spans="3:7" ht="12.75">
      <c r="C2742" s="920"/>
      <c r="D2742" s="920"/>
      <c r="E2742" s="920"/>
      <c r="F2742" s="920"/>
      <c r="G2742" s="920"/>
    </row>
    <row r="2743" spans="3:7" ht="12.75">
      <c r="C2743" s="920"/>
      <c r="D2743" s="920"/>
      <c r="E2743" s="920"/>
      <c r="F2743" s="920"/>
      <c r="G2743" s="920"/>
    </row>
    <row r="2744" spans="3:7" ht="12.75">
      <c r="C2744" s="920"/>
      <c r="D2744" s="920"/>
      <c r="E2744" s="920"/>
      <c r="F2744" s="920"/>
      <c r="G2744" s="920"/>
    </row>
    <row r="2745" spans="3:7" ht="12.75">
      <c r="C2745" s="920"/>
      <c r="D2745" s="920"/>
      <c r="E2745" s="920"/>
      <c r="F2745" s="920"/>
      <c r="G2745" s="920"/>
    </row>
    <row r="2746" spans="3:7" ht="12.75">
      <c r="C2746" s="920"/>
      <c r="D2746" s="920"/>
      <c r="E2746" s="920"/>
      <c r="F2746" s="920"/>
      <c r="G2746" s="920"/>
    </row>
    <row r="2747" spans="3:7" ht="12.75">
      <c r="C2747" s="920"/>
      <c r="D2747" s="920"/>
      <c r="E2747" s="920"/>
      <c r="F2747" s="920"/>
      <c r="G2747" s="920"/>
    </row>
    <row r="2748" spans="3:7" ht="12.75">
      <c r="C2748" s="920"/>
      <c r="D2748" s="920"/>
      <c r="E2748" s="920"/>
      <c r="F2748" s="920"/>
      <c r="G2748" s="920"/>
    </row>
    <row r="2749" spans="3:7" ht="12.75">
      <c r="C2749" s="920"/>
      <c r="D2749" s="920"/>
      <c r="E2749" s="920"/>
      <c r="F2749" s="920"/>
      <c r="G2749" s="920"/>
    </row>
    <row r="2750" spans="3:7" ht="12.75">
      <c r="C2750" s="920"/>
      <c r="D2750" s="920"/>
      <c r="E2750" s="920"/>
      <c r="F2750" s="920"/>
      <c r="G2750" s="920"/>
    </row>
    <row r="2751" spans="3:7" ht="12.75">
      <c r="C2751" s="920"/>
      <c r="D2751" s="920"/>
      <c r="E2751" s="920"/>
      <c r="F2751" s="920"/>
      <c r="G2751" s="920"/>
    </row>
    <row r="2752" spans="3:7" ht="12.75">
      <c r="C2752" s="920"/>
      <c r="D2752" s="920"/>
      <c r="E2752" s="920"/>
      <c r="F2752" s="920"/>
      <c r="G2752" s="920"/>
    </row>
    <row r="2753" spans="3:7" ht="12.75">
      <c r="C2753" s="920"/>
      <c r="D2753" s="920"/>
      <c r="E2753" s="920"/>
      <c r="F2753" s="920"/>
      <c r="G2753" s="920"/>
    </row>
    <row r="2754" spans="3:7" ht="12.75">
      <c r="C2754" s="920"/>
      <c r="D2754" s="920"/>
      <c r="E2754" s="920"/>
      <c r="F2754" s="920"/>
      <c r="G2754" s="920"/>
    </row>
    <row r="2755" spans="3:7" ht="12.75">
      <c r="C2755" s="920"/>
      <c r="D2755" s="920"/>
      <c r="E2755" s="920"/>
      <c r="F2755" s="920"/>
      <c r="G2755" s="920"/>
    </row>
    <row r="2756" spans="3:7" ht="12.75">
      <c r="C2756" s="920"/>
      <c r="D2756" s="920"/>
      <c r="E2756" s="920"/>
      <c r="F2756" s="920"/>
      <c r="G2756" s="920"/>
    </row>
    <row r="2757" spans="3:7" ht="12.75">
      <c r="C2757" s="920"/>
      <c r="D2757" s="920"/>
      <c r="E2757" s="920"/>
      <c r="F2757" s="920"/>
      <c r="G2757" s="920"/>
    </row>
    <row r="2758" spans="3:7" ht="12.75">
      <c r="C2758" s="920"/>
      <c r="D2758" s="920"/>
      <c r="E2758" s="920"/>
      <c r="F2758" s="920"/>
      <c r="G2758" s="920"/>
    </row>
    <row r="2759" spans="3:7" ht="12.75">
      <c r="C2759" s="920"/>
      <c r="D2759" s="920"/>
      <c r="E2759" s="920"/>
      <c r="F2759" s="920"/>
      <c r="G2759" s="920"/>
    </row>
    <row r="2760" spans="3:7" ht="12.75">
      <c r="C2760" s="920"/>
      <c r="D2760" s="920"/>
      <c r="E2760" s="920"/>
      <c r="F2760" s="920"/>
      <c r="G2760" s="920"/>
    </row>
    <row r="2761" spans="3:7" ht="12.75">
      <c r="C2761" s="920"/>
      <c r="D2761" s="920"/>
      <c r="E2761" s="920"/>
      <c r="F2761" s="920"/>
      <c r="G2761" s="920"/>
    </row>
    <row r="2762" spans="3:7" ht="12.75">
      <c r="C2762" s="920"/>
      <c r="D2762" s="920"/>
      <c r="E2762" s="920"/>
      <c r="F2762" s="920"/>
      <c r="G2762" s="920"/>
    </row>
    <row r="2763" spans="3:7" ht="12.75">
      <c r="C2763" s="920"/>
      <c r="D2763" s="920"/>
      <c r="E2763" s="920"/>
      <c r="F2763" s="920"/>
      <c r="G2763" s="920"/>
    </row>
    <row r="2764" spans="3:7" ht="12.75">
      <c r="C2764" s="920"/>
      <c r="D2764" s="920"/>
      <c r="E2764" s="920"/>
      <c r="F2764" s="920"/>
      <c r="G2764" s="920"/>
    </row>
    <row r="2765" spans="3:7" ht="12.75">
      <c r="C2765" s="920"/>
      <c r="D2765" s="920"/>
      <c r="E2765" s="920"/>
      <c r="F2765" s="920"/>
      <c r="G2765" s="920"/>
    </row>
    <row r="2766" spans="3:7" ht="12.75">
      <c r="C2766" s="920"/>
      <c r="D2766" s="920"/>
      <c r="E2766" s="920"/>
      <c r="F2766" s="920"/>
      <c r="G2766" s="920"/>
    </row>
    <row r="2767" spans="3:7" ht="12.75">
      <c r="C2767" s="920"/>
      <c r="D2767" s="920"/>
      <c r="E2767" s="920"/>
      <c r="F2767" s="920"/>
      <c r="G2767" s="920"/>
    </row>
    <row r="2768" spans="3:7" ht="12.75">
      <c r="C2768" s="920"/>
      <c r="D2768" s="920"/>
      <c r="E2768" s="920"/>
      <c r="F2768" s="920"/>
      <c r="G2768" s="920"/>
    </row>
    <row r="2769" spans="3:7" ht="12.75">
      <c r="C2769" s="920"/>
      <c r="D2769" s="920"/>
      <c r="E2769" s="920"/>
      <c r="F2769" s="920"/>
      <c r="G2769" s="920"/>
    </row>
    <row r="2770" spans="3:7" ht="12.75">
      <c r="C2770" s="920"/>
      <c r="D2770" s="920"/>
      <c r="E2770" s="920"/>
      <c r="F2770" s="920"/>
      <c r="G2770" s="920"/>
    </row>
    <row r="2771" spans="3:7" ht="12.75">
      <c r="C2771" s="920"/>
      <c r="D2771" s="920"/>
      <c r="E2771" s="920"/>
      <c r="F2771" s="920"/>
      <c r="G2771" s="920"/>
    </row>
    <row r="2772" spans="3:7" ht="12.75">
      <c r="C2772" s="920"/>
      <c r="D2772" s="920"/>
      <c r="E2772" s="920"/>
      <c r="F2772" s="920"/>
      <c r="G2772" s="920"/>
    </row>
    <row r="2773" spans="3:7" ht="12.75">
      <c r="C2773" s="920"/>
      <c r="D2773" s="920"/>
      <c r="E2773" s="920"/>
      <c r="F2773" s="920"/>
      <c r="G2773" s="920"/>
    </row>
    <row r="2774" spans="3:7" ht="12.75">
      <c r="C2774" s="920"/>
      <c r="D2774" s="920"/>
      <c r="E2774" s="920"/>
      <c r="F2774" s="920"/>
      <c r="G2774" s="920"/>
    </row>
    <row r="2775" spans="3:7" ht="12.75">
      <c r="C2775" s="920"/>
      <c r="D2775" s="920"/>
      <c r="E2775" s="920"/>
      <c r="F2775" s="920"/>
      <c r="G2775" s="920"/>
    </row>
    <row r="2776" spans="3:7" ht="12.75">
      <c r="C2776" s="920"/>
      <c r="D2776" s="920"/>
      <c r="E2776" s="920"/>
      <c r="F2776" s="920"/>
      <c r="G2776" s="920"/>
    </row>
    <row r="2777" spans="3:7" ht="12.75">
      <c r="C2777" s="920"/>
      <c r="D2777" s="920"/>
      <c r="E2777" s="920"/>
      <c r="F2777" s="920"/>
      <c r="G2777" s="920"/>
    </row>
    <row r="2778" spans="3:7" ht="12.75">
      <c r="C2778" s="920"/>
      <c r="D2778" s="920"/>
      <c r="E2778" s="920"/>
      <c r="F2778" s="920"/>
      <c r="G2778" s="920"/>
    </row>
    <row r="2779" spans="3:7" ht="12.75">
      <c r="C2779" s="920"/>
      <c r="D2779" s="920"/>
      <c r="E2779" s="920"/>
      <c r="F2779" s="920"/>
      <c r="G2779" s="920"/>
    </row>
    <row r="2780" spans="3:7" ht="12.75">
      <c r="C2780" s="920"/>
      <c r="D2780" s="920"/>
      <c r="E2780" s="920"/>
      <c r="F2780" s="920"/>
      <c r="G2780" s="920"/>
    </row>
    <row r="2781" spans="3:7" ht="12.75">
      <c r="C2781" s="920"/>
      <c r="D2781" s="920"/>
      <c r="E2781" s="920"/>
      <c r="F2781" s="920"/>
      <c r="G2781" s="920"/>
    </row>
    <row r="2782" spans="3:7" ht="12.75">
      <c r="C2782" s="920"/>
      <c r="D2782" s="920"/>
      <c r="E2782" s="920"/>
      <c r="F2782" s="920"/>
      <c r="G2782" s="920"/>
    </row>
    <row r="2783" spans="3:7" ht="12.75">
      <c r="C2783" s="920"/>
      <c r="D2783" s="920"/>
      <c r="E2783" s="920"/>
      <c r="F2783" s="920"/>
      <c r="G2783" s="920"/>
    </row>
    <row r="2784" spans="3:7" ht="12.75">
      <c r="C2784" s="920"/>
      <c r="D2784" s="920"/>
      <c r="E2784" s="920"/>
      <c r="F2784" s="920"/>
      <c r="G2784" s="920"/>
    </row>
    <row r="2785" spans="3:7" ht="12.75">
      <c r="C2785" s="920"/>
      <c r="D2785" s="920"/>
      <c r="E2785" s="920"/>
      <c r="F2785" s="920"/>
      <c r="G2785" s="920"/>
    </row>
    <row r="2786" spans="3:7" ht="12.75">
      <c r="C2786" s="920"/>
      <c r="D2786" s="920"/>
      <c r="E2786" s="920"/>
      <c r="F2786" s="920"/>
      <c r="G2786" s="920"/>
    </row>
    <row r="2787" spans="3:7" ht="12.75">
      <c r="C2787" s="920"/>
      <c r="D2787" s="920"/>
      <c r="E2787" s="920"/>
      <c r="F2787" s="920"/>
      <c r="G2787" s="920"/>
    </row>
    <row r="2788" spans="3:7" ht="12.75">
      <c r="C2788" s="920"/>
      <c r="D2788" s="920"/>
      <c r="E2788" s="920"/>
      <c r="F2788" s="920"/>
      <c r="G2788" s="920"/>
    </row>
    <row r="2789" spans="3:7" ht="12.75">
      <c r="C2789" s="920"/>
      <c r="D2789" s="920"/>
      <c r="E2789" s="920"/>
      <c r="F2789" s="920"/>
      <c r="G2789" s="920"/>
    </row>
    <row r="2790" spans="3:7" ht="12.75">
      <c r="C2790" s="920"/>
      <c r="D2790" s="920"/>
      <c r="E2790" s="920"/>
      <c r="F2790" s="920"/>
      <c r="G2790" s="920"/>
    </row>
    <row r="2791" spans="3:7" ht="12.75">
      <c r="C2791" s="920"/>
      <c r="D2791" s="920"/>
      <c r="E2791" s="920"/>
      <c r="F2791" s="920"/>
      <c r="G2791" s="920"/>
    </row>
    <row r="2792" spans="3:7" ht="12.75">
      <c r="C2792" s="920"/>
      <c r="D2792" s="920"/>
      <c r="E2792" s="920"/>
      <c r="F2792" s="920"/>
      <c r="G2792" s="920"/>
    </row>
    <row r="2793" spans="3:7" ht="12.75">
      <c r="C2793" s="920"/>
      <c r="D2793" s="920"/>
      <c r="E2793" s="920"/>
      <c r="F2793" s="920"/>
      <c r="G2793" s="920"/>
    </row>
    <row r="2794" spans="3:7" ht="12.75">
      <c r="C2794" s="920"/>
      <c r="D2794" s="920"/>
      <c r="E2794" s="920"/>
      <c r="F2794" s="920"/>
      <c r="G2794" s="920"/>
    </row>
    <row r="2795" spans="3:7" ht="12.75">
      <c r="C2795" s="920"/>
      <c r="D2795" s="920"/>
      <c r="E2795" s="920"/>
      <c r="F2795" s="920"/>
      <c r="G2795" s="920"/>
    </row>
    <row r="2796" spans="3:7" ht="12.75">
      <c r="C2796" s="920"/>
      <c r="D2796" s="920"/>
      <c r="E2796" s="920"/>
      <c r="F2796" s="920"/>
      <c r="G2796" s="920"/>
    </row>
    <row r="2797" spans="3:7" ht="12.75">
      <c r="C2797" s="920"/>
      <c r="D2797" s="920"/>
      <c r="E2797" s="920"/>
      <c r="F2797" s="920"/>
      <c r="G2797" s="920"/>
    </row>
    <row r="2798" spans="3:7" ht="12.75">
      <c r="C2798" s="920"/>
      <c r="D2798" s="920"/>
      <c r="E2798" s="920"/>
      <c r="F2798" s="920"/>
      <c r="G2798" s="920"/>
    </row>
    <row r="2799" spans="3:7" ht="12.75">
      <c r="C2799" s="920"/>
      <c r="D2799" s="920"/>
      <c r="E2799" s="920"/>
      <c r="F2799" s="920"/>
      <c r="G2799" s="920"/>
    </row>
    <row r="2800" spans="3:7" ht="12.75">
      <c r="C2800" s="920"/>
      <c r="D2800" s="920"/>
      <c r="E2800" s="920"/>
      <c r="F2800" s="920"/>
      <c r="G2800" s="920"/>
    </row>
    <row r="2801" spans="3:7" ht="12.75">
      <c r="C2801" s="920"/>
      <c r="D2801" s="920"/>
      <c r="E2801" s="920"/>
      <c r="F2801" s="920"/>
      <c r="G2801" s="920"/>
    </row>
    <row r="2802" spans="3:7" ht="12.75">
      <c r="C2802" s="920"/>
      <c r="D2802" s="920"/>
      <c r="E2802" s="920"/>
      <c r="F2802" s="920"/>
      <c r="G2802" s="920"/>
    </row>
    <row r="2803" spans="3:7" ht="12.75">
      <c r="C2803" s="920"/>
      <c r="D2803" s="920"/>
      <c r="E2803" s="920"/>
      <c r="F2803" s="920"/>
      <c r="G2803" s="920"/>
    </row>
    <row r="2804" spans="3:7" ht="12.75">
      <c r="C2804" s="920"/>
      <c r="D2804" s="920"/>
      <c r="E2804" s="920"/>
      <c r="F2804" s="920"/>
      <c r="G2804" s="920"/>
    </row>
    <row r="2805" spans="3:7" ht="12.75">
      <c r="C2805" s="920"/>
      <c r="D2805" s="920"/>
      <c r="E2805" s="920"/>
      <c r="F2805" s="920"/>
      <c r="G2805" s="920"/>
    </row>
    <row r="2806" spans="3:7" ht="12.75">
      <c r="C2806" s="920"/>
      <c r="D2806" s="920"/>
      <c r="E2806" s="920"/>
      <c r="F2806" s="920"/>
      <c r="G2806" s="920"/>
    </row>
    <row r="2807" spans="3:7" ht="12.75">
      <c r="C2807" s="920"/>
      <c r="D2807" s="920"/>
      <c r="E2807" s="920"/>
      <c r="F2807" s="920"/>
      <c r="G2807" s="920"/>
    </row>
    <row r="2808" spans="3:7" ht="12.75">
      <c r="C2808" s="920"/>
      <c r="D2808" s="920"/>
      <c r="E2808" s="920"/>
      <c r="F2808" s="920"/>
      <c r="G2808" s="920"/>
    </row>
    <row r="2809" spans="3:7" ht="12.75">
      <c r="C2809" s="920"/>
      <c r="D2809" s="920"/>
      <c r="E2809" s="920"/>
      <c r="F2809" s="920"/>
      <c r="G2809" s="920"/>
    </row>
    <row r="2810" spans="3:7" ht="12.75">
      <c r="C2810" s="920"/>
      <c r="D2810" s="920"/>
      <c r="E2810" s="920"/>
      <c r="F2810" s="920"/>
      <c r="G2810" s="920"/>
    </row>
    <row r="2811" spans="3:7" ht="12.75">
      <c r="C2811" s="920"/>
      <c r="D2811" s="920"/>
      <c r="E2811" s="920"/>
      <c r="F2811" s="920"/>
      <c r="G2811" s="920"/>
    </row>
    <row r="2812" spans="3:7" ht="12.75">
      <c r="C2812" s="920"/>
      <c r="D2812" s="920"/>
      <c r="E2812" s="920"/>
      <c r="F2812" s="920"/>
      <c r="G2812" s="920"/>
    </row>
    <row r="2813" spans="3:7" ht="12.75">
      <c r="C2813" s="920"/>
      <c r="D2813" s="920"/>
      <c r="E2813" s="920"/>
      <c r="F2813" s="920"/>
      <c r="G2813" s="920"/>
    </row>
    <row r="2814" spans="3:7" ht="12.75">
      <c r="C2814" s="920"/>
      <c r="D2814" s="920"/>
      <c r="E2814" s="920"/>
      <c r="F2814" s="920"/>
      <c r="G2814" s="920"/>
    </row>
    <row r="2815" spans="3:7" ht="12.75">
      <c r="C2815" s="920"/>
      <c r="D2815" s="920"/>
      <c r="E2815" s="920"/>
      <c r="F2815" s="920"/>
      <c r="G2815" s="920"/>
    </row>
    <row r="2816" spans="3:7" ht="12.75">
      <c r="C2816" s="920"/>
      <c r="D2816" s="920"/>
      <c r="E2816" s="920"/>
      <c r="F2816" s="920"/>
      <c r="G2816" s="920"/>
    </row>
    <row r="2817" spans="3:7" ht="12.75">
      <c r="C2817" s="920"/>
      <c r="D2817" s="920"/>
      <c r="E2817" s="920"/>
      <c r="F2817" s="920"/>
      <c r="G2817" s="920"/>
    </row>
    <row r="2818" spans="3:7" ht="12.75">
      <c r="C2818" s="920"/>
      <c r="D2818" s="920"/>
      <c r="E2818" s="920"/>
      <c r="F2818" s="920"/>
      <c r="G2818" s="920"/>
    </row>
    <row r="2819" spans="3:7" ht="12.75">
      <c r="C2819" s="920"/>
      <c r="D2819" s="920"/>
      <c r="E2819" s="920"/>
      <c r="F2819" s="920"/>
      <c r="G2819" s="920"/>
    </row>
    <row r="2820" spans="3:7" ht="12.75">
      <c r="C2820" s="920"/>
      <c r="D2820" s="920"/>
      <c r="E2820" s="920"/>
      <c r="F2820" s="920"/>
      <c r="G2820" s="920"/>
    </row>
    <row r="2821" spans="3:7" ht="12.75">
      <c r="C2821" s="920"/>
      <c r="D2821" s="920"/>
      <c r="E2821" s="920"/>
      <c r="F2821" s="920"/>
      <c r="G2821" s="920"/>
    </row>
    <row r="2822" spans="3:7" ht="12.75">
      <c r="C2822" s="920"/>
      <c r="D2822" s="920"/>
      <c r="E2822" s="920"/>
      <c r="F2822" s="920"/>
      <c r="G2822" s="920"/>
    </row>
    <row r="2823" spans="3:7" ht="12.75">
      <c r="C2823" s="920"/>
      <c r="D2823" s="920"/>
      <c r="E2823" s="920"/>
      <c r="F2823" s="920"/>
      <c r="G2823" s="920"/>
    </row>
    <row r="2824" spans="3:7" ht="12.75">
      <c r="C2824" s="920"/>
      <c r="D2824" s="920"/>
      <c r="E2824" s="920"/>
      <c r="F2824" s="920"/>
      <c r="G2824" s="920"/>
    </row>
    <row r="2825" spans="3:7" ht="12.75">
      <c r="C2825" s="920"/>
      <c r="D2825" s="920"/>
      <c r="E2825" s="920"/>
      <c r="F2825" s="920"/>
      <c r="G2825" s="920"/>
    </row>
    <row r="2826" spans="3:7" ht="12.75">
      <c r="C2826" s="920"/>
      <c r="D2826" s="920"/>
      <c r="E2826" s="920"/>
      <c r="F2826" s="920"/>
      <c r="G2826" s="920"/>
    </row>
    <row r="2827" spans="3:7" ht="12.75">
      <c r="C2827" s="920"/>
      <c r="D2827" s="920"/>
      <c r="E2827" s="920"/>
      <c r="F2827" s="920"/>
      <c r="G2827" s="920"/>
    </row>
    <row r="2828" spans="3:7" ht="12.75">
      <c r="C2828" s="920"/>
      <c r="D2828" s="920"/>
      <c r="E2828" s="920"/>
      <c r="F2828" s="920"/>
      <c r="G2828" s="920"/>
    </row>
    <row r="2829" spans="3:7" ht="12.75">
      <c r="C2829" s="920"/>
      <c r="D2829" s="920"/>
      <c r="E2829" s="920"/>
      <c r="F2829" s="920"/>
      <c r="G2829" s="920"/>
    </row>
    <row r="2830" spans="3:7" ht="12.75">
      <c r="C2830" s="920"/>
      <c r="D2830" s="920"/>
      <c r="E2830" s="920"/>
      <c r="F2830" s="920"/>
      <c r="G2830" s="920"/>
    </row>
    <row r="2831" spans="3:7" ht="12.75">
      <c r="C2831" s="920"/>
      <c r="D2831" s="920"/>
      <c r="E2831" s="920"/>
      <c r="F2831" s="920"/>
      <c r="G2831" s="920"/>
    </row>
    <row r="2832" spans="3:7" ht="12.75">
      <c r="C2832" s="920"/>
      <c r="D2832" s="920"/>
      <c r="E2832" s="920"/>
      <c r="F2832" s="920"/>
      <c r="G2832" s="920"/>
    </row>
    <row r="2833" spans="3:7" ht="12.75">
      <c r="C2833" s="920"/>
      <c r="D2833" s="920"/>
      <c r="E2833" s="920"/>
      <c r="F2833" s="920"/>
      <c r="G2833" s="920"/>
    </row>
    <row r="2834" spans="3:7" ht="12.75">
      <c r="C2834" s="920"/>
      <c r="D2834" s="920"/>
      <c r="E2834" s="920"/>
      <c r="F2834" s="920"/>
      <c r="G2834" s="920"/>
    </row>
    <row r="2835" spans="3:7" ht="12.75">
      <c r="C2835" s="920"/>
      <c r="D2835" s="920"/>
      <c r="E2835" s="920"/>
      <c r="F2835" s="920"/>
      <c r="G2835" s="920"/>
    </row>
    <row r="2836" spans="3:7" ht="12.75">
      <c r="C2836" s="920"/>
      <c r="D2836" s="920"/>
      <c r="E2836" s="920"/>
      <c r="F2836" s="920"/>
      <c r="G2836" s="920"/>
    </row>
    <row r="2837" spans="3:7" ht="12.75">
      <c r="C2837" s="920"/>
      <c r="D2837" s="920"/>
      <c r="E2837" s="920"/>
      <c r="F2837" s="920"/>
      <c r="G2837" s="920"/>
    </row>
    <row r="2838" spans="3:7" ht="12.75">
      <c r="C2838" s="920"/>
      <c r="D2838" s="920"/>
      <c r="E2838" s="920"/>
      <c r="F2838" s="920"/>
      <c r="G2838" s="920"/>
    </row>
    <row r="2839" spans="3:7" ht="12.75">
      <c r="C2839" s="920"/>
      <c r="D2839" s="920"/>
      <c r="E2839" s="920"/>
      <c r="F2839" s="920"/>
      <c r="G2839" s="920"/>
    </row>
    <row r="2840" spans="3:7" ht="12.75">
      <c r="C2840" s="920"/>
      <c r="D2840" s="920"/>
      <c r="E2840" s="920"/>
      <c r="F2840" s="920"/>
      <c r="G2840" s="920"/>
    </row>
    <row r="2841" spans="3:7" ht="12.75">
      <c r="C2841" s="920"/>
      <c r="D2841" s="920"/>
      <c r="E2841" s="920"/>
      <c r="F2841" s="920"/>
      <c r="G2841" s="920"/>
    </row>
    <row r="2842" spans="3:7" ht="12.75">
      <c r="C2842" s="920"/>
      <c r="D2842" s="920"/>
      <c r="E2842" s="920"/>
      <c r="F2842" s="920"/>
      <c r="G2842" s="920"/>
    </row>
    <row r="2843" spans="3:7" ht="12.75">
      <c r="C2843" s="920"/>
      <c r="D2843" s="920"/>
      <c r="E2843" s="920"/>
      <c r="F2843" s="920"/>
      <c r="G2843" s="920"/>
    </row>
    <row r="2844" spans="3:7" ht="12.75">
      <c r="C2844" s="920"/>
      <c r="D2844" s="920"/>
      <c r="E2844" s="920"/>
      <c r="F2844" s="920"/>
      <c r="G2844" s="920"/>
    </row>
    <row r="2845" spans="3:7" ht="12.75">
      <c r="C2845" s="920"/>
      <c r="D2845" s="920"/>
      <c r="E2845" s="920"/>
      <c r="F2845" s="920"/>
      <c r="G2845" s="920"/>
    </row>
    <row r="2846" spans="3:7" ht="12.75">
      <c r="C2846" s="920"/>
      <c r="D2846" s="920"/>
      <c r="E2846" s="920"/>
      <c r="F2846" s="920"/>
      <c r="G2846" s="920"/>
    </row>
    <row r="2847" spans="3:7" ht="12.75">
      <c r="C2847" s="920"/>
      <c r="D2847" s="920"/>
      <c r="E2847" s="920"/>
      <c r="F2847" s="920"/>
      <c r="G2847" s="920"/>
    </row>
    <row r="2848" spans="3:7" ht="12.75">
      <c r="C2848" s="920"/>
      <c r="D2848" s="920"/>
      <c r="E2848" s="920"/>
      <c r="F2848" s="920"/>
      <c r="G2848" s="920"/>
    </row>
    <row r="2849" spans="3:7" ht="12.75">
      <c r="C2849" s="920"/>
      <c r="D2849" s="920"/>
      <c r="E2849" s="920"/>
      <c r="F2849" s="920"/>
      <c r="G2849" s="920"/>
    </row>
    <row r="2850" spans="3:7" ht="12.75">
      <c r="C2850" s="920"/>
      <c r="D2850" s="920"/>
      <c r="E2850" s="920"/>
      <c r="F2850" s="920"/>
      <c r="G2850" s="920"/>
    </row>
    <row r="2851" spans="3:7" ht="12.75">
      <c r="C2851" s="920"/>
      <c r="D2851" s="920"/>
      <c r="E2851" s="920"/>
      <c r="F2851" s="920"/>
      <c r="G2851" s="920"/>
    </row>
    <row r="2852" spans="3:7" ht="12.75">
      <c r="C2852" s="920"/>
      <c r="D2852" s="920"/>
      <c r="E2852" s="920"/>
      <c r="F2852" s="920"/>
      <c r="G2852" s="920"/>
    </row>
    <row r="2853" spans="3:7" ht="12.75">
      <c r="C2853" s="920"/>
      <c r="D2853" s="920"/>
      <c r="E2853" s="920"/>
      <c r="F2853" s="920"/>
      <c r="G2853" s="920"/>
    </row>
    <row r="2854" spans="3:7" ht="12.75">
      <c r="C2854" s="920"/>
      <c r="D2854" s="920"/>
      <c r="E2854" s="920"/>
      <c r="F2854" s="920"/>
      <c r="G2854" s="920"/>
    </row>
    <row r="2855" spans="3:7" ht="12.75">
      <c r="C2855" s="920"/>
      <c r="D2855" s="920"/>
      <c r="E2855" s="920"/>
      <c r="F2855" s="920"/>
      <c r="G2855" s="920"/>
    </row>
    <row r="2856" spans="3:7" ht="12.75">
      <c r="C2856" s="920"/>
      <c r="D2856" s="920"/>
      <c r="E2856" s="920"/>
      <c r="F2856" s="920"/>
      <c r="G2856" s="920"/>
    </row>
    <row r="2857" spans="3:7" ht="12.75">
      <c r="C2857" s="920"/>
      <c r="D2857" s="920"/>
      <c r="E2857" s="920"/>
      <c r="F2857" s="920"/>
      <c r="G2857" s="920"/>
    </row>
    <row r="2858" spans="3:7" ht="12.75">
      <c r="C2858" s="920"/>
      <c r="D2858" s="920"/>
      <c r="E2858" s="920"/>
      <c r="F2858" s="920"/>
      <c r="G2858" s="920"/>
    </row>
    <row r="2859" spans="3:7" ht="12.75">
      <c r="C2859" s="920"/>
      <c r="D2859" s="920"/>
      <c r="E2859" s="920"/>
      <c r="F2859" s="920"/>
      <c r="G2859" s="920"/>
    </row>
    <row r="2860" spans="3:7" ht="12.75">
      <c r="C2860" s="920"/>
      <c r="D2860" s="920"/>
      <c r="E2860" s="920"/>
      <c r="F2860" s="920"/>
      <c r="G2860" s="920"/>
    </row>
    <row r="2861" spans="3:7" ht="12.75">
      <c r="C2861" s="920"/>
      <c r="D2861" s="920"/>
      <c r="E2861" s="920"/>
      <c r="F2861" s="920"/>
      <c r="G2861" s="920"/>
    </row>
    <row r="2862" spans="3:7" ht="12.75">
      <c r="C2862" s="920"/>
      <c r="D2862" s="920"/>
      <c r="E2862" s="920"/>
      <c r="F2862" s="920"/>
      <c r="G2862" s="920"/>
    </row>
    <row r="2863" spans="3:7" ht="12.75">
      <c r="C2863" s="920"/>
      <c r="D2863" s="920"/>
      <c r="E2863" s="920"/>
      <c r="F2863" s="920"/>
      <c r="G2863" s="920"/>
    </row>
    <row r="2864" spans="3:7" ht="12.75">
      <c r="C2864" s="920"/>
      <c r="D2864" s="920"/>
      <c r="E2864" s="920"/>
      <c r="F2864" s="920"/>
      <c r="G2864" s="920"/>
    </row>
    <row r="2865" spans="3:7" ht="12.75">
      <c r="C2865" s="920"/>
      <c r="D2865" s="920"/>
      <c r="E2865" s="920"/>
      <c r="F2865" s="920"/>
      <c r="G2865" s="920"/>
    </row>
    <row r="2866" spans="3:7" ht="12.75">
      <c r="C2866" s="920"/>
      <c r="D2866" s="920"/>
      <c r="E2866" s="920"/>
      <c r="F2866" s="920"/>
      <c r="G2866" s="920"/>
    </row>
    <row r="2867" spans="3:7" ht="12.75">
      <c r="C2867" s="920"/>
      <c r="D2867" s="920"/>
      <c r="E2867" s="920"/>
      <c r="F2867" s="920"/>
      <c r="G2867" s="920"/>
    </row>
    <row r="2868" spans="3:7" ht="12.75">
      <c r="C2868" s="920"/>
      <c r="D2868" s="920"/>
      <c r="E2868" s="920"/>
      <c r="F2868" s="920"/>
      <c r="G2868" s="920"/>
    </row>
    <row r="2869" spans="3:7" ht="12.75">
      <c r="C2869" s="920"/>
      <c r="D2869" s="920"/>
      <c r="E2869" s="920"/>
      <c r="F2869" s="920"/>
      <c r="G2869" s="920"/>
    </row>
    <row r="2870" spans="3:7" ht="12.75">
      <c r="C2870" s="920"/>
      <c r="D2870" s="920"/>
      <c r="E2870" s="920"/>
      <c r="F2870" s="920"/>
      <c r="G2870" s="920"/>
    </row>
    <row r="2871" spans="3:7" ht="12.75">
      <c r="C2871" s="920"/>
      <c r="D2871" s="920"/>
      <c r="E2871" s="920"/>
      <c r="F2871" s="920"/>
      <c r="G2871" s="920"/>
    </row>
    <row r="2872" spans="3:7" ht="12.75">
      <c r="C2872" s="920"/>
      <c r="D2872" s="920"/>
      <c r="E2872" s="920"/>
      <c r="F2872" s="920"/>
      <c r="G2872" s="920"/>
    </row>
    <row r="2873" spans="3:7" ht="12.75">
      <c r="C2873" s="920"/>
      <c r="D2873" s="920"/>
      <c r="E2873" s="920"/>
      <c r="F2873" s="920"/>
      <c r="G2873" s="920"/>
    </row>
    <row r="2874" spans="3:7" ht="12.75">
      <c r="C2874" s="920"/>
      <c r="D2874" s="920"/>
      <c r="E2874" s="920"/>
      <c r="F2874" s="920"/>
      <c r="G2874" s="920"/>
    </row>
    <row r="2875" spans="3:7" ht="12.75">
      <c r="C2875" s="920"/>
      <c r="D2875" s="920"/>
      <c r="E2875" s="920"/>
      <c r="F2875" s="920"/>
      <c r="G2875" s="920"/>
    </row>
    <row r="2876" spans="3:7" ht="12.75">
      <c r="C2876" s="920"/>
      <c r="D2876" s="920"/>
      <c r="E2876" s="920"/>
      <c r="F2876" s="920"/>
      <c r="G2876" s="920"/>
    </row>
    <row r="2877" spans="3:7" ht="12.75">
      <c r="C2877" s="920"/>
      <c r="D2877" s="920"/>
      <c r="E2877" s="920"/>
      <c r="F2877" s="920"/>
      <c r="G2877" s="920"/>
    </row>
    <row r="2878" spans="3:7" ht="12.75">
      <c r="C2878" s="920"/>
      <c r="D2878" s="920"/>
      <c r="E2878" s="920"/>
      <c r="F2878" s="920"/>
      <c r="G2878" s="920"/>
    </row>
    <row r="2879" spans="3:7" ht="12.75">
      <c r="C2879" s="920"/>
      <c r="D2879" s="920"/>
      <c r="E2879" s="920"/>
      <c r="F2879" s="920"/>
      <c r="G2879" s="920"/>
    </row>
    <row r="2880" spans="3:7" ht="12.75">
      <c r="C2880" s="920"/>
      <c r="D2880" s="920"/>
      <c r="E2880" s="920"/>
      <c r="F2880" s="920"/>
      <c r="G2880" s="920"/>
    </row>
    <row r="2881" spans="3:7" ht="12.75">
      <c r="C2881" s="920"/>
      <c r="D2881" s="920"/>
      <c r="E2881" s="920"/>
      <c r="F2881" s="920"/>
      <c r="G2881" s="920"/>
    </row>
    <row r="2882" spans="3:7" ht="12.75">
      <c r="C2882" s="920"/>
      <c r="D2882" s="920"/>
      <c r="E2882" s="920"/>
      <c r="F2882" s="920"/>
      <c r="G2882" s="920"/>
    </row>
    <row r="2883" spans="3:7" ht="12.75">
      <c r="C2883" s="920"/>
      <c r="D2883" s="920"/>
      <c r="E2883" s="920"/>
      <c r="F2883" s="920"/>
      <c r="G2883" s="920"/>
    </row>
    <row r="2884" spans="3:7" ht="12.75">
      <c r="C2884" s="920"/>
      <c r="D2884" s="920"/>
      <c r="E2884" s="920"/>
      <c r="F2884" s="920"/>
      <c r="G2884" s="920"/>
    </row>
    <row r="2885" spans="3:7" ht="12.75">
      <c r="C2885" s="920"/>
      <c r="D2885" s="920"/>
      <c r="E2885" s="920"/>
      <c r="F2885" s="920"/>
      <c r="G2885" s="920"/>
    </row>
    <row r="2886" spans="3:7" ht="12.75">
      <c r="C2886" s="920"/>
      <c r="D2886" s="920"/>
      <c r="E2886" s="920"/>
      <c r="F2886" s="920"/>
      <c r="G2886" s="920"/>
    </row>
    <row r="2887" spans="3:7" ht="12.75">
      <c r="C2887" s="920"/>
      <c r="D2887" s="920"/>
      <c r="E2887" s="920"/>
      <c r="F2887" s="920"/>
      <c r="G2887" s="920"/>
    </row>
    <row r="2888" spans="3:7" ht="12.75">
      <c r="C2888" s="920"/>
      <c r="D2888" s="920"/>
      <c r="E2888" s="920"/>
      <c r="F2888" s="920"/>
      <c r="G2888" s="920"/>
    </row>
    <row r="2889" spans="3:7" ht="12.75">
      <c r="C2889" s="920"/>
      <c r="D2889" s="920"/>
      <c r="E2889" s="920"/>
      <c r="F2889" s="920"/>
      <c r="G2889" s="920"/>
    </row>
    <row r="2890" spans="3:7" ht="12.75">
      <c r="C2890" s="920"/>
      <c r="D2890" s="920"/>
      <c r="E2890" s="920"/>
      <c r="F2890" s="920"/>
      <c r="G2890" s="920"/>
    </row>
    <row r="2891" spans="3:7" ht="12.75">
      <c r="C2891" s="920"/>
      <c r="D2891" s="920"/>
      <c r="E2891" s="920"/>
      <c r="F2891" s="920"/>
      <c r="G2891" s="920"/>
    </row>
    <row r="2892" spans="3:7" ht="12.75">
      <c r="C2892" s="920"/>
      <c r="D2892" s="920"/>
      <c r="E2892" s="920"/>
      <c r="F2892" s="920"/>
      <c r="G2892" s="920"/>
    </row>
    <row r="2893" spans="3:7" ht="12.75">
      <c r="C2893" s="920"/>
      <c r="D2893" s="920"/>
      <c r="E2893" s="920"/>
      <c r="F2893" s="920"/>
      <c r="G2893" s="920"/>
    </row>
    <row r="2894" spans="3:7" ht="12.75">
      <c r="C2894" s="920"/>
      <c r="D2894" s="920"/>
      <c r="E2894" s="920"/>
      <c r="F2894" s="920"/>
      <c r="G2894" s="920"/>
    </row>
    <row r="2895" spans="3:7" ht="12.75">
      <c r="C2895" s="920"/>
      <c r="D2895" s="920"/>
      <c r="E2895" s="920"/>
      <c r="F2895" s="920"/>
      <c r="G2895" s="920"/>
    </row>
    <row r="2896" spans="3:7" ht="12.75">
      <c r="C2896" s="920"/>
      <c r="D2896" s="920"/>
      <c r="E2896" s="920"/>
      <c r="F2896" s="920"/>
      <c r="G2896" s="920"/>
    </row>
    <row r="2897" spans="3:7" ht="12.75">
      <c r="C2897" s="920"/>
      <c r="D2897" s="920"/>
      <c r="E2897" s="920"/>
      <c r="F2897" s="920"/>
      <c r="G2897" s="920"/>
    </row>
    <row r="2898" spans="3:7" ht="12.75">
      <c r="C2898" s="920"/>
      <c r="D2898" s="920"/>
      <c r="E2898" s="920"/>
      <c r="F2898" s="920"/>
      <c r="G2898" s="920"/>
    </row>
    <row r="2899" spans="3:7" ht="12.75">
      <c r="C2899" s="920"/>
      <c r="D2899" s="920"/>
      <c r="E2899" s="920"/>
      <c r="F2899" s="920"/>
      <c r="G2899" s="920"/>
    </row>
    <row r="2900" spans="3:7" ht="12.75">
      <c r="C2900" s="920"/>
      <c r="D2900" s="920"/>
      <c r="E2900" s="920"/>
      <c r="F2900" s="920"/>
      <c r="G2900" s="920"/>
    </row>
    <row r="2901" spans="3:7" ht="12.75">
      <c r="C2901" s="920"/>
      <c r="D2901" s="920"/>
      <c r="E2901" s="920"/>
      <c r="F2901" s="920"/>
      <c r="G2901" s="920"/>
    </row>
    <row r="2902" spans="3:7" ht="12.75">
      <c r="C2902" s="920"/>
      <c r="D2902" s="920"/>
      <c r="E2902" s="920"/>
      <c r="F2902" s="920"/>
      <c r="G2902" s="920"/>
    </row>
    <row r="2903" spans="3:7" ht="12.75">
      <c r="C2903" s="920"/>
      <c r="D2903" s="920"/>
      <c r="E2903" s="920"/>
      <c r="F2903" s="920"/>
      <c r="G2903" s="920"/>
    </row>
    <row r="2904" spans="3:7" ht="12.75">
      <c r="C2904" s="920"/>
      <c r="D2904" s="920"/>
      <c r="E2904" s="920"/>
      <c r="F2904" s="920"/>
      <c r="G2904" s="920"/>
    </row>
    <row r="2905" spans="3:7" ht="12.75">
      <c r="C2905" s="920"/>
      <c r="D2905" s="920"/>
      <c r="E2905" s="920"/>
      <c r="F2905" s="920"/>
      <c r="G2905" s="920"/>
    </row>
    <row r="2906" spans="3:7" ht="12.75">
      <c r="C2906" s="920"/>
      <c r="D2906" s="920"/>
      <c r="E2906" s="920"/>
      <c r="F2906" s="920"/>
      <c r="G2906" s="920"/>
    </row>
    <row r="2907" spans="3:7" ht="12.75">
      <c r="C2907" s="920"/>
      <c r="D2907" s="920"/>
      <c r="E2907" s="920"/>
      <c r="F2907" s="920"/>
      <c r="G2907" s="920"/>
    </row>
    <row r="2908" spans="3:7" ht="12.75">
      <c r="C2908" s="920"/>
      <c r="D2908" s="920"/>
      <c r="E2908" s="920"/>
      <c r="F2908" s="920"/>
      <c r="G2908" s="920"/>
    </row>
    <row r="2909" spans="3:7" ht="12.75">
      <c r="C2909" s="920"/>
      <c r="D2909" s="920"/>
      <c r="E2909" s="920"/>
      <c r="F2909" s="920"/>
      <c r="G2909" s="920"/>
    </row>
    <row r="2910" spans="3:7" ht="12.75">
      <c r="C2910" s="920"/>
      <c r="D2910" s="920"/>
      <c r="E2910" s="920"/>
      <c r="F2910" s="920"/>
      <c r="G2910" s="920"/>
    </row>
    <row r="2911" spans="3:7" ht="12.75">
      <c r="C2911" s="920"/>
      <c r="D2911" s="920"/>
      <c r="E2911" s="920"/>
      <c r="F2911" s="920"/>
      <c r="G2911" s="920"/>
    </row>
    <row r="2912" spans="3:7" ht="12.75">
      <c r="C2912" s="920"/>
      <c r="D2912" s="920"/>
      <c r="E2912" s="920"/>
      <c r="F2912" s="920"/>
      <c r="G2912" s="920"/>
    </row>
    <row r="2913" spans="3:7" ht="12.75">
      <c r="C2913" s="920"/>
      <c r="D2913" s="920"/>
      <c r="E2913" s="920"/>
      <c r="F2913" s="920"/>
      <c r="G2913" s="920"/>
    </row>
    <row r="2914" spans="3:7" ht="12.75">
      <c r="C2914" s="920"/>
      <c r="D2914" s="920"/>
      <c r="E2914" s="920"/>
      <c r="F2914" s="920"/>
      <c r="G2914" s="920"/>
    </row>
    <row r="2915" spans="3:7" ht="12.75">
      <c r="C2915" s="920"/>
      <c r="D2915" s="920"/>
      <c r="E2915" s="920"/>
      <c r="F2915" s="920"/>
      <c r="G2915" s="920"/>
    </row>
    <row r="2916" spans="3:7" ht="12.75">
      <c r="C2916" s="920"/>
      <c r="D2916" s="920"/>
      <c r="E2916" s="920"/>
      <c r="F2916" s="920"/>
      <c r="G2916" s="920"/>
    </row>
    <row r="2917" spans="3:7" ht="12.75">
      <c r="C2917" s="920"/>
      <c r="D2917" s="920"/>
      <c r="E2917" s="920"/>
      <c r="F2917" s="920"/>
      <c r="G2917" s="920"/>
    </row>
    <row r="2918" spans="3:7" ht="12.75">
      <c r="C2918" s="920"/>
      <c r="D2918" s="920"/>
      <c r="E2918" s="920"/>
      <c r="F2918" s="920"/>
      <c r="G2918" s="920"/>
    </row>
    <row r="2919" spans="3:7" ht="12.75">
      <c r="C2919" s="920"/>
      <c r="D2919" s="920"/>
      <c r="E2919" s="920"/>
      <c r="F2919" s="920"/>
      <c r="G2919" s="920"/>
    </row>
    <row r="2920" spans="3:7" ht="12.75">
      <c r="C2920" s="920"/>
      <c r="D2920" s="920"/>
      <c r="E2920" s="920"/>
      <c r="F2920" s="920"/>
      <c r="G2920" s="920"/>
    </row>
    <row r="2921" spans="3:7" ht="12.75">
      <c r="C2921" s="920"/>
      <c r="D2921" s="920"/>
      <c r="E2921" s="920"/>
      <c r="F2921" s="920"/>
      <c r="G2921" s="920"/>
    </row>
    <row r="2922" spans="3:7" ht="12.75">
      <c r="C2922" s="920"/>
      <c r="D2922" s="920"/>
      <c r="E2922" s="920"/>
      <c r="F2922" s="920"/>
      <c r="G2922" s="920"/>
    </row>
    <row r="2923" spans="3:7" ht="12.75">
      <c r="C2923" s="920"/>
      <c r="D2923" s="920"/>
      <c r="E2923" s="920"/>
      <c r="F2923" s="920"/>
      <c r="G2923" s="920"/>
    </row>
    <row r="2924" spans="3:7" ht="12.75">
      <c r="C2924" s="920"/>
      <c r="D2924" s="920"/>
      <c r="E2924" s="920"/>
      <c r="F2924" s="920"/>
      <c r="G2924" s="920"/>
    </row>
    <row r="2925" spans="3:7" ht="12.75">
      <c r="C2925" s="920"/>
      <c r="D2925" s="920"/>
      <c r="E2925" s="920"/>
      <c r="F2925" s="920"/>
      <c r="G2925" s="920"/>
    </row>
    <row r="2926" spans="3:7" ht="12.75">
      <c r="C2926" s="920"/>
      <c r="D2926" s="920"/>
      <c r="E2926" s="920"/>
      <c r="F2926" s="920"/>
      <c r="G2926" s="920"/>
    </row>
    <row r="2927" spans="3:7" ht="12.75">
      <c r="C2927" s="920"/>
      <c r="D2927" s="920"/>
      <c r="E2927" s="920"/>
      <c r="F2927" s="920"/>
      <c r="G2927" s="920"/>
    </row>
    <row r="2928" spans="3:7" ht="12.75">
      <c r="C2928" s="920"/>
      <c r="D2928" s="920"/>
      <c r="E2928" s="920"/>
      <c r="F2928" s="920"/>
      <c r="G2928" s="920"/>
    </row>
    <row r="2929" spans="3:7" ht="12.75">
      <c r="C2929" s="920"/>
      <c r="D2929" s="920"/>
      <c r="E2929" s="920"/>
      <c r="F2929" s="920"/>
      <c r="G2929" s="920"/>
    </row>
    <row r="2930" spans="3:7" ht="12.75">
      <c r="C2930" s="920"/>
      <c r="D2930" s="920"/>
      <c r="E2930" s="920"/>
      <c r="F2930" s="920"/>
      <c r="G2930" s="920"/>
    </row>
    <row r="2931" spans="3:7" ht="12.75">
      <c r="C2931" s="920"/>
      <c r="D2931" s="920"/>
      <c r="E2931" s="920"/>
      <c r="F2931" s="920"/>
      <c r="G2931" s="920"/>
    </row>
    <row r="2932" spans="3:7" ht="12.75">
      <c r="C2932" s="920"/>
      <c r="D2932" s="920"/>
      <c r="E2932" s="920"/>
      <c r="F2932" s="920"/>
      <c r="G2932" s="920"/>
    </row>
    <row r="2933" spans="3:7" ht="12.75">
      <c r="C2933" s="920"/>
      <c r="D2933" s="920"/>
      <c r="E2933" s="920"/>
      <c r="F2933" s="920"/>
      <c r="G2933" s="920"/>
    </row>
    <row r="2934" spans="3:7" ht="12.75">
      <c r="C2934" s="920"/>
      <c r="D2934" s="920"/>
      <c r="E2934" s="920"/>
      <c r="F2934" s="920"/>
      <c r="G2934" s="920"/>
    </row>
    <row r="2935" spans="3:7" ht="12.75">
      <c r="C2935" s="920"/>
      <c r="D2935" s="920"/>
      <c r="E2935" s="920"/>
      <c r="F2935" s="920"/>
      <c r="G2935" s="920"/>
    </row>
    <row r="2936" spans="3:7" ht="12.75">
      <c r="C2936" s="920"/>
      <c r="D2936" s="920"/>
      <c r="E2936" s="920"/>
      <c r="F2936" s="920"/>
      <c r="G2936" s="920"/>
    </row>
    <row r="2937" spans="3:7" ht="12.75">
      <c r="C2937" s="920"/>
      <c r="D2937" s="920"/>
      <c r="E2937" s="920"/>
      <c r="F2937" s="920"/>
      <c r="G2937" s="920"/>
    </row>
    <row r="2938" spans="3:7" ht="12.75">
      <c r="C2938" s="920"/>
      <c r="D2938" s="920"/>
      <c r="E2938" s="920"/>
      <c r="F2938" s="920"/>
      <c r="G2938" s="920"/>
    </row>
    <row r="2939" spans="3:7" ht="12.75">
      <c r="C2939" s="920"/>
      <c r="D2939" s="920"/>
      <c r="E2939" s="920"/>
      <c r="F2939" s="920"/>
      <c r="G2939" s="920"/>
    </row>
    <row r="2940" spans="3:7" ht="12.75">
      <c r="C2940" s="920"/>
      <c r="D2940" s="920"/>
      <c r="E2940" s="920"/>
      <c r="F2940" s="920"/>
      <c r="G2940" s="920"/>
    </row>
    <row r="2941" spans="3:7" ht="12.75">
      <c r="C2941" s="920"/>
      <c r="D2941" s="920"/>
      <c r="E2941" s="920"/>
      <c r="F2941" s="920"/>
      <c r="G2941" s="920"/>
    </row>
    <row r="2942" spans="3:7" ht="12.75">
      <c r="C2942" s="920"/>
      <c r="D2942" s="920"/>
      <c r="E2942" s="920"/>
      <c r="F2942" s="920"/>
      <c r="G2942" s="920"/>
    </row>
    <row r="2943" spans="3:7" ht="12.75">
      <c r="C2943" s="920"/>
      <c r="D2943" s="920"/>
      <c r="E2943" s="920"/>
      <c r="F2943" s="920"/>
      <c r="G2943" s="920"/>
    </row>
    <row r="2944" spans="3:7" ht="12.75">
      <c r="C2944" s="920"/>
      <c r="D2944" s="920"/>
      <c r="E2944" s="920"/>
      <c r="F2944" s="920"/>
      <c r="G2944" s="920"/>
    </row>
    <row r="2945" spans="3:7" ht="12.75">
      <c r="C2945" s="920"/>
      <c r="D2945" s="920"/>
      <c r="E2945" s="920"/>
      <c r="F2945" s="920"/>
      <c r="G2945" s="920"/>
    </row>
    <row r="2946" spans="3:7" ht="12.75">
      <c r="C2946" s="920"/>
      <c r="D2946" s="920"/>
      <c r="E2946" s="920"/>
      <c r="F2946" s="920"/>
      <c r="G2946" s="920"/>
    </row>
    <row r="2947" spans="3:7" ht="12.75">
      <c r="C2947" s="920"/>
      <c r="D2947" s="920"/>
      <c r="E2947" s="920"/>
      <c r="F2947" s="920"/>
      <c r="G2947" s="920"/>
    </row>
    <row r="2948" spans="3:7" ht="12.75">
      <c r="C2948" s="920"/>
      <c r="D2948" s="920"/>
      <c r="E2948" s="920"/>
      <c r="F2948" s="920"/>
      <c r="G2948" s="920"/>
    </row>
    <row r="2949" spans="3:7" ht="12.75">
      <c r="C2949" s="920"/>
      <c r="D2949" s="920"/>
      <c r="E2949" s="920"/>
      <c r="F2949" s="920"/>
      <c r="G2949" s="920"/>
    </row>
    <row r="2950" spans="3:7" ht="12.75">
      <c r="C2950" s="920"/>
      <c r="D2950" s="920"/>
      <c r="E2950" s="920"/>
      <c r="F2950" s="920"/>
      <c r="G2950" s="920"/>
    </row>
    <row r="2951" spans="3:7" ht="12.75">
      <c r="C2951" s="920"/>
      <c r="D2951" s="920"/>
      <c r="E2951" s="920"/>
      <c r="F2951" s="920"/>
      <c r="G2951" s="920"/>
    </row>
    <row r="2952" spans="3:7" ht="12.75">
      <c r="C2952" s="920"/>
      <c r="D2952" s="920"/>
      <c r="E2952" s="920"/>
      <c r="F2952" s="920"/>
      <c r="G2952" s="920"/>
    </row>
    <row r="2953" spans="3:7" ht="12.75">
      <c r="C2953" s="920"/>
      <c r="D2953" s="920"/>
      <c r="E2953" s="920"/>
      <c r="F2953" s="920"/>
      <c r="G2953" s="920"/>
    </row>
    <row r="2954" spans="3:7" ht="12.75">
      <c r="C2954" s="920"/>
      <c r="D2954" s="920"/>
      <c r="E2954" s="920"/>
      <c r="F2954" s="920"/>
      <c r="G2954" s="920"/>
    </row>
    <row r="2955" spans="3:7" ht="12.75">
      <c r="C2955" s="920"/>
      <c r="D2955" s="920"/>
      <c r="E2955" s="920"/>
      <c r="F2955" s="920"/>
      <c r="G2955" s="920"/>
    </row>
    <row r="2956" spans="3:7" ht="12.75">
      <c r="C2956" s="920"/>
      <c r="D2956" s="920"/>
      <c r="E2956" s="920"/>
      <c r="F2956" s="920"/>
      <c r="G2956" s="920"/>
    </row>
    <row r="2957" spans="3:7" ht="12.75">
      <c r="C2957" s="920"/>
      <c r="D2957" s="920"/>
      <c r="E2957" s="920"/>
      <c r="F2957" s="920"/>
      <c r="G2957" s="920"/>
    </row>
    <row r="2958" spans="3:7" ht="12.75">
      <c r="C2958" s="920"/>
      <c r="D2958" s="920"/>
      <c r="E2958" s="920"/>
      <c r="F2958" s="920"/>
      <c r="G2958" s="920"/>
    </row>
    <row r="2959" spans="3:7" ht="12.75">
      <c r="C2959" s="920"/>
      <c r="D2959" s="920"/>
      <c r="E2959" s="920"/>
      <c r="F2959" s="920"/>
      <c r="G2959" s="920"/>
    </row>
    <row r="2960" spans="3:7" ht="12.75">
      <c r="C2960" s="920"/>
      <c r="D2960" s="920"/>
      <c r="E2960" s="920"/>
      <c r="F2960" s="920"/>
      <c r="G2960" s="920"/>
    </row>
    <row r="2961" spans="3:7" ht="12.75">
      <c r="C2961" s="920"/>
      <c r="D2961" s="920"/>
      <c r="E2961" s="920"/>
      <c r="F2961" s="920"/>
      <c r="G2961" s="920"/>
    </row>
    <row r="2962" spans="3:7" ht="12.75">
      <c r="C2962" s="920"/>
      <c r="D2962" s="920"/>
      <c r="E2962" s="920"/>
      <c r="F2962" s="920"/>
      <c r="G2962" s="920"/>
    </row>
    <row r="2963" spans="3:7" ht="12.75">
      <c r="C2963" s="920"/>
      <c r="D2963" s="920"/>
      <c r="E2963" s="920"/>
      <c r="F2963" s="920"/>
      <c r="G2963" s="920"/>
    </row>
    <row r="2964" spans="3:7" ht="12.75">
      <c r="C2964" s="920"/>
      <c r="D2964" s="920"/>
      <c r="E2964" s="920"/>
      <c r="F2964" s="920"/>
      <c r="G2964" s="920"/>
    </row>
    <row r="2965" spans="3:7" ht="12.75">
      <c r="C2965" s="920"/>
      <c r="D2965" s="920"/>
      <c r="E2965" s="920"/>
      <c r="F2965" s="920"/>
      <c r="G2965" s="920"/>
    </row>
    <row r="2966" spans="3:7" ht="12.75">
      <c r="C2966" s="920"/>
      <c r="D2966" s="920"/>
      <c r="E2966" s="920"/>
      <c r="F2966" s="920"/>
      <c r="G2966" s="920"/>
    </row>
    <row r="2967" spans="3:7" ht="12.75">
      <c r="C2967" s="920"/>
      <c r="D2967" s="920"/>
      <c r="E2967" s="920"/>
      <c r="F2967" s="920"/>
      <c r="G2967" s="920"/>
    </row>
    <row r="2968" spans="3:7" ht="12.75">
      <c r="C2968" s="920"/>
      <c r="D2968" s="920"/>
      <c r="E2968" s="920"/>
      <c r="F2968" s="920"/>
      <c r="G2968" s="920"/>
    </row>
    <row r="2969" spans="3:7" ht="12.75">
      <c r="C2969" s="920"/>
      <c r="D2969" s="920"/>
      <c r="E2969" s="920"/>
      <c r="F2969" s="920"/>
      <c r="G2969" s="920"/>
    </row>
    <row r="2970" spans="3:7" ht="12.75">
      <c r="C2970" s="920"/>
      <c r="D2970" s="920"/>
      <c r="E2970" s="920"/>
      <c r="F2970" s="920"/>
      <c r="G2970" s="920"/>
    </row>
    <row r="2971" spans="3:7" ht="12.75">
      <c r="C2971" s="920"/>
      <c r="D2971" s="920"/>
      <c r="E2971" s="920"/>
      <c r="F2971" s="920"/>
      <c r="G2971" s="920"/>
    </row>
    <row r="2972" spans="3:7" ht="12.75">
      <c r="C2972" s="920"/>
      <c r="D2972" s="920"/>
      <c r="E2972" s="920"/>
      <c r="F2972" s="920"/>
      <c r="G2972" s="920"/>
    </row>
    <row r="2973" spans="3:7" ht="12.75">
      <c r="C2973" s="920"/>
      <c r="D2973" s="920"/>
      <c r="E2973" s="920"/>
      <c r="F2973" s="920"/>
      <c r="G2973" s="920"/>
    </row>
    <row r="2974" spans="3:7" ht="12.75">
      <c r="C2974" s="920"/>
      <c r="D2974" s="920"/>
      <c r="E2974" s="920"/>
      <c r="F2974" s="920"/>
      <c r="G2974" s="920"/>
    </row>
    <row r="2975" spans="3:7" ht="12.75">
      <c r="C2975" s="920"/>
      <c r="D2975" s="920"/>
      <c r="E2975" s="920"/>
      <c r="F2975" s="920"/>
      <c r="G2975" s="920"/>
    </row>
    <row r="2976" spans="3:7" ht="12.75">
      <c r="C2976" s="920"/>
      <c r="D2976" s="920"/>
      <c r="E2976" s="920"/>
      <c r="F2976" s="920"/>
      <c r="G2976" s="920"/>
    </row>
    <row r="2977" spans="3:7" ht="12.75">
      <c r="C2977" s="920"/>
      <c r="D2977" s="920"/>
      <c r="E2977" s="920"/>
      <c r="F2977" s="920"/>
      <c r="G2977" s="920"/>
    </row>
    <row r="2978" spans="3:7" ht="12.75">
      <c r="C2978" s="920"/>
      <c r="D2978" s="920"/>
      <c r="E2978" s="920"/>
      <c r="F2978" s="920"/>
      <c r="G2978" s="920"/>
    </row>
    <row r="2979" spans="3:7" ht="12.75">
      <c r="C2979" s="920"/>
      <c r="D2979" s="920"/>
      <c r="E2979" s="920"/>
      <c r="F2979" s="920"/>
      <c r="G2979" s="920"/>
    </row>
    <row r="2980" spans="3:7" ht="12.75">
      <c r="C2980" s="920"/>
      <c r="D2980" s="920"/>
      <c r="E2980" s="920"/>
      <c r="F2980" s="920"/>
      <c r="G2980" s="920"/>
    </row>
    <row r="2981" spans="3:7" ht="12.75">
      <c r="C2981" s="920"/>
      <c r="D2981" s="920"/>
      <c r="E2981" s="920"/>
      <c r="F2981" s="920"/>
      <c r="G2981" s="920"/>
    </row>
    <row r="2982" spans="3:7" ht="12.75">
      <c r="C2982" s="920"/>
      <c r="D2982" s="920"/>
      <c r="E2982" s="920"/>
      <c r="F2982" s="920"/>
      <c r="G2982" s="920"/>
    </row>
    <row r="2983" spans="3:7" ht="12.75">
      <c r="C2983" s="920"/>
      <c r="D2983" s="920"/>
      <c r="E2983" s="920"/>
      <c r="F2983" s="920"/>
      <c r="G2983" s="920"/>
    </row>
    <row r="2984" spans="3:7" ht="12.75">
      <c r="C2984" s="920"/>
      <c r="D2984" s="920"/>
      <c r="E2984" s="920"/>
      <c r="F2984" s="920"/>
      <c r="G2984" s="920"/>
    </row>
    <row r="2985" spans="3:7" ht="12.75">
      <c r="C2985" s="920"/>
      <c r="D2985" s="920"/>
      <c r="E2985" s="920"/>
      <c r="F2985" s="920"/>
      <c r="G2985" s="920"/>
    </row>
    <row r="2986" spans="3:7" ht="12.75">
      <c r="C2986" s="920"/>
      <c r="D2986" s="920"/>
      <c r="E2986" s="920"/>
      <c r="F2986" s="920"/>
      <c r="G2986" s="920"/>
    </row>
    <row r="2987" spans="3:7" ht="12.75">
      <c r="C2987" s="920"/>
      <c r="D2987" s="920"/>
      <c r="E2987" s="920"/>
      <c r="F2987" s="920"/>
      <c r="G2987" s="920"/>
    </row>
    <row r="2988" spans="3:7" ht="12.75">
      <c r="C2988" s="920"/>
      <c r="D2988" s="920"/>
      <c r="E2988" s="920"/>
      <c r="F2988" s="920"/>
      <c r="G2988" s="920"/>
    </row>
    <row r="2989" spans="3:7" ht="12.75">
      <c r="C2989" s="920"/>
      <c r="D2989" s="920"/>
      <c r="E2989" s="920"/>
      <c r="F2989" s="920"/>
      <c r="G2989" s="920"/>
    </row>
    <row r="2990" spans="3:7" ht="12.75">
      <c r="C2990" s="920"/>
      <c r="D2990" s="920"/>
      <c r="E2990" s="920"/>
      <c r="F2990" s="920"/>
      <c r="G2990" s="920"/>
    </row>
    <row r="2991" spans="3:7" ht="12.75">
      <c r="C2991" s="920"/>
      <c r="D2991" s="920"/>
      <c r="E2991" s="920"/>
      <c r="F2991" s="920"/>
      <c r="G2991" s="920"/>
    </row>
    <row r="2992" spans="3:7" ht="12.75">
      <c r="C2992" s="920"/>
      <c r="D2992" s="920"/>
      <c r="E2992" s="920"/>
      <c r="F2992" s="920"/>
      <c r="G2992" s="920"/>
    </row>
    <row r="2993" spans="3:7" ht="12.75">
      <c r="C2993" s="920"/>
      <c r="D2993" s="920"/>
      <c r="E2993" s="920"/>
      <c r="F2993" s="920"/>
      <c r="G2993" s="920"/>
    </row>
    <row r="2994" spans="3:7" ht="12.75">
      <c r="C2994" s="920"/>
      <c r="D2994" s="920"/>
      <c r="E2994" s="920"/>
      <c r="F2994" s="920"/>
      <c r="G2994" s="920"/>
    </row>
    <row r="2995" spans="3:7" ht="12.75">
      <c r="C2995" s="920"/>
      <c r="D2995" s="920"/>
      <c r="E2995" s="920"/>
      <c r="F2995" s="920"/>
      <c r="G2995" s="920"/>
    </row>
    <row r="2996" spans="3:7" ht="12.75">
      <c r="C2996" s="920"/>
      <c r="D2996" s="920"/>
      <c r="E2996" s="920"/>
      <c r="F2996" s="920"/>
      <c r="G2996" s="920"/>
    </row>
    <row r="2997" spans="3:7" ht="12.75">
      <c r="C2997" s="920"/>
      <c r="D2997" s="920"/>
      <c r="E2997" s="920"/>
      <c r="F2997" s="920"/>
      <c r="G2997" s="920"/>
    </row>
    <row r="2998" spans="3:7" ht="12.75">
      <c r="C2998" s="920"/>
      <c r="D2998" s="920"/>
      <c r="E2998" s="920"/>
      <c r="F2998" s="920"/>
      <c r="G2998" s="920"/>
    </row>
    <row r="2999" spans="3:7" ht="12.75">
      <c r="C2999" s="920"/>
      <c r="D2999" s="920"/>
      <c r="E2999" s="920"/>
      <c r="F2999" s="920"/>
      <c r="G2999" s="920"/>
    </row>
    <row r="3000" spans="3:7" ht="12.75">
      <c r="C3000" s="920"/>
      <c r="D3000" s="920"/>
      <c r="E3000" s="920"/>
      <c r="F3000" s="920"/>
      <c r="G3000" s="920"/>
    </row>
    <row r="3001" spans="3:7" ht="12.75">
      <c r="C3001" s="920"/>
      <c r="D3001" s="920"/>
      <c r="E3001" s="920"/>
      <c r="F3001" s="920"/>
      <c r="G3001" s="920"/>
    </row>
    <row r="3002" spans="3:7" ht="12.75">
      <c r="C3002" s="920"/>
      <c r="D3002" s="920"/>
      <c r="E3002" s="920"/>
      <c r="F3002" s="920"/>
      <c r="G3002" s="920"/>
    </row>
    <row r="3003" spans="3:7" ht="12.75">
      <c r="C3003" s="920"/>
      <c r="D3003" s="920"/>
      <c r="E3003" s="920"/>
      <c r="F3003" s="920"/>
      <c r="G3003" s="920"/>
    </row>
    <row r="3004" spans="3:7" ht="12.75">
      <c r="C3004" s="920"/>
      <c r="D3004" s="920"/>
      <c r="E3004" s="920"/>
      <c r="F3004" s="920"/>
      <c r="G3004" s="920"/>
    </row>
    <row r="3005" spans="3:7" ht="12.75">
      <c r="C3005" s="920"/>
      <c r="D3005" s="920"/>
      <c r="E3005" s="920"/>
      <c r="F3005" s="920"/>
      <c r="G3005" s="920"/>
    </row>
    <row r="3006" spans="3:7" ht="12.75">
      <c r="C3006" s="920"/>
      <c r="D3006" s="920"/>
      <c r="E3006" s="920"/>
      <c r="F3006" s="920"/>
      <c r="G3006" s="920"/>
    </row>
    <row r="3007" spans="3:7" ht="12.75">
      <c r="C3007" s="920"/>
      <c r="D3007" s="920"/>
      <c r="E3007" s="920"/>
      <c r="F3007" s="920"/>
      <c r="G3007" s="920"/>
    </row>
    <row r="3008" spans="3:7" ht="12.75">
      <c r="C3008" s="920"/>
      <c r="D3008" s="920"/>
      <c r="E3008" s="920"/>
      <c r="F3008" s="920"/>
      <c r="G3008" s="920"/>
    </row>
    <row r="3009" spans="3:7" ht="12.75">
      <c r="C3009" s="920"/>
      <c r="D3009" s="920"/>
      <c r="E3009" s="920"/>
      <c r="F3009" s="920"/>
      <c r="G3009" s="920"/>
    </row>
    <row r="3010" spans="3:7" ht="12.75">
      <c r="C3010" s="920"/>
      <c r="D3010" s="920"/>
      <c r="E3010" s="920"/>
      <c r="F3010" s="920"/>
      <c r="G3010" s="920"/>
    </row>
    <row r="3011" spans="3:7" ht="12.75">
      <c r="C3011" s="920"/>
      <c r="D3011" s="920"/>
      <c r="E3011" s="920"/>
      <c r="F3011" s="920"/>
      <c r="G3011" s="920"/>
    </row>
    <row r="3012" spans="3:7" ht="12.75">
      <c r="C3012" s="920"/>
      <c r="D3012" s="920"/>
      <c r="E3012" s="920"/>
      <c r="F3012" s="920"/>
      <c r="G3012" s="920"/>
    </row>
    <row r="3013" spans="3:7" ht="12.75">
      <c r="C3013" s="920"/>
      <c r="D3013" s="920"/>
      <c r="E3013" s="920"/>
      <c r="F3013" s="920"/>
      <c r="G3013" s="920"/>
    </row>
    <row r="3014" spans="3:7" ht="12.75">
      <c r="C3014" s="920"/>
      <c r="D3014" s="920"/>
      <c r="E3014" s="920"/>
      <c r="F3014" s="920"/>
      <c r="G3014" s="920"/>
    </row>
    <row r="3015" spans="3:7" ht="12.75">
      <c r="C3015" s="920"/>
      <c r="D3015" s="920"/>
      <c r="E3015" s="920"/>
      <c r="F3015" s="920"/>
      <c r="G3015" s="920"/>
    </row>
    <row r="3016" spans="3:7" ht="12.75">
      <c r="C3016" s="920"/>
      <c r="D3016" s="920"/>
      <c r="E3016" s="920"/>
      <c r="F3016" s="920"/>
      <c r="G3016" s="920"/>
    </row>
    <row r="3017" spans="3:7" ht="12.75">
      <c r="C3017" s="920"/>
      <c r="D3017" s="920"/>
      <c r="E3017" s="920"/>
      <c r="F3017" s="920"/>
      <c r="G3017" s="920"/>
    </row>
    <row r="3018" spans="3:7" ht="12.75">
      <c r="C3018" s="920"/>
      <c r="D3018" s="920"/>
      <c r="E3018" s="920"/>
      <c r="F3018" s="920"/>
      <c r="G3018" s="920"/>
    </row>
    <row r="3019" spans="3:7" ht="12.75">
      <c r="C3019" s="920"/>
      <c r="D3019" s="920"/>
      <c r="E3019" s="920"/>
      <c r="F3019" s="920"/>
      <c r="G3019" s="920"/>
    </row>
    <row r="3020" spans="3:7" ht="12.75">
      <c r="C3020" s="920"/>
      <c r="D3020" s="920"/>
      <c r="E3020" s="920"/>
      <c r="F3020" s="920"/>
      <c r="G3020" s="920"/>
    </row>
    <row r="3021" spans="3:7" ht="12.75">
      <c r="C3021" s="920"/>
      <c r="D3021" s="920"/>
      <c r="E3021" s="920"/>
      <c r="F3021" s="920"/>
      <c r="G3021" s="920"/>
    </row>
    <row r="3022" spans="3:7" ht="12.75">
      <c r="C3022" s="920"/>
      <c r="D3022" s="920"/>
      <c r="E3022" s="920"/>
      <c r="F3022" s="920"/>
      <c r="G3022" s="920"/>
    </row>
    <row r="3023" spans="3:7" ht="12.75">
      <c r="C3023" s="920"/>
      <c r="D3023" s="920"/>
      <c r="E3023" s="920"/>
      <c r="F3023" s="920"/>
      <c r="G3023" s="920"/>
    </row>
    <row r="3024" spans="3:7" ht="12.75">
      <c r="C3024" s="920"/>
      <c r="D3024" s="920"/>
      <c r="E3024" s="920"/>
      <c r="F3024" s="920"/>
      <c r="G3024" s="920"/>
    </row>
    <row r="3025" spans="3:7" ht="12.75">
      <c r="C3025" s="920"/>
      <c r="D3025" s="920"/>
      <c r="E3025" s="920"/>
      <c r="F3025" s="920"/>
      <c r="G3025" s="920"/>
    </row>
    <row r="3026" spans="3:7" ht="12.75">
      <c r="C3026" s="920"/>
      <c r="D3026" s="920"/>
      <c r="E3026" s="920"/>
      <c r="F3026" s="920"/>
      <c r="G3026" s="920"/>
    </row>
    <row r="3027" spans="3:7" ht="12.75">
      <c r="C3027" s="920"/>
      <c r="D3027" s="920"/>
      <c r="E3027" s="920"/>
      <c r="F3027" s="920"/>
      <c r="G3027" s="920"/>
    </row>
    <row r="3028" spans="3:7" ht="12.75">
      <c r="C3028" s="920"/>
      <c r="D3028" s="920"/>
      <c r="E3028" s="920"/>
      <c r="F3028" s="920"/>
      <c r="G3028" s="920"/>
    </row>
    <row r="3029" spans="3:7" ht="12.75">
      <c r="C3029" s="920"/>
      <c r="D3029" s="920"/>
      <c r="E3029" s="920"/>
      <c r="F3029" s="920"/>
      <c r="G3029" s="920"/>
    </row>
    <row r="3030" spans="3:7" ht="12.75">
      <c r="C3030" s="920"/>
      <c r="D3030" s="920"/>
      <c r="E3030" s="920"/>
      <c r="F3030" s="920"/>
      <c r="G3030" s="920"/>
    </row>
    <row r="3031" spans="3:7" ht="12.75">
      <c r="C3031" s="920"/>
      <c r="D3031" s="920"/>
      <c r="E3031" s="920"/>
      <c r="F3031" s="920"/>
      <c r="G3031" s="920"/>
    </row>
    <row r="3032" spans="3:7" ht="12.75">
      <c r="C3032" s="920"/>
      <c r="D3032" s="920"/>
      <c r="E3032" s="920"/>
      <c r="F3032" s="920"/>
      <c r="G3032" s="920"/>
    </row>
    <row r="3033" spans="3:7" ht="12.75">
      <c r="C3033" s="920"/>
      <c r="D3033" s="920"/>
      <c r="E3033" s="920"/>
      <c r="F3033" s="920"/>
      <c r="G3033" s="920"/>
    </row>
    <row r="3034" spans="3:7" ht="12.75">
      <c r="C3034" s="920"/>
      <c r="D3034" s="920"/>
      <c r="E3034" s="920"/>
      <c r="F3034" s="920"/>
      <c r="G3034" s="920"/>
    </row>
    <row r="3035" spans="3:7" ht="12.75">
      <c r="C3035" s="920"/>
      <c r="D3035" s="920"/>
      <c r="E3035" s="920"/>
      <c r="F3035" s="920"/>
      <c r="G3035" s="920"/>
    </row>
    <row r="3036" spans="3:7" ht="12.75">
      <c r="C3036" s="920"/>
      <c r="D3036" s="920"/>
      <c r="E3036" s="920"/>
      <c r="F3036" s="920"/>
      <c r="G3036" s="920"/>
    </row>
    <row r="3037" spans="3:7" ht="12.75">
      <c r="C3037" s="920"/>
      <c r="D3037" s="920"/>
      <c r="E3037" s="920"/>
      <c r="F3037" s="920"/>
      <c r="G3037" s="920"/>
    </row>
    <row r="3038" spans="3:7" ht="12.75">
      <c r="C3038" s="920"/>
      <c r="D3038" s="920"/>
      <c r="E3038" s="920"/>
      <c r="F3038" s="920"/>
      <c r="G3038" s="920"/>
    </row>
    <row r="3039" spans="3:7" ht="12.75">
      <c r="C3039" s="920"/>
      <c r="D3039" s="920"/>
      <c r="E3039" s="920"/>
      <c r="F3039" s="920"/>
      <c r="G3039" s="920"/>
    </row>
    <row r="3040" spans="3:7" ht="12.75">
      <c r="C3040" s="920"/>
      <c r="D3040" s="920"/>
      <c r="E3040" s="920"/>
      <c r="F3040" s="920"/>
      <c r="G3040" s="920"/>
    </row>
    <row r="3041" spans="3:7" ht="12.75">
      <c r="C3041" s="920"/>
      <c r="D3041" s="920"/>
      <c r="E3041" s="920"/>
      <c r="F3041" s="920"/>
      <c r="G3041" s="920"/>
    </row>
    <row r="3042" spans="3:7" ht="12.75">
      <c r="C3042" s="920"/>
      <c r="D3042" s="920"/>
      <c r="E3042" s="920"/>
      <c r="F3042" s="920"/>
      <c r="G3042" s="920"/>
    </row>
    <row r="3043" spans="3:7" ht="12.75">
      <c r="C3043" s="920"/>
      <c r="D3043" s="920"/>
      <c r="E3043" s="920"/>
      <c r="F3043" s="920"/>
      <c r="G3043" s="920"/>
    </row>
    <row r="3044" spans="3:7" ht="12.75">
      <c r="C3044" s="920"/>
      <c r="D3044" s="920"/>
      <c r="E3044" s="920"/>
      <c r="F3044" s="920"/>
      <c r="G3044" s="920"/>
    </row>
    <row r="3045" spans="3:7" ht="12.75">
      <c r="C3045" s="920"/>
      <c r="D3045" s="920"/>
      <c r="E3045" s="920"/>
      <c r="F3045" s="920"/>
      <c r="G3045" s="920"/>
    </row>
    <row r="3046" spans="3:7" ht="12.75">
      <c r="C3046" s="920"/>
      <c r="D3046" s="920"/>
      <c r="E3046" s="920"/>
      <c r="F3046" s="920"/>
      <c r="G3046" s="920"/>
    </row>
    <row r="3047" spans="3:7" ht="12.75">
      <c r="C3047" s="920"/>
      <c r="D3047" s="920"/>
      <c r="E3047" s="920"/>
      <c r="F3047" s="920"/>
      <c r="G3047" s="920"/>
    </row>
    <row r="3048" spans="3:7" ht="12.75">
      <c r="C3048" s="920"/>
      <c r="D3048" s="920"/>
      <c r="E3048" s="920"/>
      <c r="F3048" s="920"/>
      <c r="G3048" s="920"/>
    </row>
    <row r="3049" spans="3:7" ht="12.75">
      <c r="C3049" s="920"/>
      <c r="D3049" s="920"/>
      <c r="E3049" s="920"/>
      <c r="F3049" s="920"/>
      <c r="G3049" s="920"/>
    </row>
    <row r="3050" spans="3:7" ht="12.75">
      <c r="C3050" s="920"/>
      <c r="D3050" s="920"/>
      <c r="E3050" s="920"/>
      <c r="F3050" s="920"/>
      <c r="G3050" s="920"/>
    </row>
    <row r="3051" spans="3:7" ht="12.75">
      <c r="C3051" s="920"/>
      <c r="D3051" s="920"/>
      <c r="E3051" s="920"/>
      <c r="F3051" s="920"/>
      <c r="G3051" s="920"/>
    </row>
    <row r="3052" spans="3:7" ht="12.75">
      <c r="C3052" s="920"/>
      <c r="D3052" s="920"/>
      <c r="E3052" s="920"/>
      <c r="F3052" s="920"/>
      <c r="G3052" s="920"/>
    </row>
    <row r="3053" spans="3:7" ht="12.75">
      <c r="C3053" s="920"/>
      <c r="D3053" s="920"/>
      <c r="E3053" s="920"/>
      <c r="F3053" s="920"/>
      <c r="G3053" s="920"/>
    </row>
    <row r="3054" spans="3:7" ht="12.75">
      <c r="C3054" s="920"/>
      <c r="D3054" s="920"/>
      <c r="E3054" s="920"/>
      <c r="F3054" s="920"/>
      <c r="G3054" s="920"/>
    </row>
    <row r="3055" spans="3:7" ht="12.75">
      <c r="C3055" s="920"/>
      <c r="D3055" s="920"/>
      <c r="E3055" s="920"/>
      <c r="F3055" s="920"/>
      <c r="G3055" s="920"/>
    </row>
    <row r="3056" spans="3:7" ht="12.75">
      <c r="C3056" s="920"/>
      <c r="D3056" s="920"/>
      <c r="E3056" s="920"/>
      <c r="F3056" s="920"/>
      <c r="G3056" s="920"/>
    </row>
    <row r="3057" spans="3:7" ht="12.75">
      <c r="C3057" s="920"/>
      <c r="D3057" s="920"/>
      <c r="E3057" s="920"/>
      <c r="F3057" s="920"/>
      <c r="G3057" s="920"/>
    </row>
    <row r="3058" spans="3:7" ht="12.75">
      <c r="C3058" s="920"/>
      <c r="D3058" s="920"/>
      <c r="E3058" s="920"/>
      <c r="F3058" s="920"/>
      <c r="G3058" s="920"/>
    </row>
    <row r="3059" spans="3:7" ht="12.75">
      <c r="C3059" s="920"/>
      <c r="D3059" s="920"/>
      <c r="E3059" s="920"/>
      <c r="F3059" s="920"/>
      <c r="G3059" s="920"/>
    </row>
    <row r="3060" spans="3:7" ht="12.75">
      <c r="C3060" s="920"/>
      <c r="D3060" s="920"/>
      <c r="E3060" s="920"/>
      <c r="F3060" s="920"/>
      <c r="G3060" s="920"/>
    </row>
    <row r="3061" spans="3:7" ht="12.75">
      <c r="C3061" s="920"/>
      <c r="D3061" s="920"/>
      <c r="E3061" s="920"/>
      <c r="F3061" s="920"/>
      <c r="G3061" s="920"/>
    </row>
    <row r="3062" spans="3:7" ht="12.75">
      <c r="C3062" s="920"/>
      <c r="D3062" s="920"/>
      <c r="E3062" s="920"/>
      <c r="F3062" s="920"/>
      <c r="G3062" s="920"/>
    </row>
    <row r="3063" spans="3:7" ht="12.75">
      <c r="C3063" s="920"/>
      <c r="D3063" s="920"/>
      <c r="E3063" s="920"/>
      <c r="F3063" s="920"/>
      <c r="G3063" s="920"/>
    </row>
    <row r="3064" spans="3:7" ht="12.75">
      <c r="C3064" s="920"/>
      <c r="D3064" s="920"/>
      <c r="E3064" s="920"/>
      <c r="F3064" s="920"/>
      <c r="G3064" s="920"/>
    </row>
    <row r="3065" spans="3:7" ht="12.75">
      <c r="C3065" s="920"/>
      <c r="D3065" s="920"/>
      <c r="E3065" s="920"/>
      <c r="F3065" s="920"/>
      <c r="G3065" s="920"/>
    </row>
    <row r="3066" spans="3:7" ht="12.75">
      <c r="C3066" s="920"/>
      <c r="D3066" s="920"/>
      <c r="E3066" s="920"/>
      <c r="F3066" s="920"/>
      <c r="G3066" s="920"/>
    </row>
    <row r="3067" spans="3:7" ht="12.75">
      <c r="C3067" s="920"/>
      <c r="D3067" s="920"/>
      <c r="E3067" s="920"/>
      <c r="F3067" s="920"/>
      <c r="G3067" s="920"/>
    </row>
    <row r="3068" spans="3:7" ht="12.75">
      <c r="C3068" s="920"/>
      <c r="D3068" s="920"/>
      <c r="E3068" s="920"/>
      <c r="F3068" s="920"/>
      <c r="G3068" s="920"/>
    </row>
    <row r="3069" spans="3:7" ht="12.75">
      <c r="C3069" s="920"/>
      <c r="D3069" s="920"/>
      <c r="E3069" s="920"/>
      <c r="F3069" s="920"/>
      <c r="G3069" s="920"/>
    </row>
    <row r="3070" spans="3:7" ht="12.75">
      <c r="C3070" s="920"/>
      <c r="D3070" s="920"/>
      <c r="E3070" s="920"/>
      <c r="F3070" s="920"/>
      <c r="G3070" s="920"/>
    </row>
    <row r="3071" spans="3:7" ht="12.75">
      <c r="C3071" s="920"/>
      <c r="D3071" s="920"/>
      <c r="E3071" s="920"/>
      <c r="F3071" s="920"/>
      <c r="G3071" s="920"/>
    </row>
    <row r="3072" spans="3:7" ht="12.75">
      <c r="C3072" s="920"/>
      <c r="D3072" s="920"/>
      <c r="E3072" s="920"/>
      <c r="F3072" s="920"/>
      <c r="G3072" s="920"/>
    </row>
    <row r="3073" spans="3:7" ht="12.75">
      <c r="C3073" s="920"/>
      <c r="D3073" s="920"/>
      <c r="E3073" s="920"/>
      <c r="F3073" s="920"/>
      <c r="G3073" s="920"/>
    </row>
    <row r="3074" spans="3:7" ht="12.75">
      <c r="C3074" s="920"/>
      <c r="D3074" s="920"/>
      <c r="E3074" s="920"/>
      <c r="F3074" s="920"/>
      <c r="G3074" s="920"/>
    </row>
    <row r="3075" spans="3:7" ht="12.75">
      <c r="C3075" s="920"/>
      <c r="D3075" s="920"/>
      <c r="E3075" s="920"/>
      <c r="F3075" s="920"/>
      <c r="G3075" s="920"/>
    </row>
    <row r="3076" spans="3:7" ht="12.75">
      <c r="C3076" s="920"/>
      <c r="D3076" s="920"/>
      <c r="E3076" s="920"/>
      <c r="F3076" s="920"/>
      <c r="G3076" s="920"/>
    </row>
    <row r="3077" spans="3:7" ht="12.75">
      <c r="C3077" s="920"/>
      <c r="D3077" s="920"/>
      <c r="E3077" s="920"/>
      <c r="F3077" s="920"/>
      <c r="G3077" s="920"/>
    </row>
    <row r="3078" spans="3:7" ht="12.75">
      <c r="C3078" s="920"/>
      <c r="D3078" s="920"/>
      <c r="E3078" s="920"/>
      <c r="F3078" s="920"/>
      <c r="G3078" s="920"/>
    </row>
    <row r="3079" spans="3:7" ht="12.75">
      <c r="C3079" s="920"/>
      <c r="D3079" s="920"/>
      <c r="E3079" s="920"/>
      <c r="F3079" s="920"/>
      <c r="G3079" s="920"/>
    </row>
    <row r="3080" spans="3:7" ht="12.75">
      <c r="C3080" s="920"/>
      <c r="D3080" s="920"/>
      <c r="E3080" s="920"/>
      <c r="F3080" s="920"/>
      <c r="G3080" s="920"/>
    </row>
    <row r="3081" spans="3:7" ht="12.75">
      <c r="C3081" s="920"/>
      <c r="D3081" s="920"/>
      <c r="E3081" s="920"/>
      <c r="F3081" s="920"/>
      <c r="G3081" s="920"/>
    </row>
    <row r="3082" spans="3:7" ht="12.75">
      <c r="C3082" s="920"/>
      <c r="D3082" s="920"/>
      <c r="E3082" s="920"/>
      <c r="F3082" s="920"/>
      <c r="G3082" s="920"/>
    </row>
    <row r="3083" spans="3:7" ht="12.75">
      <c r="C3083" s="920"/>
      <c r="D3083" s="920"/>
      <c r="E3083" s="920"/>
      <c r="F3083" s="920"/>
      <c r="G3083" s="920"/>
    </row>
    <row r="3084" spans="3:7" ht="12.75">
      <c r="C3084" s="920"/>
      <c r="D3084" s="920"/>
      <c r="E3084" s="920"/>
      <c r="F3084" s="920"/>
      <c r="G3084" s="920"/>
    </row>
    <row r="3085" spans="3:7" ht="12.75">
      <c r="C3085" s="920"/>
      <c r="D3085" s="920"/>
      <c r="E3085" s="920"/>
      <c r="F3085" s="920"/>
      <c r="G3085" s="920"/>
    </row>
    <row r="3086" spans="3:7" ht="12.75">
      <c r="C3086" s="920"/>
      <c r="D3086" s="920"/>
      <c r="E3086" s="920"/>
      <c r="F3086" s="920"/>
      <c r="G3086" s="920"/>
    </row>
    <row r="3087" spans="3:7" ht="12.75">
      <c r="C3087" s="920"/>
      <c r="D3087" s="920"/>
      <c r="E3087" s="920"/>
      <c r="F3087" s="920"/>
      <c r="G3087" s="920"/>
    </row>
    <row r="3088" spans="3:7" ht="12.75">
      <c r="C3088" s="920"/>
      <c r="D3088" s="920"/>
      <c r="E3088" s="920"/>
      <c r="F3088" s="920"/>
      <c r="G3088" s="920"/>
    </row>
    <row r="3089" spans="3:7" ht="12.75">
      <c r="C3089" s="920"/>
      <c r="D3089" s="920"/>
      <c r="E3089" s="920"/>
      <c r="F3089" s="920"/>
      <c r="G3089" s="920"/>
    </row>
    <row r="3090" spans="3:7" ht="12.75">
      <c r="C3090" s="920"/>
      <c r="D3090" s="920"/>
      <c r="E3090" s="920"/>
      <c r="F3090" s="920"/>
      <c r="G3090" s="920"/>
    </row>
    <row r="3091" spans="3:7" ht="12.75">
      <c r="C3091" s="920"/>
      <c r="D3091" s="920"/>
      <c r="E3091" s="920"/>
      <c r="F3091" s="920"/>
      <c r="G3091" s="920"/>
    </row>
    <row r="3092" spans="3:7" ht="12.75">
      <c r="C3092" s="920"/>
      <c r="D3092" s="920"/>
      <c r="E3092" s="920"/>
      <c r="F3092" s="920"/>
      <c r="G3092" s="920"/>
    </row>
    <row r="3093" spans="3:7" ht="12.75">
      <c r="C3093" s="920"/>
      <c r="D3093" s="920"/>
      <c r="E3093" s="920"/>
      <c r="F3093" s="920"/>
      <c r="G3093" s="920"/>
    </row>
    <row r="3094" spans="3:7" ht="12.75">
      <c r="C3094" s="920"/>
      <c r="D3094" s="920"/>
      <c r="E3094" s="920"/>
      <c r="F3094" s="920"/>
      <c r="G3094" s="920"/>
    </row>
    <row r="3095" spans="3:7" ht="12.75">
      <c r="C3095" s="920"/>
      <c r="D3095" s="920"/>
      <c r="E3095" s="920"/>
      <c r="F3095" s="920"/>
      <c r="G3095" s="920"/>
    </row>
    <row r="3096" spans="3:7" ht="12.75">
      <c r="C3096" s="920"/>
      <c r="D3096" s="920"/>
      <c r="E3096" s="920"/>
      <c r="F3096" s="920"/>
      <c r="G3096" s="920"/>
    </row>
    <row r="3097" spans="3:7" ht="12.75">
      <c r="C3097" s="920"/>
      <c r="D3097" s="920"/>
      <c r="E3097" s="920"/>
      <c r="F3097" s="920"/>
      <c r="G3097" s="920"/>
    </row>
    <row r="3098" spans="3:7" ht="12.75">
      <c r="C3098" s="920"/>
      <c r="D3098" s="920"/>
      <c r="E3098" s="920"/>
      <c r="F3098" s="920"/>
      <c r="G3098" s="920"/>
    </row>
    <row r="3099" spans="3:7" ht="12.75">
      <c r="C3099" s="920"/>
      <c r="D3099" s="920"/>
      <c r="E3099" s="920"/>
      <c r="F3099" s="920"/>
      <c r="G3099" s="920"/>
    </row>
    <row r="3100" spans="3:7" ht="12.75">
      <c r="C3100" s="920"/>
      <c r="D3100" s="920"/>
      <c r="E3100" s="920"/>
      <c r="F3100" s="920"/>
      <c r="G3100" s="920"/>
    </row>
    <row r="3101" spans="3:7" ht="12.75">
      <c r="C3101" s="920"/>
      <c r="D3101" s="920"/>
      <c r="E3101" s="920"/>
      <c r="F3101" s="920"/>
      <c r="G3101" s="920"/>
    </row>
    <row r="3102" spans="3:7" ht="12.75">
      <c r="C3102" s="920"/>
      <c r="D3102" s="920"/>
      <c r="E3102" s="920"/>
      <c r="F3102" s="920"/>
      <c r="G3102" s="920"/>
    </row>
    <row r="3103" spans="3:7" ht="12.75">
      <c r="C3103" s="920"/>
      <c r="D3103" s="920"/>
      <c r="E3103" s="920"/>
      <c r="F3103" s="920"/>
      <c r="G3103" s="920"/>
    </row>
    <row r="3104" spans="3:7" ht="12.75">
      <c r="C3104" s="920"/>
      <c r="D3104" s="920"/>
      <c r="E3104" s="920"/>
      <c r="F3104" s="920"/>
      <c r="G3104" s="920"/>
    </row>
    <row r="3105" spans="3:7" ht="12.75">
      <c r="C3105" s="920"/>
      <c r="D3105" s="920"/>
      <c r="E3105" s="920"/>
      <c r="F3105" s="920"/>
      <c r="G3105" s="920"/>
    </row>
    <row r="3106" spans="3:7" ht="12.75">
      <c r="C3106" s="920"/>
      <c r="D3106" s="920"/>
      <c r="E3106" s="920"/>
      <c r="F3106" s="920"/>
      <c r="G3106" s="920"/>
    </row>
    <row r="3107" spans="3:7" ht="12.75">
      <c r="C3107" s="920"/>
      <c r="D3107" s="920"/>
      <c r="E3107" s="920"/>
      <c r="F3107" s="920"/>
      <c r="G3107" s="920"/>
    </row>
    <row r="3108" spans="3:7" ht="12.75">
      <c r="C3108" s="920"/>
      <c r="D3108" s="920"/>
      <c r="E3108" s="920"/>
      <c r="F3108" s="920"/>
      <c r="G3108" s="920"/>
    </row>
    <row r="3109" spans="3:7" ht="12.75">
      <c r="C3109" s="920"/>
      <c r="D3109" s="920"/>
      <c r="E3109" s="920"/>
      <c r="F3109" s="920"/>
      <c r="G3109" s="920"/>
    </row>
    <row r="3110" spans="3:7" ht="12.75">
      <c r="C3110" s="920"/>
      <c r="D3110" s="920"/>
      <c r="E3110" s="920"/>
      <c r="F3110" s="920"/>
      <c r="G3110" s="920"/>
    </row>
    <row r="3111" spans="3:7" ht="12.75">
      <c r="C3111" s="920"/>
      <c r="D3111" s="920"/>
      <c r="E3111" s="920"/>
      <c r="F3111" s="920"/>
      <c r="G3111" s="920"/>
    </row>
    <row r="3112" spans="3:7" ht="12.75">
      <c r="C3112" s="920"/>
      <c r="D3112" s="920"/>
      <c r="E3112" s="920"/>
      <c r="F3112" s="920"/>
      <c r="G3112" s="920"/>
    </row>
    <row r="3113" spans="3:7" ht="12.75">
      <c r="C3113" s="920"/>
      <c r="D3113" s="920"/>
      <c r="E3113" s="920"/>
      <c r="F3113" s="920"/>
      <c r="G3113" s="920"/>
    </row>
    <row r="3114" spans="3:7" ht="12.75">
      <c r="C3114" s="920"/>
      <c r="D3114" s="920"/>
      <c r="E3114" s="920"/>
      <c r="F3114" s="920"/>
      <c r="G3114" s="920"/>
    </row>
    <row r="3115" spans="3:7" ht="12.75">
      <c r="C3115" s="920"/>
      <c r="D3115" s="920"/>
      <c r="E3115" s="920"/>
      <c r="F3115" s="920"/>
      <c r="G3115" s="920"/>
    </row>
    <row r="3116" spans="3:7" ht="12.75">
      <c r="C3116" s="920"/>
      <c r="D3116" s="920"/>
      <c r="E3116" s="920"/>
      <c r="F3116" s="920"/>
      <c r="G3116" s="920"/>
    </row>
    <row r="3117" spans="3:7" ht="12.75">
      <c r="C3117" s="920"/>
      <c r="D3117" s="920"/>
      <c r="E3117" s="920"/>
      <c r="F3117" s="920"/>
      <c r="G3117" s="920"/>
    </row>
    <row r="3118" spans="3:7" ht="12.75">
      <c r="C3118" s="920"/>
      <c r="D3118" s="920"/>
      <c r="E3118" s="920"/>
      <c r="F3118" s="920"/>
      <c r="G3118" s="920"/>
    </row>
    <row r="3119" spans="3:7" ht="12.75">
      <c r="C3119" s="920"/>
      <c r="D3119" s="920"/>
      <c r="E3119" s="920"/>
      <c r="F3119" s="920"/>
      <c r="G3119" s="920"/>
    </row>
    <row r="3120" spans="3:7" ht="12.75">
      <c r="C3120" s="920"/>
      <c r="D3120" s="920"/>
      <c r="E3120" s="920"/>
      <c r="F3120" s="920"/>
      <c r="G3120" s="920"/>
    </row>
    <row r="3121" spans="3:7" ht="12.75">
      <c r="C3121" s="920"/>
      <c r="D3121" s="920"/>
      <c r="E3121" s="920"/>
      <c r="F3121" s="920"/>
      <c r="G3121" s="920"/>
    </row>
    <row r="3122" spans="3:7" ht="12.75">
      <c r="C3122" s="920"/>
      <c r="D3122" s="920"/>
      <c r="E3122" s="920"/>
      <c r="F3122" s="920"/>
      <c r="G3122" s="920"/>
    </row>
    <row r="3123" spans="3:7" ht="12.75">
      <c r="C3123" s="920"/>
      <c r="D3123" s="920"/>
      <c r="E3123" s="920"/>
      <c r="F3123" s="920"/>
      <c r="G3123" s="920"/>
    </row>
    <row r="3124" spans="3:7" ht="12.75">
      <c r="C3124" s="920"/>
      <c r="D3124" s="920"/>
      <c r="E3124" s="920"/>
      <c r="F3124" s="920"/>
      <c r="G3124" s="920"/>
    </row>
    <row r="3125" spans="3:7" ht="12.75">
      <c r="C3125" s="920"/>
      <c r="D3125" s="920"/>
      <c r="E3125" s="920"/>
      <c r="F3125" s="920"/>
      <c r="G3125" s="920"/>
    </row>
    <row r="3126" spans="3:7" ht="12.75">
      <c r="C3126" s="920"/>
      <c r="D3126" s="920"/>
      <c r="E3126" s="920"/>
      <c r="F3126" s="920"/>
      <c r="G3126" s="920"/>
    </row>
    <row r="3127" spans="3:7" ht="12.75">
      <c r="C3127" s="920"/>
      <c r="D3127" s="920"/>
      <c r="E3127" s="920"/>
      <c r="F3127" s="920"/>
      <c r="G3127" s="920"/>
    </row>
    <row r="3128" spans="3:7" ht="12.75">
      <c r="C3128" s="920"/>
      <c r="D3128" s="920"/>
      <c r="E3128" s="920"/>
      <c r="F3128" s="920"/>
      <c r="G3128" s="920"/>
    </row>
    <row r="3129" spans="3:7" ht="12.75">
      <c r="C3129" s="920"/>
      <c r="D3129" s="920"/>
      <c r="E3129" s="920"/>
      <c r="F3129" s="920"/>
      <c r="G3129" s="920"/>
    </row>
    <row r="3130" spans="3:7" ht="12.75">
      <c r="C3130" s="920"/>
      <c r="D3130" s="920"/>
      <c r="E3130" s="920"/>
      <c r="F3130" s="920"/>
      <c r="G3130" s="920"/>
    </row>
    <row r="3131" spans="3:7" ht="12.75">
      <c r="C3131" s="920"/>
      <c r="D3131" s="920"/>
      <c r="E3131" s="920"/>
      <c r="F3131" s="920"/>
      <c r="G3131" s="920"/>
    </row>
  </sheetData>
  <sheetProtection/>
  <mergeCells count="74">
    <mergeCell ref="F10:F11"/>
    <mergeCell ref="E1:G2"/>
    <mergeCell ref="A4:G4"/>
    <mergeCell ref="A5:G5"/>
    <mergeCell ref="A6:G6"/>
    <mergeCell ref="A7:G7"/>
    <mergeCell ref="A8:G8"/>
    <mergeCell ref="G10:G11"/>
    <mergeCell ref="A13:G13"/>
    <mergeCell ref="A14:G14"/>
    <mergeCell ref="A51:G51"/>
    <mergeCell ref="B53:G53"/>
    <mergeCell ref="A123:G123"/>
    <mergeCell ref="A10:A11"/>
    <mergeCell ref="B10:B11"/>
    <mergeCell ref="C10:C11"/>
    <mergeCell ref="D10:D11"/>
    <mergeCell ref="E10:E11"/>
    <mergeCell ref="A138:G138"/>
    <mergeCell ref="B147:F147"/>
    <mergeCell ref="B148:F148"/>
    <mergeCell ref="A152:A153"/>
    <mergeCell ref="B152:B153"/>
    <mergeCell ref="C152:C153"/>
    <mergeCell ref="D152:D153"/>
    <mergeCell ref="E152:E153"/>
    <mergeCell ref="F152:F153"/>
    <mergeCell ref="G152:G153"/>
    <mergeCell ref="B155:G155"/>
    <mergeCell ref="B156:G156"/>
    <mergeCell ref="B163:G163"/>
    <mergeCell ref="B166:G166"/>
    <mergeCell ref="B167:G167"/>
    <mergeCell ref="B174:G174"/>
    <mergeCell ref="B177:G177"/>
    <mergeCell ref="B178:G178"/>
    <mergeCell ref="B185:G185"/>
    <mergeCell ref="B188:G188"/>
    <mergeCell ref="B189:G189"/>
    <mergeCell ref="B196:G196"/>
    <mergeCell ref="B199:G199"/>
    <mergeCell ref="B201:G201"/>
    <mergeCell ref="B209:F209"/>
    <mergeCell ref="A211:A212"/>
    <mergeCell ref="B211:B212"/>
    <mergeCell ref="C211:C212"/>
    <mergeCell ref="D211:D212"/>
    <mergeCell ref="E211:E212"/>
    <mergeCell ref="F211:F212"/>
    <mergeCell ref="G211:G212"/>
    <mergeCell ref="B230:D230"/>
    <mergeCell ref="E230:G230"/>
    <mergeCell ref="A232:A233"/>
    <mergeCell ref="B232:B233"/>
    <mergeCell ref="C232:C233"/>
    <mergeCell ref="D232:D233"/>
    <mergeCell ref="E232:E233"/>
    <mergeCell ref="F232:F233"/>
    <mergeCell ref="G232:G233"/>
    <mergeCell ref="A251:G251"/>
    <mergeCell ref="A265:G265"/>
    <mergeCell ref="B270:C270"/>
    <mergeCell ref="B275:G275"/>
    <mergeCell ref="B279:G279"/>
    <mergeCell ref="B283:G283"/>
    <mergeCell ref="D301:F301"/>
    <mergeCell ref="D302:F302"/>
    <mergeCell ref="A303:G303"/>
    <mergeCell ref="B287:G287"/>
    <mergeCell ref="A295:G295"/>
    <mergeCell ref="D296:F296"/>
    <mergeCell ref="D297:F297"/>
    <mergeCell ref="D298:F298"/>
    <mergeCell ref="D300:F300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65" r:id="rId1"/>
  <rowBreaks count="2" manualBreakCount="2">
    <brk id="130" max="255" man="1"/>
    <brk id="258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W191"/>
  <sheetViews>
    <sheetView view="pageBreakPreview" zoomScaleSheetLayoutView="100" zoomScalePageLayoutView="0" workbookViewId="0" topLeftCell="A6">
      <selection activeCell="F33" sqref="F33"/>
    </sheetView>
  </sheetViews>
  <sheetFormatPr defaultColWidth="9.00390625" defaultRowHeight="12.75"/>
  <cols>
    <col min="1" max="1" width="6.125" style="793" customWidth="1"/>
    <col min="2" max="2" width="53.625" style="46" customWidth="1"/>
    <col min="3" max="3" width="18.00390625" style="46" customWidth="1"/>
    <col min="4" max="4" width="18.375" style="46" customWidth="1"/>
    <col min="5" max="5" width="17.75390625" style="46" customWidth="1"/>
    <col min="6" max="6" width="16.875" style="46" customWidth="1"/>
    <col min="7" max="7" width="11.625" style="46" customWidth="1"/>
    <col min="8" max="16384" width="9.125" style="46" customWidth="1"/>
  </cols>
  <sheetData>
    <row r="1" spans="1:7" ht="9.75" customHeight="1">
      <c r="A1" s="786"/>
      <c r="B1" s="787"/>
      <c r="C1" s="787"/>
      <c r="D1" s="787"/>
      <c r="E1" s="1671" t="s">
        <v>977</v>
      </c>
      <c r="F1" s="1671"/>
      <c r="G1" s="1671"/>
    </row>
    <row r="2" spans="1:7" ht="27.75" customHeight="1">
      <c r="A2" s="788"/>
      <c r="B2" s="787"/>
      <c r="C2" s="787"/>
      <c r="D2" s="787"/>
      <c r="E2" s="1671"/>
      <c r="F2" s="1671"/>
      <c r="G2" s="1671"/>
    </row>
    <row r="3" spans="1:7" ht="15" customHeight="1">
      <c r="A3" s="789"/>
      <c r="B3" s="787"/>
      <c r="C3" s="787"/>
      <c r="D3" s="787"/>
      <c r="E3" s="1671"/>
      <c r="F3" s="1671"/>
      <c r="G3" s="1671"/>
    </row>
    <row r="4" spans="1:7" s="791" customFormat="1" ht="18.75">
      <c r="A4" s="1673" t="s">
        <v>111</v>
      </c>
      <c r="B4" s="1673"/>
      <c r="C4" s="1673"/>
      <c r="D4" s="1673"/>
      <c r="E4" s="1673"/>
      <c r="F4" s="1673"/>
      <c r="G4" s="1673"/>
    </row>
    <row r="5" spans="1:7" s="791" customFormat="1" ht="18.75">
      <c r="A5" s="1673" t="s">
        <v>544</v>
      </c>
      <c r="B5" s="1673"/>
      <c r="C5" s="1673"/>
      <c r="D5" s="1673"/>
      <c r="E5" s="1673"/>
      <c r="F5" s="1673"/>
      <c r="G5" s="1673"/>
    </row>
    <row r="6" spans="1:7" s="791" customFormat="1" ht="15.75">
      <c r="A6" s="1674" t="s">
        <v>879</v>
      </c>
      <c r="B6" s="1674"/>
      <c r="C6" s="1674"/>
      <c r="D6" s="1674"/>
      <c r="E6" s="1674"/>
      <c r="F6" s="1674"/>
      <c r="G6" s="1674"/>
    </row>
    <row r="7" spans="1:7" s="792" customFormat="1" ht="1.5" customHeight="1" hidden="1">
      <c r="A7" s="1687" t="s">
        <v>880</v>
      </c>
      <c r="B7" s="1687"/>
      <c r="C7" s="1687"/>
      <c r="D7" s="1687"/>
      <c r="E7" s="1687"/>
      <c r="F7" s="1687"/>
      <c r="G7" s="1687"/>
    </row>
    <row r="8" spans="1:7" s="792" customFormat="1" ht="8.25" customHeight="1">
      <c r="A8" s="1052"/>
      <c r="B8" s="1052"/>
      <c r="C8" s="1052"/>
      <c r="D8" s="1052"/>
      <c r="E8" s="1052"/>
      <c r="F8" s="1052"/>
      <c r="G8" s="1052"/>
    </row>
    <row r="9" spans="1:7" s="792" customFormat="1" ht="15.75">
      <c r="A9" s="1688"/>
      <c r="B9" s="1688"/>
      <c r="C9" s="1688"/>
      <c r="D9" s="1688"/>
      <c r="E9" s="1688"/>
      <c r="F9" s="1688"/>
      <c r="G9" s="1688"/>
    </row>
    <row r="10" spans="1:7" s="792" customFormat="1" ht="15.75">
      <c r="A10" s="1684" t="s">
        <v>617</v>
      </c>
      <c r="B10" s="1684"/>
      <c r="C10" s="1684"/>
      <c r="D10" s="1684"/>
      <c r="E10" s="1684"/>
      <c r="F10" s="1684"/>
      <c r="G10" s="1684"/>
    </row>
    <row r="11" spans="4:7" ht="10.5" customHeight="1">
      <c r="D11" s="794"/>
      <c r="F11" s="795" t="s">
        <v>618</v>
      </c>
      <c r="G11" s="796"/>
    </row>
    <row r="12" spans="1:7" ht="12.75" customHeight="1">
      <c r="A12" s="1685" t="s">
        <v>55</v>
      </c>
      <c r="B12" s="1685" t="s">
        <v>24</v>
      </c>
      <c r="C12" s="1652" t="s">
        <v>619</v>
      </c>
      <c r="D12" s="1652" t="s">
        <v>620</v>
      </c>
      <c r="E12" s="1652" t="s">
        <v>621</v>
      </c>
      <c r="F12" s="1652" t="s">
        <v>622</v>
      </c>
      <c r="G12" s="1686" t="s">
        <v>623</v>
      </c>
    </row>
    <row r="13" spans="1:7" ht="30.75" customHeight="1">
      <c r="A13" s="1685"/>
      <c r="B13" s="1685"/>
      <c r="C13" s="1652"/>
      <c r="D13" s="1652"/>
      <c r="E13" s="1652"/>
      <c r="F13" s="1652"/>
      <c r="G13" s="1686"/>
    </row>
    <row r="14" spans="1:7" s="799" customFormat="1" ht="12.75">
      <c r="A14" s="1054" t="s">
        <v>6</v>
      </c>
      <c r="B14" s="1054" t="s">
        <v>8</v>
      </c>
      <c r="C14" s="1054" t="s">
        <v>29</v>
      </c>
      <c r="D14" s="1054" t="s">
        <v>20</v>
      </c>
      <c r="E14" s="1054" t="s">
        <v>32</v>
      </c>
      <c r="F14" s="1054" t="s">
        <v>33</v>
      </c>
      <c r="G14" s="1054" t="s">
        <v>34</v>
      </c>
    </row>
    <row r="15" spans="1:7" ht="13.5" customHeight="1">
      <c r="A15" s="1678"/>
      <c r="B15" s="1679"/>
      <c r="C15" s="1679"/>
      <c r="D15" s="1679"/>
      <c r="E15" s="1679"/>
      <c r="F15" s="1679"/>
      <c r="G15" s="1680"/>
    </row>
    <row r="16" spans="1:7" ht="21" customHeight="1">
      <c r="A16" s="1055"/>
      <c r="B16" s="1056" t="s">
        <v>624</v>
      </c>
      <c r="C16" s="1057">
        <f>C17+C38+C42+C45+C39+C40+C41</f>
        <v>0</v>
      </c>
      <c r="D16" s="1057">
        <f>D17+D38+D42+D45+D39+D40+D41</f>
        <v>0</v>
      </c>
      <c r="E16" s="1057">
        <f>E17+E38+E42+E45+E39+E40+E41</f>
        <v>0</v>
      </c>
      <c r="F16" s="1057">
        <f>F17+F38+F42+F45+F39+F40+F41</f>
        <v>0</v>
      </c>
      <c r="G16" s="1057" t="e">
        <f aca="true" t="shared" si="0" ref="G16:G51">F16/E16%</f>
        <v>#DIV/0!</v>
      </c>
    </row>
    <row r="17" spans="1:7" s="854" customFormat="1" ht="20.25" customHeight="1">
      <c r="A17" s="1058" t="s">
        <v>92</v>
      </c>
      <c r="B17" s="1059" t="s">
        <v>881</v>
      </c>
      <c r="C17" s="1057">
        <f>C18+C22+C29+C33+C34+C35</f>
        <v>0</v>
      </c>
      <c r="D17" s="1057">
        <f>D18+D22+D29+D33+D34+D35</f>
        <v>0</v>
      </c>
      <c r="E17" s="1057">
        <f>E18+E22+E29+E33+E34+E35</f>
        <v>0</v>
      </c>
      <c r="F17" s="1057">
        <f>F18+F22+F29+F33+F34+F35</f>
        <v>0</v>
      </c>
      <c r="G17" s="1057" t="e">
        <f t="shared" si="0"/>
        <v>#DIV/0!</v>
      </c>
    </row>
    <row r="18" spans="1:23" ht="18.75" customHeight="1">
      <c r="A18" s="884" t="s">
        <v>6</v>
      </c>
      <c r="B18" s="869" t="s">
        <v>882</v>
      </c>
      <c r="C18" s="1060">
        <f>C19+C20+C21</f>
        <v>0</v>
      </c>
      <c r="D18" s="1060">
        <f>D19+D20+D21</f>
        <v>0</v>
      </c>
      <c r="E18" s="1060">
        <f>E19+E20+E21</f>
        <v>0</v>
      </c>
      <c r="F18" s="1060">
        <f>F19+F20+F21</f>
        <v>0</v>
      </c>
      <c r="G18" s="1060" t="e">
        <f t="shared" si="0"/>
        <v>#DIV/0!</v>
      </c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  <c r="T18" s="942"/>
      <c r="U18" s="942"/>
      <c r="V18" s="942"/>
      <c r="W18" s="942"/>
    </row>
    <row r="19" spans="1:7" s="942" customFormat="1" ht="16.5" customHeight="1">
      <c r="A19" s="1055" t="s">
        <v>627</v>
      </c>
      <c r="B19" s="1061" t="s">
        <v>640</v>
      </c>
      <c r="C19" s="902"/>
      <c r="D19" s="852"/>
      <c r="E19" s="852"/>
      <c r="F19" s="852"/>
      <c r="G19" s="853" t="e">
        <f t="shared" si="0"/>
        <v>#DIV/0!</v>
      </c>
    </row>
    <row r="20" spans="1:7" s="942" customFormat="1" ht="16.5" customHeight="1">
      <c r="A20" s="1055" t="s">
        <v>629</v>
      </c>
      <c r="B20" s="1062" t="s">
        <v>980</v>
      </c>
      <c r="C20" s="902"/>
      <c r="D20" s="852"/>
      <c r="E20" s="852"/>
      <c r="F20" s="852"/>
      <c r="G20" s="853" t="e">
        <f t="shared" si="0"/>
        <v>#DIV/0!</v>
      </c>
    </row>
    <row r="21" spans="1:23" ht="16.5" customHeight="1">
      <c r="A21" s="1055" t="s">
        <v>631</v>
      </c>
      <c r="B21" s="1062" t="s">
        <v>981</v>
      </c>
      <c r="C21" s="902"/>
      <c r="D21" s="852"/>
      <c r="E21" s="852"/>
      <c r="F21" s="852"/>
      <c r="G21" s="853" t="e">
        <f t="shared" si="0"/>
        <v>#DIV/0!</v>
      </c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</row>
    <row r="22" spans="1:7" ht="18.75" customHeight="1">
      <c r="A22" s="884" t="s">
        <v>8</v>
      </c>
      <c r="B22" s="869" t="s">
        <v>883</v>
      </c>
      <c r="C22" s="1063">
        <f>C23+C26+C27+C28</f>
        <v>0</v>
      </c>
      <c r="D22" s="1063">
        <f>D23+D26+D27+D28</f>
        <v>0</v>
      </c>
      <c r="E22" s="1063">
        <f>E23+E26+E27+E28</f>
        <v>0</v>
      </c>
      <c r="F22" s="1063">
        <f>F23+F26+F27+F28</f>
        <v>0</v>
      </c>
      <c r="G22" s="1060" t="e">
        <f t="shared" si="0"/>
        <v>#DIV/0!</v>
      </c>
    </row>
    <row r="23" spans="1:7" ht="16.5" customHeight="1">
      <c r="A23" s="1055" t="s">
        <v>659</v>
      </c>
      <c r="B23" s="1062" t="s">
        <v>982</v>
      </c>
      <c r="C23" s="850">
        <f>C24+C25</f>
        <v>0</v>
      </c>
      <c r="D23" s="850">
        <f>D24+D25</f>
        <v>0</v>
      </c>
      <c r="E23" s="850">
        <f>E24+E25</f>
        <v>0</v>
      </c>
      <c r="F23" s="850">
        <f>F24+F25</f>
        <v>0</v>
      </c>
      <c r="G23" s="850" t="e">
        <f t="shared" si="0"/>
        <v>#DIV/0!</v>
      </c>
    </row>
    <row r="24" spans="1:7" ht="16.5" customHeight="1">
      <c r="A24" s="1055"/>
      <c r="B24" s="844" t="s">
        <v>884</v>
      </c>
      <c r="C24" s="902"/>
      <c r="D24" s="902"/>
      <c r="E24" s="902"/>
      <c r="F24" s="902"/>
      <c r="G24" s="850" t="e">
        <f t="shared" si="0"/>
        <v>#DIV/0!</v>
      </c>
    </row>
    <row r="25" spans="1:7" ht="16.5" customHeight="1">
      <c r="A25" s="1055"/>
      <c r="B25" s="844" t="s">
        <v>885</v>
      </c>
      <c r="C25" s="902"/>
      <c r="D25" s="902"/>
      <c r="E25" s="902"/>
      <c r="F25" s="902"/>
      <c r="G25" s="850" t="e">
        <f t="shared" si="0"/>
        <v>#DIV/0!</v>
      </c>
    </row>
    <row r="26" spans="1:7" ht="16.5" customHeight="1">
      <c r="A26" s="1055" t="s">
        <v>660</v>
      </c>
      <c r="B26" s="1062" t="s">
        <v>983</v>
      </c>
      <c r="C26" s="902"/>
      <c r="D26" s="852"/>
      <c r="E26" s="852"/>
      <c r="F26" s="852"/>
      <c r="G26" s="853" t="e">
        <f t="shared" si="0"/>
        <v>#DIV/0!</v>
      </c>
    </row>
    <row r="27" spans="1:7" ht="16.5" customHeight="1">
      <c r="A27" s="1055" t="s">
        <v>661</v>
      </c>
      <c r="B27" s="844" t="s">
        <v>644</v>
      </c>
      <c r="C27" s="902"/>
      <c r="D27" s="852"/>
      <c r="E27" s="852"/>
      <c r="F27" s="852"/>
      <c r="G27" s="853" t="e">
        <f t="shared" si="0"/>
        <v>#DIV/0!</v>
      </c>
    </row>
    <row r="28" spans="1:7" ht="16.5" customHeight="1">
      <c r="A28" s="1055" t="s">
        <v>662</v>
      </c>
      <c r="B28" s="844" t="s">
        <v>984</v>
      </c>
      <c r="C28" s="902"/>
      <c r="D28" s="852"/>
      <c r="E28" s="852"/>
      <c r="F28" s="852"/>
      <c r="G28" s="853" t="e">
        <f t="shared" si="0"/>
        <v>#DIV/0!</v>
      </c>
    </row>
    <row r="29" spans="1:7" ht="18.75" customHeight="1">
      <c r="A29" s="884" t="s">
        <v>29</v>
      </c>
      <c r="B29" s="869" t="s">
        <v>886</v>
      </c>
      <c r="C29" s="1060">
        <f>SUM(C30:C32)</f>
        <v>0</v>
      </c>
      <c r="D29" s="1060">
        <f>SUM(D30:D32)</f>
        <v>0</v>
      </c>
      <c r="E29" s="1060">
        <f>SUM(E30:E32)</f>
        <v>0</v>
      </c>
      <c r="F29" s="1060">
        <f>SUM(F30:F32)</f>
        <v>0</v>
      </c>
      <c r="G29" s="1064" t="e">
        <f t="shared" si="0"/>
        <v>#DIV/0!</v>
      </c>
    </row>
    <row r="30" spans="1:7" ht="16.5" customHeight="1">
      <c r="A30" s="1055" t="s">
        <v>639</v>
      </c>
      <c r="B30" s="844" t="s">
        <v>985</v>
      </c>
      <c r="C30" s="902"/>
      <c r="D30" s="902"/>
      <c r="E30" s="902"/>
      <c r="F30" s="902"/>
      <c r="G30" s="850" t="e">
        <f t="shared" si="0"/>
        <v>#DIV/0!</v>
      </c>
    </row>
    <row r="31" spans="1:7" ht="16.5" customHeight="1">
      <c r="A31" s="1055" t="s">
        <v>641</v>
      </c>
      <c r="B31" s="844" t="s">
        <v>986</v>
      </c>
      <c r="C31" s="902"/>
      <c r="D31" s="902"/>
      <c r="E31" s="902"/>
      <c r="F31" s="902"/>
      <c r="G31" s="850" t="e">
        <f t="shared" si="0"/>
        <v>#DIV/0!</v>
      </c>
    </row>
    <row r="32" spans="1:7" ht="16.5" customHeight="1">
      <c r="A32" s="1055" t="s">
        <v>643</v>
      </c>
      <c r="B32" s="844" t="s">
        <v>987</v>
      </c>
      <c r="C32" s="902"/>
      <c r="D32" s="902"/>
      <c r="E32" s="902"/>
      <c r="F32" s="902"/>
      <c r="G32" s="850" t="e">
        <f t="shared" si="0"/>
        <v>#DIV/0!</v>
      </c>
    </row>
    <row r="33" spans="1:7" ht="18.75" customHeight="1">
      <c r="A33" s="884" t="s">
        <v>20</v>
      </c>
      <c r="B33" s="869" t="s">
        <v>887</v>
      </c>
      <c r="C33" s="1065"/>
      <c r="D33" s="1066"/>
      <c r="E33" s="1066"/>
      <c r="F33" s="1066"/>
      <c r="G33" s="1064" t="e">
        <f t="shared" si="0"/>
        <v>#DIV/0!</v>
      </c>
    </row>
    <row r="34" spans="1:7" ht="18.75" customHeight="1">
      <c r="A34" s="884" t="s">
        <v>32</v>
      </c>
      <c r="B34" s="869" t="s">
        <v>888</v>
      </c>
      <c r="C34" s="1065"/>
      <c r="D34" s="1066"/>
      <c r="E34" s="1066"/>
      <c r="F34" s="1066"/>
      <c r="G34" s="1064" t="e">
        <f t="shared" si="0"/>
        <v>#DIV/0!</v>
      </c>
    </row>
    <row r="35" spans="1:7" ht="18.75" customHeight="1">
      <c r="A35" s="884" t="s">
        <v>33</v>
      </c>
      <c r="B35" s="1067" t="s">
        <v>889</v>
      </c>
      <c r="C35" s="1065"/>
      <c r="D35" s="1065"/>
      <c r="E35" s="1065"/>
      <c r="F35" s="1065"/>
      <c r="G35" s="1064" t="e">
        <f t="shared" si="0"/>
        <v>#DIV/0!</v>
      </c>
    </row>
    <row r="36" spans="1:7" ht="16.5" customHeight="1">
      <c r="A36" s="1294" t="s">
        <v>717</v>
      </c>
      <c r="B36" s="1068" t="s">
        <v>988</v>
      </c>
      <c r="C36" s="849"/>
      <c r="D36" s="1069"/>
      <c r="E36" s="1069"/>
      <c r="F36" s="1069"/>
      <c r="G36" s="1070" t="e">
        <f t="shared" si="0"/>
        <v>#DIV/0!</v>
      </c>
    </row>
    <row r="37" spans="1:7" ht="16.5" customHeight="1">
      <c r="A37" s="1293" t="s">
        <v>718</v>
      </c>
      <c r="B37" s="1068" t="s">
        <v>989</v>
      </c>
      <c r="C37" s="849"/>
      <c r="D37" s="1069"/>
      <c r="E37" s="1069"/>
      <c r="F37" s="1069"/>
      <c r="G37" s="1070" t="e">
        <f t="shared" si="0"/>
        <v>#DIV/0!</v>
      </c>
    </row>
    <row r="38" spans="1:7" s="833" customFormat="1" ht="20.25" customHeight="1">
      <c r="A38" s="1058" t="s">
        <v>58</v>
      </c>
      <c r="B38" s="1071" t="s">
        <v>652</v>
      </c>
      <c r="C38" s="1072"/>
      <c r="D38" s="1073"/>
      <c r="E38" s="1073"/>
      <c r="F38" s="1073"/>
      <c r="G38" s="1074" t="e">
        <f t="shared" si="0"/>
        <v>#DIV/0!</v>
      </c>
    </row>
    <row r="39" spans="1:7" s="833" customFormat="1" ht="20.25" customHeight="1">
      <c r="A39" s="1058" t="s">
        <v>59</v>
      </c>
      <c r="B39" s="1075" t="s">
        <v>890</v>
      </c>
      <c r="C39" s="1072"/>
      <c r="D39" s="1073"/>
      <c r="E39" s="1073"/>
      <c r="F39" s="1073"/>
      <c r="G39" s="1074" t="e">
        <f t="shared" si="0"/>
        <v>#DIV/0!</v>
      </c>
    </row>
    <row r="40" spans="1:7" s="833" customFormat="1" ht="20.25" customHeight="1">
      <c r="A40" s="1058" t="s">
        <v>60</v>
      </c>
      <c r="B40" s="1076" t="s">
        <v>654</v>
      </c>
      <c r="C40" s="1072"/>
      <c r="D40" s="1073"/>
      <c r="E40" s="1073"/>
      <c r="F40" s="1073"/>
      <c r="G40" s="1074" t="e">
        <f t="shared" si="0"/>
        <v>#DIV/0!</v>
      </c>
    </row>
    <row r="41" spans="1:7" s="833" customFormat="1" ht="20.25" customHeight="1">
      <c r="A41" s="1058" t="s">
        <v>109</v>
      </c>
      <c r="B41" s="1076" t="s">
        <v>655</v>
      </c>
      <c r="C41" s="1072"/>
      <c r="D41" s="1073"/>
      <c r="E41" s="1073"/>
      <c r="F41" s="1073"/>
      <c r="G41" s="1074" t="e">
        <f t="shared" si="0"/>
        <v>#DIV/0!</v>
      </c>
    </row>
    <row r="42" spans="1:7" s="833" customFormat="1" ht="20.25" customHeight="1">
      <c r="A42" s="1058" t="s">
        <v>491</v>
      </c>
      <c r="B42" s="1075" t="s">
        <v>656</v>
      </c>
      <c r="C42" s="1077">
        <f>C43+C44</f>
        <v>0</v>
      </c>
      <c r="D42" s="1077">
        <f>D43+D44</f>
        <v>0</v>
      </c>
      <c r="E42" s="1077">
        <f>E43+E44</f>
        <v>0</v>
      </c>
      <c r="F42" s="1077">
        <f>F43+F44</f>
        <v>0</v>
      </c>
      <c r="G42" s="1057" t="e">
        <f t="shared" si="0"/>
        <v>#DIV/0!</v>
      </c>
    </row>
    <row r="43" spans="1:7" ht="18.75" customHeight="1">
      <c r="A43" s="1295" t="s">
        <v>6</v>
      </c>
      <c r="B43" s="903" t="s">
        <v>891</v>
      </c>
      <c r="C43" s="902"/>
      <c r="D43" s="852"/>
      <c r="E43" s="852"/>
      <c r="F43" s="852"/>
      <c r="G43" s="853" t="e">
        <f t="shared" si="0"/>
        <v>#DIV/0!</v>
      </c>
    </row>
    <row r="44" spans="1:7" ht="18.75" customHeight="1">
      <c r="A44" s="1295" t="s">
        <v>8</v>
      </c>
      <c r="B44" s="903" t="s">
        <v>651</v>
      </c>
      <c r="C44" s="902"/>
      <c r="D44" s="852"/>
      <c r="E44" s="852"/>
      <c r="F44" s="852"/>
      <c r="G44" s="853" t="e">
        <f t="shared" si="0"/>
        <v>#DIV/0!</v>
      </c>
    </row>
    <row r="45" spans="1:7" ht="20.25" customHeight="1">
      <c r="A45" s="1058" t="s">
        <v>664</v>
      </c>
      <c r="B45" s="1075" t="s">
        <v>665</v>
      </c>
      <c r="C45" s="1078">
        <f>SUM(C46:C51)</f>
        <v>0</v>
      </c>
      <c r="D45" s="1078">
        <f>SUM(D46:D51)</f>
        <v>0</v>
      </c>
      <c r="E45" s="1078">
        <f>SUM(E46:E51)</f>
        <v>0</v>
      </c>
      <c r="F45" s="1078">
        <f>SUM(F46:F51)</f>
        <v>0</v>
      </c>
      <c r="G45" s="1079" t="e">
        <f t="shared" si="0"/>
        <v>#DIV/0!</v>
      </c>
    </row>
    <row r="46" spans="1:7" s="1081" customFormat="1" ht="18.75" customHeight="1">
      <c r="A46" s="1296" t="s">
        <v>6</v>
      </c>
      <c r="B46" s="1080" t="s">
        <v>892</v>
      </c>
      <c r="C46" s="902"/>
      <c r="D46" s="902"/>
      <c r="E46" s="902"/>
      <c r="F46" s="902"/>
      <c r="G46" s="850" t="e">
        <f t="shared" si="0"/>
        <v>#DIV/0!</v>
      </c>
    </row>
    <row r="47" spans="1:7" s="1081" customFormat="1" ht="18.75" customHeight="1">
      <c r="A47" s="1296" t="s">
        <v>8</v>
      </c>
      <c r="B47" s="1080" t="s">
        <v>893</v>
      </c>
      <c r="C47" s="902"/>
      <c r="D47" s="902"/>
      <c r="E47" s="902"/>
      <c r="F47" s="902"/>
      <c r="G47" s="850" t="e">
        <f t="shared" si="0"/>
        <v>#DIV/0!</v>
      </c>
    </row>
    <row r="48" spans="1:7" s="1081" customFormat="1" ht="18.75" customHeight="1">
      <c r="A48" s="1296" t="s">
        <v>29</v>
      </c>
      <c r="B48" s="1080" t="s">
        <v>894</v>
      </c>
      <c r="C48" s="902"/>
      <c r="D48" s="902"/>
      <c r="E48" s="902"/>
      <c r="F48" s="902"/>
      <c r="G48" s="850" t="e">
        <f t="shared" si="0"/>
        <v>#DIV/0!</v>
      </c>
    </row>
    <row r="49" spans="1:7" s="1081" customFormat="1" ht="18.75" customHeight="1">
      <c r="A49" s="1296" t="s">
        <v>20</v>
      </c>
      <c r="B49" s="1080" t="s">
        <v>895</v>
      </c>
      <c r="C49" s="902"/>
      <c r="D49" s="902"/>
      <c r="E49" s="902"/>
      <c r="F49" s="902"/>
      <c r="G49" s="850" t="e">
        <f t="shared" si="0"/>
        <v>#DIV/0!</v>
      </c>
    </row>
    <row r="50" spans="1:7" s="1081" customFormat="1" ht="18.75" customHeight="1">
      <c r="A50" s="1296" t="s">
        <v>32</v>
      </c>
      <c r="B50" s="903" t="s">
        <v>896</v>
      </c>
      <c r="C50" s="902"/>
      <c r="D50" s="902"/>
      <c r="E50" s="902"/>
      <c r="F50" s="902"/>
      <c r="G50" s="850" t="e">
        <f t="shared" si="0"/>
        <v>#DIV/0!</v>
      </c>
    </row>
    <row r="51" spans="1:7" s="1081" customFormat="1" ht="18.75" customHeight="1">
      <c r="A51" s="1296" t="s">
        <v>33</v>
      </c>
      <c r="B51" s="903" t="s">
        <v>897</v>
      </c>
      <c r="C51" s="902"/>
      <c r="D51" s="902"/>
      <c r="E51" s="902"/>
      <c r="F51" s="902"/>
      <c r="G51" s="850" t="e">
        <f t="shared" si="0"/>
        <v>#DIV/0!</v>
      </c>
    </row>
    <row r="52" spans="1:7" ht="12.75">
      <c r="A52" s="1681"/>
      <c r="B52" s="1682"/>
      <c r="C52" s="1682"/>
      <c r="D52" s="1682"/>
      <c r="E52" s="1682"/>
      <c r="F52" s="1682"/>
      <c r="G52" s="1683"/>
    </row>
    <row r="53" spans="1:7" ht="21" customHeight="1">
      <c r="A53" s="1082"/>
      <c r="B53" s="1083" t="s">
        <v>669</v>
      </c>
      <c r="C53" s="1077">
        <f>C59+C106+C109+C113+C105</f>
        <v>0</v>
      </c>
      <c r="D53" s="1077">
        <f>D59+D106+D109+D113+D105</f>
        <v>0</v>
      </c>
      <c r="E53" s="1077">
        <f>E59+E106+E109+E113+E105</f>
        <v>0</v>
      </c>
      <c r="F53" s="1077">
        <f>F59+F106+F109+F113+F105</f>
        <v>0</v>
      </c>
      <c r="G53" s="804" t="e">
        <f>F53/E53%</f>
        <v>#DIV/0!</v>
      </c>
    </row>
    <row r="54" spans="1:7" ht="20.25" customHeight="1">
      <c r="A54" s="827" t="s">
        <v>670</v>
      </c>
      <c r="B54" s="1669" t="s">
        <v>671</v>
      </c>
      <c r="C54" s="1669"/>
      <c r="D54" s="1669"/>
      <c r="E54" s="1669"/>
      <c r="F54" s="1669"/>
      <c r="G54" s="1669"/>
    </row>
    <row r="55" spans="1:7" ht="20.25" customHeight="1">
      <c r="A55" s="897" t="s">
        <v>672</v>
      </c>
      <c r="B55" s="1084" t="s">
        <v>898</v>
      </c>
      <c r="C55" s="946">
        <f>C56+C57+C58</f>
        <v>0</v>
      </c>
      <c r="D55" s="946">
        <f>D56+D57+D58</f>
        <v>0</v>
      </c>
      <c r="E55" s="946">
        <f>E56+E57+E58</f>
        <v>0</v>
      </c>
      <c r="F55" s="946">
        <f>F56+F57+F58</f>
        <v>0</v>
      </c>
      <c r="G55" s="946" t="e">
        <f aca="true" t="shared" si="1" ref="G55:G113">F55/E55%</f>
        <v>#DIV/0!</v>
      </c>
    </row>
    <row r="56" spans="1:7" ht="18.75" customHeight="1">
      <c r="A56" s="1297" t="s">
        <v>6</v>
      </c>
      <c r="B56" s="1085" t="s">
        <v>899</v>
      </c>
      <c r="C56" s="849"/>
      <c r="D56" s="849"/>
      <c r="E56" s="849"/>
      <c r="F56" s="849"/>
      <c r="G56" s="1086" t="e">
        <f t="shared" si="1"/>
        <v>#DIV/0!</v>
      </c>
    </row>
    <row r="57" spans="1:7" ht="18.75" customHeight="1">
      <c r="A57" s="1297" t="s">
        <v>8</v>
      </c>
      <c r="B57" s="1085" t="s">
        <v>900</v>
      </c>
      <c r="C57" s="849"/>
      <c r="D57" s="849"/>
      <c r="E57" s="849"/>
      <c r="F57" s="849"/>
      <c r="G57" s="1086" t="e">
        <f t="shared" si="1"/>
        <v>#DIV/0!</v>
      </c>
    </row>
    <row r="58" spans="1:7" ht="18.75" customHeight="1">
      <c r="A58" s="1297" t="s">
        <v>29</v>
      </c>
      <c r="B58" s="1085" t="s">
        <v>901</v>
      </c>
      <c r="C58" s="849"/>
      <c r="D58" s="849"/>
      <c r="E58" s="849"/>
      <c r="F58" s="849"/>
      <c r="G58" s="1086" t="e">
        <f t="shared" si="1"/>
        <v>#DIV/0!</v>
      </c>
    </row>
    <row r="59" spans="1:7" ht="20.25" customHeight="1">
      <c r="A59" s="1082" t="s">
        <v>677</v>
      </c>
      <c r="B59" s="1087" t="s">
        <v>678</v>
      </c>
      <c r="C59" s="1077">
        <f>C60++C63+C64+C79+C70+C71+C83+C87+C90+C93+C101</f>
        <v>0</v>
      </c>
      <c r="D59" s="1077">
        <f>D60++D63+D64+D79+D70+D71+D83+D87+D90+D93+D101</f>
        <v>0</v>
      </c>
      <c r="E59" s="1077">
        <f>E60++E63+E64+E79+E70+E71+E83+E87+E90+E93+E101</f>
        <v>0</v>
      </c>
      <c r="F59" s="1077">
        <f>F60++F63+F64+F79+F70+F71+F83+F87+F90+F93+F101</f>
        <v>0</v>
      </c>
      <c r="G59" s="1077" t="e">
        <f t="shared" si="1"/>
        <v>#DIV/0!</v>
      </c>
    </row>
    <row r="60" spans="1:7" ht="18.75" customHeight="1">
      <c r="A60" s="822" t="s">
        <v>6</v>
      </c>
      <c r="B60" s="1088" t="s">
        <v>902</v>
      </c>
      <c r="C60" s="1063">
        <f>C61+C62</f>
        <v>0</v>
      </c>
      <c r="D60" s="1063">
        <f>D61+D62</f>
        <v>0</v>
      </c>
      <c r="E60" s="1063">
        <f>E61+E62</f>
        <v>0</v>
      </c>
      <c r="F60" s="1063">
        <f>F61+F62</f>
        <v>0</v>
      </c>
      <c r="G60" s="1063" t="e">
        <f t="shared" si="1"/>
        <v>#DIV/0!</v>
      </c>
    </row>
    <row r="61" spans="1:7" ht="16.5" customHeight="1">
      <c r="A61" s="800" t="s">
        <v>627</v>
      </c>
      <c r="B61" s="1089" t="s">
        <v>679</v>
      </c>
      <c r="C61" s="902"/>
      <c r="D61" s="902"/>
      <c r="E61" s="902"/>
      <c r="F61" s="902"/>
      <c r="G61" s="1090" t="e">
        <f t="shared" si="1"/>
        <v>#DIV/0!</v>
      </c>
    </row>
    <row r="62" spans="1:7" ht="16.5" customHeight="1">
      <c r="A62" s="800" t="s">
        <v>629</v>
      </c>
      <c r="B62" s="1089" t="s">
        <v>684</v>
      </c>
      <c r="C62" s="902"/>
      <c r="D62" s="902"/>
      <c r="E62" s="902"/>
      <c r="F62" s="902"/>
      <c r="G62" s="1090" t="e">
        <f t="shared" si="1"/>
        <v>#DIV/0!</v>
      </c>
    </row>
    <row r="63" spans="1:7" ht="18.75" customHeight="1">
      <c r="A63" s="822" t="s">
        <v>8</v>
      </c>
      <c r="B63" s="1091" t="s">
        <v>903</v>
      </c>
      <c r="C63" s="1065"/>
      <c r="D63" s="1065"/>
      <c r="E63" s="1065"/>
      <c r="F63" s="1065"/>
      <c r="G63" s="1063" t="e">
        <f t="shared" si="1"/>
        <v>#DIV/0!</v>
      </c>
    </row>
    <row r="64" spans="1:7" ht="18.75" customHeight="1">
      <c r="A64" s="822" t="s">
        <v>29</v>
      </c>
      <c r="B64" s="1088" t="s">
        <v>685</v>
      </c>
      <c r="C64" s="1063">
        <f>C65+C66+C67+C68+C69</f>
        <v>0</v>
      </c>
      <c r="D64" s="1063">
        <f>D65+D66+D67+D68+D69</f>
        <v>0</v>
      </c>
      <c r="E64" s="1063">
        <f>E65+E66+E67+E68+E69</f>
        <v>0</v>
      </c>
      <c r="F64" s="1063">
        <f>F65+F66+F67+F68+F69</f>
        <v>0</v>
      </c>
      <c r="G64" s="1063" t="e">
        <f t="shared" si="1"/>
        <v>#DIV/0!</v>
      </c>
    </row>
    <row r="65" spans="1:7" ht="16.5" customHeight="1">
      <c r="A65" s="800" t="s">
        <v>639</v>
      </c>
      <c r="B65" s="1089" t="s">
        <v>990</v>
      </c>
      <c r="C65" s="902"/>
      <c r="D65" s="902"/>
      <c r="E65" s="902"/>
      <c r="F65" s="902"/>
      <c r="G65" s="1090" t="e">
        <f t="shared" si="1"/>
        <v>#DIV/0!</v>
      </c>
    </row>
    <row r="66" spans="1:7" ht="16.5" customHeight="1">
      <c r="A66" s="800" t="s">
        <v>641</v>
      </c>
      <c r="B66" s="1089" t="s">
        <v>991</v>
      </c>
      <c r="C66" s="902"/>
      <c r="D66" s="902"/>
      <c r="E66" s="902"/>
      <c r="F66" s="902"/>
      <c r="G66" s="1090" t="e">
        <f t="shared" si="1"/>
        <v>#DIV/0!</v>
      </c>
    </row>
    <row r="67" spans="1:7" s="942" customFormat="1" ht="16.5" customHeight="1">
      <c r="A67" s="800" t="s">
        <v>643</v>
      </c>
      <c r="B67" s="1089" t="s">
        <v>992</v>
      </c>
      <c r="C67" s="902"/>
      <c r="D67" s="902"/>
      <c r="E67" s="902"/>
      <c r="F67" s="902"/>
      <c r="G67" s="1090" t="e">
        <f t="shared" si="1"/>
        <v>#DIV/0!</v>
      </c>
    </row>
    <row r="68" spans="1:7" ht="16.5" customHeight="1">
      <c r="A68" s="800" t="s">
        <v>645</v>
      </c>
      <c r="B68" s="1089" t="s">
        <v>993</v>
      </c>
      <c r="C68" s="902"/>
      <c r="D68" s="902"/>
      <c r="E68" s="902"/>
      <c r="F68" s="902"/>
      <c r="G68" s="1090" t="e">
        <f t="shared" si="1"/>
        <v>#DIV/0!</v>
      </c>
    </row>
    <row r="69" spans="1:7" ht="16.5" customHeight="1">
      <c r="A69" s="800" t="s">
        <v>696</v>
      </c>
      <c r="B69" s="1089" t="s">
        <v>994</v>
      </c>
      <c r="C69" s="902"/>
      <c r="D69" s="902"/>
      <c r="E69" s="902"/>
      <c r="F69" s="902"/>
      <c r="G69" s="1090" t="e">
        <f t="shared" si="1"/>
        <v>#DIV/0!</v>
      </c>
    </row>
    <row r="70" spans="1:7" ht="18.75" customHeight="1">
      <c r="A70" s="822" t="s">
        <v>20</v>
      </c>
      <c r="B70" s="1088" t="s">
        <v>697</v>
      </c>
      <c r="C70" s="1065"/>
      <c r="D70" s="1065"/>
      <c r="E70" s="1065"/>
      <c r="F70" s="1065"/>
      <c r="G70" s="1063" t="e">
        <f t="shared" si="1"/>
        <v>#DIV/0!</v>
      </c>
    </row>
    <row r="71" spans="1:7" ht="18.75" customHeight="1">
      <c r="A71" s="822" t="s">
        <v>32</v>
      </c>
      <c r="B71" s="1088" t="s">
        <v>904</v>
      </c>
      <c r="C71" s="1063">
        <f>C72+C73+C74+C75+C76+C78+C77</f>
        <v>0</v>
      </c>
      <c r="D71" s="1063">
        <f>D72+D73+D74+D75+D76+D78+D77</f>
        <v>0</v>
      </c>
      <c r="E71" s="1063">
        <f>E72+E73+E74+E75+E76+E78+E77</f>
        <v>0</v>
      </c>
      <c r="F71" s="1063">
        <f>F72+F73+F74+F75+F76+F78+F77</f>
        <v>0</v>
      </c>
      <c r="G71" s="1063" t="e">
        <f t="shared" si="1"/>
        <v>#DIV/0!</v>
      </c>
    </row>
    <row r="72" spans="1:7" ht="16.5" customHeight="1">
      <c r="A72" s="800" t="s">
        <v>700</v>
      </c>
      <c r="B72" s="1089" t="s">
        <v>701</v>
      </c>
      <c r="C72" s="902"/>
      <c r="D72" s="902"/>
      <c r="E72" s="902"/>
      <c r="F72" s="902"/>
      <c r="G72" s="1090" t="e">
        <f t="shared" si="1"/>
        <v>#DIV/0!</v>
      </c>
    </row>
    <row r="73" spans="1:7" ht="16.5" customHeight="1">
      <c r="A73" s="800" t="s">
        <v>702</v>
      </c>
      <c r="B73" s="1089" t="s">
        <v>995</v>
      </c>
      <c r="C73" s="902"/>
      <c r="D73" s="902"/>
      <c r="E73" s="902"/>
      <c r="F73" s="902"/>
      <c r="G73" s="1090" t="e">
        <f t="shared" si="1"/>
        <v>#DIV/0!</v>
      </c>
    </row>
    <row r="74" spans="1:7" ht="16.5" customHeight="1">
      <c r="A74" s="800" t="s">
        <v>704</v>
      </c>
      <c r="B74" s="1089" t="s">
        <v>996</v>
      </c>
      <c r="C74" s="902"/>
      <c r="D74" s="902"/>
      <c r="E74" s="902"/>
      <c r="F74" s="902"/>
      <c r="G74" s="1090" t="e">
        <f t="shared" si="1"/>
        <v>#DIV/0!</v>
      </c>
    </row>
    <row r="75" spans="1:7" ht="16.5" customHeight="1">
      <c r="A75" s="800" t="s">
        <v>706</v>
      </c>
      <c r="B75" s="1089" t="s">
        <v>997</v>
      </c>
      <c r="C75" s="902"/>
      <c r="D75" s="902"/>
      <c r="E75" s="902"/>
      <c r="F75" s="902"/>
      <c r="G75" s="1090" t="e">
        <f t="shared" si="1"/>
        <v>#DIV/0!</v>
      </c>
    </row>
    <row r="76" spans="1:7" ht="16.5" customHeight="1">
      <c r="A76" s="800" t="s">
        <v>708</v>
      </c>
      <c r="B76" s="1085" t="s">
        <v>998</v>
      </c>
      <c r="C76" s="902"/>
      <c r="D76" s="902"/>
      <c r="E76" s="902"/>
      <c r="F76" s="902"/>
      <c r="G76" s="1090" t="e">
        <f t="shared" si="1"/>
        <v>#DIV/0!</v>
      </c>
    </row>
    <row r="77" spans="1:7" ht="16.5" customHeight="1">
      <c r="A77" s="800" t="s">
        <v>710</v>
      </c>
      <c r="B77" s="1089" t="s">
        <v>715</v>
      </c>
      <c r="C77" s="902"/>
      <c r="D77" s="902"/>
      <c r="E77" s="902"/>
      <c r="F77" s="902"/>
      <c r="G77" s="1090" t="e">
        <f t="shared" si="1"/>
        <v>#DIV/0!</v>
      </c>
    </row>
    <row r="78" spans="1:7" ht="16.5" customHeight="1">
      <c r="A78" s="800" t="s">
        <v>712</v>
      </c>
      <c r="B78" s="1089" t="s">
        <v>999</v>
      </c>
      <c r="C78" s="902"/>
      <c r="D78" s="902"/>
      <c r="E78" s="902"/>
      <c r="F78" s="902"/>
      <c r="G78" s="1090" t="e">
        <f t="shared" si="1"/>
        <v>#DIV/0!</v>
      </c>
    </row>
    <row r="79" spans="1:7" s="886" customFormat="1" ht="27.75" customHeight="1">
      <c r="A79" s="884" t="s">
        <v>33</v>
      </c>
      <c r="B79" s="885" t="s">
        <v>716</v>
      </c>
      <c r="C79" s="819">
        <f>SUM(C80:C82)</f>
        <v>0</v>
      </c>
      <c r="D79" s="819">
        <f>SUM(D80:D82)</f>
        <v>0</v>
      </c>
      <c r="E79" s="819">
        <f>SUM(E80:E82)</f>
        <v>0</v>
      </c>
      <c r="F79" s="819">
        <f>SUM(F80:F82)</f>
        <v>0</v>
      </c>
      <c r="G79" s="825" t="e">
        <f>F79/E79*100</f>
        <v>#DIV/0!</v>
      </c>
    </row>
    <row r="80" spans="1:7" s="877" customFormat="1" ht="16.5" customHeight="1">
      <c r="A80" s="887" t="s">
        <v>717</v>
      </c>
      <c r="B80" s="888" t="s">
        <v>155</v>
      </c>
      <c r="C80" s="867"/>
      <c r="D80" s="861"/>
      <c r="E80" s="861"/>
      <c r="F80" s="861"/>
      <c r="G80" s="815" t="e">
        <f>F80/E80*100</f>
        <v>#DIV/0!</v>
      </c>
    </row>
    <row r="81" spans="1:7" s="877" customFormat="1" ht="16.5" customHeight="1">
      <c r="A81" s="887" t="s">
        <v>718</v>
      </c>
      <c r="B81" s="888" t="s">
        <v>719</v>
      </c>
      <c r="C81" s="867"/>
      <c r="D81" s="861"/>
      <c r="E81" s="861"/>
      <c r="F81" s="861"/>
      <c r="G81" s="815" t="e">
        <f>F81/E81*100</f>
        <v>#DIV/0!</v>
      </c>
    </row>
    <row r="82" spans="1:7" s="877" customFormat="1" ht="16.5" customHeight="1">
      <c r="A82" s="887" t="s">
        <v>720</v>
      </c>
      <c r="B82" s="888" t="s">
        <v>122</v>
      </c>
      <c r="C82" s="867"/>
      <c r="D82" s="861"/>
      <c r="E82" s="861"/>
      <c r="F82" s="861"/>
      <c r="G82" s="815" t="e">
        <f>F82/E82*100</f>
        <v>#DIV/0!</v>
      </c>
    </row>
    <row r="83" spans="1:7" s="877" customFormat="1" ht="18.75" customHeight="1">
      <c r="A83" s="822" t="s">
        <v>34</v>
      </c>
      <c r="B83" s="1092" t="s">
        <v>721</v>
      </c>
      <c r="C83" s="1093">
        <f>C84+C85+C86</f>
        <v>0</v>
      </c>
      <c r="D83" s="1093">
        <f>D84+D85+D86</f>
        <v>0</v>
      </c>
      <c r="E83" s="1093">
        <f>E84+E85+E86</f>
        <v>0</v>
      </c>
      <c r="F83" s="1093">
        <f>F84+F85+F86</f>
        <v>0</v>
      </c>
      <c r="G83" s="1093" t="e">
        <f t="shared" si="1"/>
        <v>#DIV/0!</v>
      </c>
    </row>
    <row r="84" spans="1:7" ht="16.5" customHeight="1">
      <c r="A84" s="1298" t="s">
        <v>723</v>
      </c>
      <c r="B84" s="1085" t="s">
        <v>724</v>
      </c>
      <c r="C84" s="902"/>
      <c r="D84" s="902"/>
      <c r="E84" s="902"/>
      <c r="F84" s="902"/>
      <c r="G84" s="1090" t="e">
        <f t="shared" si="1"/>
        <v>#DIV/0!</v>
      </c>
    </row>
    <row r="85" spans="1:7" ht="16.5" customHeight="1">
      <c r="A85" s="1298" t="s">
        <v>725</v>
      </c>
      <c r="B85" s="1089" t="s">
        <v>726</v>
      </c>
      <c r="C85" s="902"/>
      <c r="D85" s="902"/>
      <c r="E85" s="902"/>
      <c r="F85" s="902"/>
      <c r="G85" s="1090" t="e">
        <f t="shared" si="1"/>
        <v>#DIV/0!</v>
      </c>
    </row>
    <row r="86" spans="1:7" s="1081" customFormat="1" ht="16.5" customHeight="1">
      <c r="A86" s="1298" t="s">
        <v>727</v>
      </c>
      <c r="B86" s="1094" t="s">
        <v>728</v>
      </c>
      <c r="C86" s="902"/>
      <c r="D86" s="902"/>
      <c r="E86" s="902"/>
      <c r="F86" s="902"/>
      <c r="G86" s="1090" t="e">
        <f t="shared" si="1"/>
        <v>#DIV/0!</v>
      </c>
    </row>
    <row r="87" spans="1:7" s="873" customFormat="1" ht="18.75" customHeight="1">
      <c r="A87" s="884" t="s">
        <v>35</v>
      </c>
      <c r="B87" s="894" t="s">
        <v>729</v>
      </c>
      <c r="C87" s="819">
        <f>SUM(C88:C89)</f>
        <v>0</v>
      </c>
      <c r="D87" s="819">
        <f>SUM(D88:D89)</f>
        <v>0</v>
      </c>
      <c r="E87" s="819">
        <f>SUM(E88:E89)</f>
        <v>0</v>
      </c>
      <c r="F87" s="819">
        <f>SUM(F88:F89)</f>
        <v>0</v>
      </c>
      <c r="G87" s="825" t="e">
        <f>F87/E87*100</f>
        <v>#DIV/0!</v>
      </c>
    </row>
    <row r="88" spans="1:7" s="877" customFormat="1" ht="16.5" customHeight="1">
      <c r="A88" s="887" t="s">
        <v>730</v>
      </c>
      <c r="B88" s="888" t="s">
        <v>731</v>
      </c>
      <c r="C88" s="867"/>
      <c r="D88" s="861"/>
      <c r="E88" s="861"/>
      <c r="F88" s="861"/>
      <c r="G88" s="815" t="e">
        <f>F88/E88*100</f>
        <v>#DIV/0!</v>
      </c>
    </row>
    <row r="89" spans="1:7" s="877" customFormat="1" ht="16.5" customHeight="1">
      <c r="A89" s="887" t="s">
        <v>732</v>
      </c>
      <c r="B89" s="888" t="s">
        <v>733</v>
      </c>
      <c r="C89" s="867"/>
      <c r="D89" s="861"/>
      <c r="E89" s="861"/>
      <c r="F89" s="861"/>
      <c r="G89" s="815" t="e">
        <f>F89/E89*100</f>
        <v>#DIV/0!</v>
      </c>
    </row>
    <row r="90" spans="1:7" s="1096" customFormat="1" ht="18.75" customHeight="1">
      <c r="A90" s="822" t="s">
        <v>85</v>
      </c>
      <c r="B90" s="1095" t="s">
        <v>734</v>
      </c>
      <c r="C90" s="1063">
        <f>C91+C92</f>
        <v>0</v>
      </c>
      <c r="D90" s="1063">
        <f>D91+D92</f>
        <v>0</v>
      </c>
      <c r="E90" s="1063">
        <f>E91+E92</f>
        <v>0</v>
      </c>
      <c r="F90" s="1063">
        <f>F91+F92</f>
        <v>0</v>
      </c>
      <c r="G90" s="1063" t="e">
        <f t="shared" si="1"/>
        <v>#DIV/0!</v>
      </c>
    </row>
    <row r="91" spans="1:7" ht="16.5" customHeight="1">
      <c r="A91" s="1298" t="s">
        <v>736</v>
      </c>
      <c r="B91" s="1094" t="s">
        <v>737</v>
      </c>
      <c r="C91" s="849"/>
      <c r="D91" s="849"/>
      <c r="E91" s="849"/>
      <c r="F91" s="849"/>
      <c r="G91" s="1086" t="e">
        <f t="shared" si="1"/>
        <v>#DIV/0!</v>
      </c>
    </row>
    <row r="92" spans="1:7" ht="16.5" customHeight="1">
      <c r="A92" s="1298" t="s">
        <v>738</v>
      </c>
      <c r="B92" s="1094" t="s">
        <v>683</v>
      </c>
      <c r="C92" s="849"/>
      <c r="D92" s="849"/>
      <c r="E92" s="849"/>
      <c r="F92" s="849"/>
      <c r="G92" s="1086" t="e">
        <f t="shared" si="1"/>
        <v>#DIV/0!</v>
      </c>
    </row>
    <row r="93" spans="1:7" s="877" customFormat="1" ht="18.75" customHeight="1">
      <c r="A93" s="822" t="s">
        <v>156</v>
      </c>
      <c r="B93" s="1092" t="s">
        <v>739</v>
      </c>
      <c r="C93" s="864">
        <f>SUM(C94:C100)</f>
        <v>0</v>
      </c>
      <c r="D93" s="864">
        <f>SUM(D94:D100)</f>
        <v>0</v>
      </c>
      <c r="E93" s="864">
        <f>SUM(E94:E100)</f>
        <v>0</v>
      </c>
      <c r="F93" s="864">
        <f>SUM(F94:F100)</f>
        <v>0</v>
      </c>
      <c r="G93" s="1063" t="e">
        <f t="shared" si="1"/>
        <v>#DIV/0!</v>
      </c>
    </row>
    <row r="94" spans="1:7" ht="16.5" customHeight="1">
      <c r="A94" s="1298" t="s">
        <v>740</v>
      </c>
      <c r="B94" s="1089" t="s">
        <v>1003</v>
      </c>
      <c r="C94" s="891"/>
      <c r="D94" s="891"/>
      <c r="E94" s="891"/>
      <c r="F94" s="891"/>
      <c r="G94" s="892" t="e">
        <f t="shared" si="1"/>
        <v>#DIV/0!</v>
      </c>
    </row>
    <row r="95" spans="1:7" ht="16.5" customHeight="1">
      <c r="A95" s="1298" t="s">
        <v>742</v>
      </c>
      <c r="B95" s="1098" t="s">
        <v>892</v>
      </c>
      <c r="C95" s="891"/>
      <c r="D95" s="891"/>
      <c r="E95" s="891"/>
      <c r="F95" s="891"/>
      <c r="G95" s="892" t="e">
        <f t="shared" si="1"/>
        <v>#DIV/0!</v>
      </c>
    </row>
    <row r="96" spans="1:7" ht="16.5" customHeight="1">
      <c r="A96" s="1298" t="s">
        <v>743</v>
      </c>
      <c r="B96" s="1098" t="s">
        <v>893</v>
      </c>
      <c r="C96" s="891"/>
      <c r="D96" s="891"/>
      <c r="E96" s="891"/>
      <c r="F96" s="891"/>
      <c r="G96" s="892" t="e">
        <f t="shared" si="1"/>
        <v>#DIV/0!</v>
      </c>
    </row>
    <row r="97" spans="1:7" ht="16.5" customHeight="1">
      <c r="A97" s="1298" t="s">
        <v>744</v>
      </c>
      <c r="B97" s="1098" t="s">
        <v>1004</v>
      </c>
      <c r="C97" s="891"/>
      <c r="D97" s="891"/>
      <c r="E97" s="891"/>
      <c r="F97" s="891"/>
      <c r="G97" s="892" t="e">
        <f t="shared" si="1"/>
        <v>#DIV/0!</v>
      </c>
    </row>
    <row r="98" spans="1:7" ht="16.5" customHeight="1">
      <c r="A98" s="1298" t="s">
        <v>1000</v>
      </c>
      <c r="B98" s="1098" t="s">
        <v>1005</v>
      </c>
      <c r="C98" s="891"/>
      <c r="D98" s="891"/>
      <c r="E98" s="891"/>
      <c r="F98" s="891"/>
      <c r="G98" s="892" t="e">
        <f t="shared" si="1"/>
        <v>#DIV/0!</v>
      </c>
    </row>
    <row r="99" spans="1:7" ht="16.5" customHeight="1">
      <c r="A99" s="1298" t="s">
        <v>1001</v>
      </c>
      <c r="B99" s="1098" t="s">
        <v>1034</v>
      </c>
      <c r="C99" s="891"/>
      <c r="D99" s="891"/>
      <c r="E99" s="891"/>
      <c r="F99" s="891"/>
      <c r="G99" s="892" t="e">
        <f t="shared" si="1"/>
        <v>#DIV/0!</v>
      </c>
    </row>
    <row r="100" spans="1:7" ht="16.5" customHeight="1">
      <c r="A100" s="1298" t="s">
        <v>1002</v>
      </c>
      <c r="B100" s="1098" t="s">
        <v>1035</v>
      </c>
      <c r="C100" s="891"/>
      <c r="D100" s="891"/>
      <c r="E100" s="891"/>
      <c r="F100" s="891"/>
      <c r="G100" s="892" t="e">
        <f t="shared" si="1"/>
        <v>#DIV/0!</v>
      </c>
    </row>
    <row r="101" spans="1:7" s="877" customFormat="1" ht="18.75" customHeight="1">
      <c r="A101" s="822" t="s">
        <v>157</v>
      </c>
      <c r="B101" s="1095" t="s">
        <v>745</v>
      </c>
      <c r="C101" s="1060">
        <f>C102+C103+C104</f>
        <v>0</v>
      </c>
      <c r="D101" s="1060">
        <f>D102+D103+D104</f>
        <v>0</v>
      </c>
      <c r="E101" s="1060">
        <f>E102+E103+E104</f>
        <v>0</v>
      </c>
      <c r="F101" s="1060">
        <f>F102+F103+F104</f>
        <v>0</v>
      </c>
      <c r="G101" s="1060" t="e">
        <f t="shared" si="1"/>
        <v>#DIV/0!</v>
      </c>
    </row>
    <row r="102" spans="1:7" ht="16.5" customHeight="1">
      <c r="A102" s="1298" t="s">
        <v>746</v>
      </c>
      <c r="B102" s="1089" t="s">
        <v>749</v>
      </c>
      <c r="C102" s="902"/>
      <c r="D102" s="902"/>
      <c r="E102" s="902"/>
      <c r="F102" s="902"/>
      <c r="G102" s="1090" t="e">
        <f t="shared" si="1"/>
        <v>#DIV/0!</v>
      </c>
    </row>
    <row r="103" spans="1:7" ht="16.5" customHeight="1">
      <c r="A103" s="1298" t="s">
        <v>748</v>
      </c>
      <c r="B103" s="1089" t="s">
        <v>747</v>
      </c>
      <c r="C103" s="902"/>
      <c r="D103" s="902"/>
      <c r="E103" s="902"/>
      <c r="F103" s="902"/>
      <c r="G103" s="1090" t="e">
        <f t="shared" si="1"/>
        <v>#DIV/0!</v>
      </c>
    </row>
    <row r="104" spans="1:7" ht="16.5" customHeight="1">
      <c r="A104" s="1298" t="s">
        <v>750</v>
      </c>
      <c r="B104" s="1089" t="s">
        <v>683</v>
      </c>
      <c r="C104" s="902"/>
      <c r="D104" s="902"/>
      <c r="E104" s="902"/>
      <c r="F104" s="902"/>
      <c r="G104" s="1090" t="e">
        <f t="shared" si="1"/>
        <v>#DIV/0!</v>
      </c>
    </row>
    <row r="105" spans="1:7" ht="20.25" customHeight="1">
      <c r="A105" s="827" t="s">
        <v>751</v>
      </c>
      <c r="B105" s="1099" t="s">
        <v>752</v>
      </c>
      <c r="C105" s="1100"/>
      <c r="D105" s="1100"/>
      <c r="E105" s="1100"/>
      <c r="F105" s="1100"/>
      <c r="G105" s="1101" t="e">
        <f t="shared" si="1"/>
        <v>#DIV/0!</v>
      </c>
    </row>
    <row r="106" spans="1:7" ht="20.25" customHeight="1">
      <c r="A106" s="1082" t="s">
        <v>753</v>
      </c>
      <c r="B106" s="1087" t="s">
        <v>754</v>
      </c>
      <c r="C106" s="1077">
        <f>C107+C108</f>
        <v>0</v>
      </c>
      <c r="D106" s="1077">
        <f>D107+D108</f>
        <v>0</v>
      </c>
      <c r="E106" s="1077">
        <f>E107+E108</f>
        <v>0</v>
      </c>
      <c r="F106" s="1077">
        <f>F107+F108</f>
        <v>0</v>
      </c>
      <c r="G106" s="1077" t="e">
        <f t="shared" si="1"/>
        <v>#DIV/0!</v>
      </c>
    </row>
    <row r="107" spans="1:7" ht="18.75" customHeight="1">
      <c r="A107" s="895" t="s">
        <v>6</v>
      </c>
      <c r="B107" s="900" t="s">
        <v>755</v>
      </c>
      <c r="C107" s="849"/>
      <c r="D107" s="849"/>
      <c r="E107" s="849"/>
      <c r="F107" s="849"/>
      <c r="G107" s="1086" t="e">
        <f t="shared" si="1"/>
        <v>#DIV/0!</v>
      </c>
    </row>
    <row r="108" spans="1:7" ht="18.75" customHeight="1">
      <c r="A108" s="895" t="s">
        <v>8</v>
      </c>
      <c r="B108" s="1094" t="s">
        <v>683</v>
      </c>
      <c r="C108" s="849"/>
      <c r="D108" s="849"/>
      <c r="E108" s="849"/>
      <c r="F108" s="849"/>
      <c r="G108" s="1086" t="e">
        <f t="shared" si="1"/>
        <v>#DIV/0!</v>
      </c>
    </row>
    <row r="109" spans="1:7" ht="20.25" customHeight="1">
      <c r="A109" s="1082" t="s">
        <v>756</v>
      </c>
      <c r="B109" s="1087" t="s">
        <v>757</v>
      </c>
      <c r="C109" s="1077">
        <f>C110+C112+C111</f>
        <v>0</v>
      </c>
      <c r="D109" s="1077">
        <f>D110+D112+D111</f>
        <v>0</v>
      </c>
      <c r="E109" s="1077">
        <f>E110+E112+E111</f>
        <v>0</v>
      </c>
      <c r="F109" s="1077">
        <f>F110+F112+F111</f>
        <v>0</v>
      </c>
      <c r="G109" s="1077" t="e">
        <f t="shared" si="1"/>
        <v>#DIV/0!</v>
      </c>
    </row>
    <row r="110" spans="1:7" ht="18.75" customHeight="1">
      <c r="A110" s="895" t="s">
        <v>6</v>
      </c>
      <c r="B110" s="1102" t="s">
        <v>758</v>
      </c>
      <c r="C110" s="849"/>
      <c r="D110" s="849"/>
      <c r="E110" s="849"/>
      <c r="F110" s="849"/>
      <c r="G110" s="1086" t="e">
        <f t="shared" si="1"/>
        <v>#DIV/0!</v>
      </c>
    </row>
    <row r="111" spans="1:7" ht="18.75" customHeight="1">
      <c r="A111" s="895" t="s">
        <v>8</v>
      </c>
      <c r="B111" s="1089" t="s">
        <v>759</v>
      </c>
      <c r="C111" s="849"/>
      <c r="D111" s="849"/>
      <c r="E111" s="849"/>
      <c r="F111" s="849"/>
      <c r="G111" s="1086" t="e">
        <f t="shared" si="1"/>
        <v>#DIV/0!</v>
      </c>
    </row>
    <row r="112" spans="1:7" ht="18.75" customHeight="1">
      <c r="A112" s="895" t="s">
        <v>29</v>
      </c>
      <c r="B112" s="1089" t="s">
        <v>745</v>
      </c>
      <c r="C112" s="849"/>
      <c r="D112" s="849"/>
      <c r="E112" s="849"/>
      <c r="F112" s="849"/>
      <c r="G112" s="1086" t="e">
        <f t="shared" si="1"/>
        <v>#DIV/0!</v>
      </c>
    </row>
    <row r="113" spans="1:7" ht="20.25" customHeight="1">
      <c r="A113" s="1082" t="s">
        <v>760</v>
      </c>
      <c r="B113" s="1103" t="s">
        <v>761</v>
      </c>
      <c r="C113" s="1072"/>
      <c r="D113" s="1072"/>
      <c r="E113" s="1072"/>
      <c r="F113" s="1072"/>
      <c r="G113" s="1077" t="e">
        <f t="shared" si="1"/>
        <v>#DIV/0!</v>
      </c>
    </row>
    <row r="114" spans="1:7" ht="7.5" customHeight="1">
      <c r="A114" s="1670"/>
      <c r="B114" s="1670"/>
      <c r="C114" s="1670"/>
      <c r="D114" s="1670"/>
      <c r="E114" s="1670"/>
      <c r="F114" s="1670"/>
      <c r="G114" s="1670"/>
    </row>
    <row r="115" spans="1:7" ht="20.25" customHeight="1">
      <c r="A115" s="1082" t="s">
        <v>762</v>
      </c>
      <c r="B115" s="908" t="s">
        <v>763</v>
      </c>
      <c r="C115" s="1104">
        <f>C16-C53</f>
        <v>0</v>
      </c>
      <c r="D115" s="1104">
        <f>D16-D53</f>
        <v>0</v>
      </c>
      <c r="E115" s="1104">
        <f>E16-E53</f>
        <v>0</v>
      </c>
      <c r="F115" s="1104">
        <f>F16-F53</f>
        <v>0</v>
      </c>
      <c r="G115" s="1105" t="e">
        <f>F115/E115%</f>
        <v>#DIV/0!</v>
      </c>
    </row>
    <row r="116" spans="1:7" ht="20.25" customHeight="1">
      <c r="A116" s="897" t="s">
        <v>764</v>
      </c>
      <c r="B116" s="908" t="s">
        <v>765</v>
      </c>
      <c r="C116" s="1106"/>
      <c r="D116" s="1106"/>
      <c r="E116" s="1106"/>
      <c r="F116" s="1106"/>
      <c r="G116" s="1105" t="e">
        <f>F116/E116%</f>
        <v>#DIV/0!</v>
      </c>
    </row>
    <row r="117" spans="1:7" ht="20.25" customHeight="1">
      <c r="A117" s="1082" t="s">
        <v>766</v>
      </c>
      <c r="B117" s="908" t="s">
        <v>905</v>
      </c>
      <c r="C117" s="1104">
        <f>C115-C116</f>
        <v>0</v>
      </c>
      <c r="D117" s="1104">
        <f>D115-D116</f>
        <v>0</v>
      </c>
      <c r="E117" s="1104">
        <f>E115-E116</f>
        <v>0</v>
      </c>
      <c r="F117" s="1104">
        <f>F115-F116</f>
        <v>0</v>
      </c>
      <c r="G117" s="1105" t="e">
        <f>F117/E117%</f>
        <v>#DIV/0!</v>
      </c>
    </row>
    <row r="118" spans="1:7" s="942" customFormat="1" ht="9" customHeight="1">
      <c r="A118" s="827"/>
      <c r="B118" s="908"/>
      <c r="C118" s="908"/>
      <c r="D118" s="908"/>
      <c r="E118" s="908"/>
      <c r="F118" s="908"/>
      <c r="G118" s="908"/>
    </row>
    <row r="119" spans="1:7" s="833" customFormat="1" ht="20.25" customHeight="1">
      <c r="A119" s="1082" t="s">
        <v>772</v>
      </c>
      <c r="B119" s="1075" t="s">
        <v>773</v>
      </c>
      <c r="C119" s="1107">
        <f>C120+C121+C123+C122</f>
        <v>0</v>
      </c>
      <c r="D119" s="1107">
        <f>D120+D121+D123+D122</f>
        <v>0</v>
      </c>
      <c r="E119" s="1107">
        <f>E120+E121+E123+E122</f>
        <v>0</v>
      </c>
      <c r="F119" s="1107">
        <f>F120+F121+F123+F122</f>
        <v>0</v>
      </c>
      <c r="G119" s="1107" t="e">
        <f>F119/E119%</f>
        <v>#DIV/0!</v>
      </c>
    </row>
    <row r="120" spans="1:7" ht="18" customHeight="1">
      <c r="A120" s="1298" t="s">
        <v>6</v>
      </c>
      <c r="B120" s="914" t="s">
        <v>774</v>
      </c>
      <c r="C120" s="861"/>
      <c r="D120" s="861"/>
      <c r="E120" s="861"/>
      <c r="F120" s="861"/>
      <c r="G120" s="862" t="e">
        <f>F120/E120%</f>
        <v>#DIV/0!</v>
      </c>
    </row>
    <row r="121" spans="1:7" ht="18" customHeight="1">
      <c r="A121" s="1298" t="s">
        <v>8</v>
      </c>
      <c r="B121" s="844" t="s">
        <v>775</v>
      </c>
      <c r="C121" s="861"/>
      <c r="D121" s="861"/>
      <c r="E121" s="861"/>
      <c r="F121" s="861"/>
      <c r="G121" s="862" t="e">
        <f>F121/E121%</f>
        <v>#DIV/0!</v>
      </c>
    </row>
    <row r="122" spans="1:7" ht="18" customHeight="1">
      <c r="A122" s="1298" t="s">
        <v>29</v>
      </c>
      <c r="B122" s="844" t="s">
        <v>776</v>
      </c>
      <c r="C122" s="861"/>
      <c r="D122" s="861"/>
      <c r="E122" s="861"/>
      <c r="F122" s="861"/>
      <c r="G122" s="862" t="e">
        <f>F122/E122%</f>
        <v>#DIV/0!</v>
      </c>
    </row>
    <row r="123" spans="1:7" ht="18" customHeight="1">
      <c r="A123" s="1298" t="s">
        <v>20</v>
      </c>
      <c r="B123" s="844" t="s">
        <v>777</v>
      </c>
      <c r="C123" s="861"/>
      <c r="D123" s="861"/>
      <c r="E123" s="861"/>
      <c r="F123" s="861"/>
      <c r="G123" s="862" t="e">
        <f>F123/E123%</f>
        <v>#DIV/0!</v>
      </c>
    </row>
    <row r="124" spans="1:7" ht="6" customHeight="1">
      <c r="A124" s="1640"/>
      <c r="B124" s="1640"/>
      <c r="C124" s="1640"/>
      <c r="D124" s="1640"/>
      <c r="E124" s="1640"/>
      <c r="F124" s="1640"/>
      <c r="G124" s="1640"/>
    </row>
    <row r="125" spans="1:7" s="833" customFormat="1" ht="20.25" customHeight="1">
      <c r="A125" s="1108" t="s">
        <v>779</v>
      </c>
      <c r="B125" s="1075" t="s">
        <v>906</v>
      </c>
      <c r="C125" s="1109">
        <f>C126+C127+C129+C128+C130</f>
        <v>0</v>
      </c>
      <c r="D125" s="1109">
        <f>D126+D127+D129+D128+D130</f>
        <v>0</v>
      </c>
      <c r="E125" s="1109">
        <f>E126+E127+E129+E128+E130</f>
        <v>0</v>
      </c>
      <c r="F125" s="1109">
        <f>F126+F127+F129+F128+F130</f>
        <v>0</v>
      </c>
      <c r="G125" s="1109" t="e">
        <f aca="true" t="shared" si="2" ref="G125:G130">F125/E125%</f>
        <v>#DIV/0!</v>
      </c>
    </row>
    <row r="126" spans="1:7" ht="18" customHeight="1">
      <c r="A126" s="1299" t="s">
        <v>6</v>
      </c>
      <c r="B126" s="914" t="s">
        <v>774</v>
      </c>
      <c r="C126" s="861"/>
      <c r="D126" s="861"/>
      <c r="E126" s="861"/>
      <c r="F126" s="861"/>
      <c r="G126" s="862" t="e">
        <f t="shared" si="2"/>
        <v>#DIV/0!</v>
      </c>
    </row>
    <row r="127" spans="1:7" ht="18" customHeight="1">
      <c r="A127" s="1299" t="s">
        <v>8</v>
      </c>
      <c r="B127" s="844" t="s">
        <v>775</v>
      </c>
      <c r="C127" s="861"/>
      <c r="D127" s="861"/>
      <c r="E127" s="861"/>
      <c r="F127" s="861"/>
      <c r="G127" s="862" t="e">
        <f t="shared" si="2"/>
        <v>#DIV/0!</v>
      </c>
    </row>
    <row r="128" spans="1:7" ht="18" customHeight="1">
      <c r="A128" s="1299" t="s">
        <v>29</v>
      </c>
      <c r="B128" s="844" t="s">
        <v>776</v>
      </c>
      <c r="C128" s="861"/>
      <c r="D128" s="861"/>
      <c r="E128" s="861"/>
      <c r="F128" s="861"/>
      <c r="G128" s="862" t="e">
        <f t="shared" si="2"/>
        <v>#DIV/0!</v>
      </c>
    </row>
    <row r="129" spans="1:7" ht="18" customHeight="1">
      <c r="A129" s="1299" t="s">
        <v>20</v>
      </c>
      <c r="B129" s="844" t="s">
        <v>777</v>
      </c>
      <c r="C129" s="861"/>
      <c r="D129" s="861"/>
      <c r="E129" s="861"/>
      <c r="F129" s="861"/>
      <c r="G129" s="862" t="e">
        <f t="shared" si="2"/>
        <v>#DIV/0!</v>
      </c>
    </row>
    <row r="130" spans="1:7" ht="18" customHeight="1">
      <c r="A130" s="1299" t="s">
        <v>32</v>
      </c>
      <c r="B130" s="844" t="s">
        <v>781</v>
      </c>
      <c r="C130" s="861"/>
      <c r="D130" s="861"/>
      <c r="E130" s="861"/>
      <c r="F130" s="861"/>
      <c r="G130" s="862" t="e">
        <f t="shared" si="2"/>
        <v>#DIV/0!</v>
      </c>
    </row>
    <row r="131" spans="1:7" ht="8.25" customHeight="1">
      <c r="A131" s="1110"/>
      <c r="B131" s="1110"/>
      <c r="C131" s="1111"/>
      <c r="D131" s="1111"/>
      <c r="E131" s="1111"/>
      <c r="F131" s="1111"/>
      <c r="G131" s="1111"/>
    </row>
    <row r="132" spans="1:7" ht="29.25" customHeight="1">
      <c r="A132" s="1112" t="s">
        <v>907</v>
      </c>
      <c r="B132" s="1113" t="s">
        <v>908</v>
      </c>
      <c r="C132" s="1109">
        <f>C133+C134+C136+C135+C137</f>
        <v>0</v>
      </c>
      <c r="D132" s="1109">
        <f>D133+D134+D136+D135+D137</f>
        <v>0</v>
      </c>
      <c r="E132" s="1109">
        <f>E133+E134+E136+E135+E137</f>
        <v>0</v>
      </c>
      <c r="F132" s="1109">
        <f>F133+F134+F136+F135+F137</f>
        <v>0</v>
      </c>
      <c r="G132" s="1109" t="e">
        <f aca="true" t="shared" si="3" ref="G132:G137">F132/E132%</f>
        <v>#DIV/0!</v>
      </c>
    </row>
    <row r="133" spans="1:7" ht="18" customHeight="1">
      <c r="A133" s="843" t="s">
        <v>6</v>
      </c>
      <c r="B133" s="914" t="s">
        <v>774</v>
      </c>
      <c r="C133" s="861"/>
      <c r="D133" s="861"/>
      <c r="E133" s="861"/>
      <c r="F133" s="861"/>
      <c r="G133" s="862" t="e">
        <f t="shared" si="3"/>
        <v>#DIV/0!</v>
      </c>
    </row>
    <row r="134" spans="1:7" ht="18" customHeight="1">
      <c r="A134" s="843" t="s">
        <v>8</v>
      </c>
      <c r="B134" s="844" t="s">
        <v>775</v>
      </c>
      <c r="C134" s="861"/>
      <c r="D134" s="861"/>
      <c r="E134" s="861"/>
      <c r="F134" s="861"/>
      <c r="G134" s="862" t="e">
        <f t="shared" si="3"/>
        <v>#DIV/0!</v>
      </c>
    </row>
    <row r="135" spans="1:7" ht="18" customHeight="1">
      <c r="A135" s="843" t="s">
        <v>29</v>
      </c>
      <c r="B135" s="844" t="s">
        <v>776</v>
      </c>
      <c r="C135" s="861"/>
      <c r="D135" s="861"/>
      <c r="E135" s="861"/>
      <c r="F135" s="861"/>
      <c r="G135" s="862" t="e">
        <f t="shared" si="3"/>
        <v>#DIV/0!</v>
      </c>
    </row>
    <row r="136" spans="1:7" ht="18" customHeight="1">
      <c r="A136" s="843" t="s">
        <v>20</v>
      </c>
      <c r="B136" s="844" t="s">
        <v>777</v>
      </c>
      <c r="C136" s="861"/>
      <c r="D136" s="861"/>
      <c r="E136" s="861"/>
      <c r="F136" s="861"/>
      <c r="G136" s="862" t="e">
        <f t="shared" si="3"/>
        <v>#DIV/0!</v>
      </c>
    </row>
    <row r="137" spans="1:7" ht="18" customHeight="1">
      <c r="A137" s="843" t="s">
        <v>32</v>
      </c>
      <c r="B137" s="844" t="s">
        <v>781</v>
      </c>
      <c r="C137" s="861"/>
      <c r="D137" s="861"/>
      <c r="E137" s="861"/>
      <c r="F137" s="861"/>
      <c r="G137" s="862" t="e">
        <f t="shared" si="3"/>
        <v>#DIV/0!</v>
      </c>
    </row>
    <row r="138" spans="1:7" ht="4.5" customHeight="1">
      <c r="A138" s="1114"/>
      <c r="B138" s="1114"/>
      <c r="C138" s="1115"/>
      <c r="D138" s="1115"/>
      <c r="E138" s="1115"/>
      <c r="F138" s="1115"/>
      <c r="G138" s="1115"/>
    </row>
    <row r="139" spans="1:7" ht="15">
      <c r="A139" s="1116"/>
      <c r="B139" s="1117" t="s">
        <v>807</v>
      </c>
      <c r="C139" s="1118"/>
      <c r="D139" s="1118"/>
      <c r="E139" s="1118"/>
      <c r="F139" s="1119"/>
      <c r="G139" s="1118"/>
    </row>
    <row r="140" spans="1:7" ht="7.5" customHeight="1">
      <c r="A140" s="1120"/>
      <c r="B140" s="1121"/>
      <c r="C140" s="1122"/>
      <c r="D140" s="1122"/>
      <c r="E140" s="1122"/>
      <c r="F140" s="1122"/>
      <c r="G140" s="1122"/>
    </row>
    <row r="141" spans="1:7" ht="12.75" customHeight="1">
      <c r="A141" s="1659" t="s">
        <v>55</v>
      </c>
      <c r="B141" s="1659" t="s">
        <v>24</v>
      </c>
      <c r="C141" s="1651" t="s">
        <v>808</v>
      </c>
      <c r="D141" s="1652" t="s">
        <v>809</v>
      </c>
      <c r="E141" s="1652" t="s">
        <v>810</v>
      </c>
      <c r="F141" s="1652" t="s">
        <v>811</v>
      </c>
      <c r="G141" s="1653" t="s">
        <v>812</v>
      </c>
    </row>
    <row r="142" spans="1:7" ht="30" customHeight="1">
      <c r="A142" s="1659"/>
      <c r="B142" s="1659"/>
      <c r="C142" s="1651"/>
      <c r="D142" s="1652"/>
      <c r="E142" s="1652"/>
      <c r="F142" s="1652"/>
      <c r="G142" s="1653"/>
    </row>
    <row r="143" spans="1:7" ht="15" customHeight="1">
      <c r="A143" s="981" t="s">
        <v>6</v>
      </c>
      <c r="B143" s="981" t="s">
        <v>8</v>
      </c>
      <c r="C143" s="981" t="s">
        <v>29</v>
      </c>
      <c r="D143" s="981" t="s">
        <v>20</v>
      </c>
      <c r="E143" s="981" t="s">
        <v>32</v>
      </c>
      <c r="F143" s="981" t="s">
        <v>33</v>
      </c>
      <c r="G143" s="981" t="s">
        <v>34</v>
      </c>
    </row>
    <row r="144" spans="1:7" ht="18" customHeight="1">
      <c r="A144" s="822" t="s">
        <v>92</v>
      </c>
      <c r="B144" s="1123" t="s">
        <v>909</v>
      </c>
      <c r="C144" s="1124">
        <f>C145+C146+C147+C148</f>
        <v>0</v>
      </c>
      <c r="D144" s="1124">
        <f>D145+D146+D147+D148</f>
        <v>0</v>
      </c>
      <c r="E144" s="1124">
        <f>E145+E146+E147+E148</f>
        <v>0</v>
      </c>
      <c r="F144" s="1124">
        <f>F145+F146+F147+F148</f>
        <v>0</v>
      </c>
      <c r="G144" s="1124">
        <f>F144-E144</f>
        <v>0</v>
      </c>
    </row>
    <row r="145" spans="1:7" ht="18" customHeight="1">
      <c r="A145" s="800" t="s">
        <v>6</v>
      </c>
      <c r="B145" s="1097" t="s">
        <v>814</v>
      </c>
      <c r="C145" s="1125"/>
      <c r="D145" s="1125"/>
      <c r="E145" s="1125"/>
      <c r="F145" s="1125"/>
      <c r="G145" s="1126">
        <f>F145-E145</f>
        <v>0</v>
      </c>
    </row>
    <row r="146" spans="1:7" ht="18" customHeight="1">
      <c r="A146" s="800" t="s">
        <v>8</v>
      </c>
      <c r="B146" s="1097" t="s">
        <v>910</v>
      </c>
      <c r="C146" s="1125"/>
      <c r="D146" s="1125"/>
      <c r="E146" s="1125"/>
      <c r="F146" s="1125"/>
      <c r="G146" s="1126">
        <f>F146-E146</f>
        <v>0</v>
      </c>
    </row>
    <row r="147" spans="1:7" ht="18" customHeight="1">
      <c r="A147" s="800" t="s">
        <v>29</v>
      </c>
      <c r="B147" s="1097" t="s">
        <v>911</v>
      </c>
      <c r="C147" s="1125"/>
      <c r="D147" s="1125"/>
      <c r="E147" s="1125"/>
      <c r="F147" s="1125"/>
      <c r="G147" s="1126">
        <f>F147-E147</f>
        <v>0</v>
      </c>
    </row>
    <row r="148" spans="1:7" ht="18" customHeight="1">
      <c r="A148" s="800" t="s">
        <v>20</v>
      </c>
      <c r="B148" s="1097" t="s">
        <v>912</v>
      </c>
      <c r="C148" s="1125"/>
      <c r="D148" s="1125"/>
      <c r="E148" s="1125"/>
      <c r="F148" s="1125"/>
      <c r="G148" s="1126">
        <f>F148-E148</f>
        <v>0</v>
      </c>
    </row>
    <row r="149" spans="1:7" ht="6.75" customHeight="1">
      <c r="A149" s="1114"/>
      <c r="B149" s="1114"/>
      <c r="C149" s="1114"/>
      <c r="D149" s="1114"/>
      <c r="E149" s="1114"/>
      <c r="F149" s="1114"/>
      <c r="G149" s="1114"/>
    </row>
    <row r="150" spans="1:7" ht="14.25">
      <c r="A150" s="941"/>
      <c r="B150" s="1648" t="s">
        <v>823</v>
      </c>
      <c r="C150" s="1648"/>
      <c r="D150" s="1648"/>
      <c r="E150" s="1677"/>
      <c r="F150" s="1677"/>
      <c r="G150" s="1677"/>
    </row>
    <row r="151" spans="1:7" ht="8.25" customHeight="1">
      <c r="A151" s="1127"/>
      <c r="B151" s="1128"/>
      <c r="C151" s="1129"/>
      <c r="D151" s="1129"/>
      <c r="E151" s="1129"/>
      <c r="F151" s="1129"/>
      <c r="G151" s="1129"/>
    </row>
    <row r="152" spans="1:9" ht="12.75" customHeight="1">
      <c r="A152" s="1659" t="s">
        <v>55</v>
      </c>
      <c r="B152" s="1659" t="s">
        <v>24</v>
      </c>
      <c r="C152" s="1651" t="s">
        <v>808</v>
      </c>
      <c r="D152" s="1652" t="s">
        <v>809</v>
      </c>
      <c r="E152" s="1652" t="s">
        <v>810</v>
      </c>
      <c r="F152" s="1652" t="s">
        <v>811</v>
      </c>
      <c r="G152" s="1653" t="s">
        <v>812</v>
      </c>
      <c r="I152" s="793"/>
    </row>
    <row r="153" spans="1:7" ht="30.75" customHeight="1">
      <c r="A153" s="1659"/>
      <c r="B153" s="1659"/>
      <c r="C153" s="1651"/>
      <c r="D153" s="1652"/>
      <c r="E153" s="1652"/>
      <c r="F153" s="1652"/>
      <c r="G153" s="1653"/>
    </row>
    <row r="154" spans="1:7" ht="14.25" customHeight="1">
      <c r="A154" s="1130" t="s">
        <v>6</v>
      </c>
      <c r="B154" s="1130" t="s">
        <v>8</v>
      </c>
      <c r="C154" s="1130" t="s">
        <v>29</v>
      </c>
      <c r="D154" s="1130" t="s">
        <v>20</v>
      </c>
      <c r="E154" s="1130" t="s">
        <v>32</v>
      </c>
      <c r="F154" s="1130" t="s">
        <v>33</v>
      </c>
      <c r="G154" s="1130" t="s">
        <v>34</v>
      </c>
    </row>
    <row r="155" spans="1:7" s="833" customFormat="1" ht="29.25">
      <c r="A155" s="907" t="s">
        <v>92</v>
      </c>
      <c r="B155" s="960" t="s">
        <v>824</v>
      </c>
      <c r="C155" s="1093">
        <f>SUM(C157:C161)</f>
        <v>0</v>
      </c>
      <c r="D155" s="1093">
        <f>SUM(D157:D161)</f>
        <v>0</v>
      </c>
      <c r="E155" s="1093">
        <f>SUM(E157:E161)</f>
        <v>0</v>
      </c>
      <c r="F155" s="1093">
        <f>SUM(F157:F161)</f>
        <v>0</v>
      </c>
      <c r="G155" s="1131">
        <f aca="true" t="shared" si="4" ref="G155:G164">F155-E155</f>
        <v>0</v>
      </c>
    </row>
    <row r="156" spans="1:7" ht="18" customHeight="1">
      <c r="A156" s="993"/>
      <c r="B156" s="1132" t="s">
        <v>837</v>
      </c>
      <c r="C156" s="1133"/>
      <c r="D156" s="1133"/>
      <c r="E156" s="1133"/>
      <c r="F156" s="1133"/>
      <c r="G156" s="1134">
        <f t="shared" si="4"/>
        <v>0</v>
      </c>
    </row>
    <row r="157" spans="1:7" ht="18" customHeight="1">
      <c r="A157" s="993" t="s">
        <v>6</v>
      </c>
      <c r="B157" s="844" t="s">
        <v>913</v>
      </c>
      <c r="C157" s="1135"/>
      <c r="D157" s="1135"/>
      <c r="E157" s="1135"/>
      <c r="F157" s="1135"/>
      <c r="G157" s="1136">
        <f t="shared" si="4"/>
        <v>0</v>
      </c>
    </row>
    <row r="158" spans="1:7" ht="18" customHeight="1">
      <c r="A158" s="993" t="s">
        <v>8</v>
      </c>
      <c r="B158" s="844" t="s">
        <v>914</v>
      </c>
      <c r="C158" s="1135"/>
      <c r="D158" s="1135"/>
      <c r="E158" s="1135"/>
      <c r="F158" s="1135"/>
      <c r="G158" s="1136">
        <f t="shared" si="4"/>
        <v>0</v>
      </c>
    </row>
    <row r="159" spans="1:7" ht="18" customHeight="1">
      <c r="A159" s="993" t="s">
        <v>29</v>
      </c>
      <c r="B159" s="844" t="s">
        <v>829</v>
      </c>
      <c r="C159" s="1135"/>
      <c r="D159" s="1135"/>
      <c r="E159" s="1135"/>
      <c r="F159" s="1135"/>
      <c r="G159" s="1136">
        <f t="shared" si="4"/>
        <v>0</v>
      </c>
    </row>
    <row r="160" spans="1:7" ht="18" customHeight="1">
      <c r="A160" s="993" t="s">
        <v>20</v>
      </c>
      <c r="B160" s="844" t="s">
        <v>830</v>
      </c>
      <c r="C160" s="1135"/>
      <c r="D160" s="1135"/>
      <c r="E160" s="1135"/>
      <c r="F160" s="1135"/>
      <c r="G160" s="1136">
        <f t="shared" si="4"/>
        <v>0</v>
      </c>
    </row>
    <row r="161" spans="1:7" ht="18" customHeight="1">
      <c r="A161" s="993" t="s">
        <v>32</v>
      </c>
      <c r="B161" s="844" t="s">
        <v>683</v>
      </c>
      <c r="C161" s="1135"/>
      <c r="D161" s="1135"/>
      <c r="E161" s="1135"/>
      <c r="F161" s="1135"/>
      <c r="G161" s="1136">
        <f t="shared" si="4"/>
        <v>0</v>
      </c>
    </row>
    <row r="162" spans="1:7" s="833" customFormat="1" ht="20.25" customHeight="1">
      <c r="A162" s="907" t="s">
        <v>831</v>
      </c>
      <c r="B162" s="1137" t="s">
        <v>832</v>
      </c>
      <c r="C162" s="1138"/>
      <c r="D162" s="1138"/>
      <c r="E162" s="1138"/>
      <c r="F162" s="1138"/>
      <c r="G162" s="1131">
        <f t="shared" si="4"/>
        <v>0</v>
      </c>
    </row>
    <row r="163" spans="1:9" ht="18" customHeight="1">
      <c r="A163" s="993"/>
      <c r="B163" s="1139" t="s">
        <v>833</v>
      </c>
      <c r="C163" s="1133"/>
      <c r="D163" s="1133"/>
      <c r="E163" s="1133"/>
      <c r="F163" s="1133"/>
      <c r="G163" s="1134">
        <f t="shared" si="4"/>
        <v>0</v>
      </c>
      <c r="I163" s="877"/>
    </row>
    <row r="164" spans="1:7" s="826" customFormat="1" ht="20.25" customHeight="1">
      <c r="A164" s="1140" t="s">
        <v>834</v>
      </c>
      <c r="B164" s="1141" t="s">
        <v>835</v>
      </c>
      <c r="C164" s="819">
        <f>C155-C162</f>
        <v>0</v>
      </c>
      <c r="D164" s="819">
        <f>D155-D162</f>
        <v>0</v>
      </c>
      <c r="E164" s="819">
        <f>E155-E162</f>
        <v>0</v>
      </c>
      <c r="F164" s="819">
        <f>F155-F162</f>
        <v>0</v>
      </c>
      <c r="G164" s="1142">
        <f t="shared" si="4"/>
        <v>0</v>
      </c>
    </row>
    <row r="165" spans="1:7" ht="6.75" customHeight="1">
      <c r="A165" s="1640"/>
      <c r="B165" s="1640"/>
      <c r="C165" s="1640"/>
      <c r="D165" s="1640"/>
      <c r="E165" s="1640"/>
      <c r="F165" s="1640"/>
      <c r="G165" s="1640"/>
    </row>
    <row r="166" spans="1:7" ht="20.25" customHeight="1">
      <c r="A166" s="907" t="s">
        <v>58</v>
      </c>
      <c r="B166" s="978" t="s">
        <v>915</v>
      </c>
      <c r="C166" s="1093">
        <f>C168+C174</f>
        <v>0</v>
      </c>
      <c r="D166" s="1143">
        <f>D168+D174</f>
        <v>0</v>
      </c>
      <c r="E166" s="1143">
        <f>E168+E174</f>
        <v>0</v>
      </c>
      <c r="F166" s="1143">
        <f>F168+F174</f>
        <v>0</v>
      </c>
      <c r="G166" s="1144">
        <f aca="true" t="shared" si="5" ref="G166:G176">F166-E166</f>
        <v>0</v>
      </c>
    </row>
    <row r="167" spans="1:7" ht="18" customHeight="1">
      <c r="A167" s="993"/>
      <c r="B167" s="1145" t="s">
        <v>825</v>
      </c>
      <c r="C167" s="1133"/>
      <c r="D167" s="1146"/>
      <c r="E167" s="1146"/>
      <c r="F167" s="1146"/>
      <c r="G167" s="1147">
        <f t="shared" si="5"/>
        <v>0</v>
      </c>
    </row>
    <row r="168" spans="1:7" ht="20.25" customHeight="1">
      <c r="A168" s="992" t="s">
        <v>838</v>
      </c>
      <c r="B168" s="986" t="s">
        <v>839</v>
      </c>
      <c r="C168" s="1093">
        <f>SUM(C169:C173)</f>
        <v>0</v>
      </c>
      <c r="D168" s="1093">
        <f>SUM(D169:D173)</f>
        <v>0</v>
      </c>
      <c r="E168" s="1093">
        <f>SUM(E169:E173)</f>
        <v>0</v>
      </c>
      <c r="F168" s="1093">
        <f>SUM(F169:F173)</f>
        <v>0</v>
      </c>
      <c r="G168" s="1144">
        <f t="shared" si="5"/>
        <v>0</v>
      </c>
    </row>
    <row r="169" spans="1:7" ht="18" customHeight="1">
      <c r="A169" s="993" t="s">
        <v>6</v>
      </c>
      <c r="B169" s="844" t="s">
        <v>840</v>
      </c>
      <c r="C169" s="1135"/>
      <c r="D169" s="1148"/>
      <c r="E169" s="1148"/>
      <c r="F169" s="1148"/>
      <c r="G169" s="1149">
        <f t="shared" si="5"/>
        <v>0</v>
      </c>
    </row>
    <row r="170" spans="1:7" ht="18" customHeight="1">
      <c r="A170" s="993" t="s">
        <v>8</v>
      </c>
      <c r="B170" s="844" t="s">
        <v>841</v>
      </c>
      <c r="C170" s="1135"/>
      <c r="D170" s="1148"/>
      <c r="E170" s="1148"/>
      <c r="F170" s="1148"/>
      <c r="G170" s="1149">
        <f t="shared" si="5"/>
        <v>0</v>
      </c>
    </row>
    <row r="171" spans="1:7" ht="18" customHeight="1">
      <c r="A171" s="993" t="s">
        <v>29</v>
      </c>
      <c r="B171" s="844" t="s">
        <v>844</v>
      </c>
      <c r="C171" s="1135"/>
      <c r="D171" s="1148"/>
      <c r="E171" s="1148"/>
      <c r="F171" s="1148"/>
      <c r="G171" s="1149">
        <f t="shared" si="5"/>
        <v>0</v>
      </c>
    </row>
    <row r="172" spans="1:8" ht="18" customHeight="1">
      <c r="A172" s="993" t="s">
        <v>20</v>
      </c>
      <c r="B172" s="844" t="s">
        <v>845</v>
      </c>
      <c r="C172" s="1135"/>
      <c r="D172" s="1148"/>
      <c r="E172" s="1148"/>
      <c r="F172" s="1148"/>
      <c r="G172" s="1149">
        <f t="shared" si="5"/>
        <v>0</v>
      </c>
      <c r="H172" s="920"/>
    </row>
    <row r="173" spans="1:7" ht="18" customHeight="1">
      <c r="A173" s="993" t="s">
        <v>32</v>
      </c>
      <c r="B173" s="844" t="s">
        <v>683</v>
      </c>
      <c r="C173" s="1135"/>
      <c r="D173" s="1148"/>
      <c r="E173" s="1148"/>
      <c r="F173" s="1148"/>
      <c r="G173" s="1149">
        <f t="shared" si="5"/>
        <v>0</v>
      </c>
    </row>
    <row r="174" spans="1:7" ht="20.25" customHeight="1">
      <c r="A174" s="992" t="s">
        <v>846</v>
      </c>
      <c r="B174" s="818" t="s">
        <v>847</v>
      </c>
      <c r="C174" s="1093">
        <f>C175+C176</f>
        <v>0</v>
      </c>
      <c r="D174" s="1143">
        <f>D175+D176</f>
        <v>0</v>
      </c>
      <c r="E174" s="1143">
        <f>E175+E176</f>
        <v>0</v>
      </c>
      <c r="F174" s="1143">
        <f>F175+F176</f>
        <v>0</v>
      </c>
      <c r="G174" s="1144">
        <f t="shared" si="5"/>
        <v>0</v>
      </c>
    </row>
    <row r="175" spans="1:7" ht="18" customHeight="1">
      <c r="A175" s="993" t="s">
        <v>6</v>
      </c>
      <c r="B175" s="844" t="s">
        <v>848</v>
      </c>
      <c r="C175" s="1135"/>
      <c r="D175" s="1148"/>
      <c r="E175" s="1148"/>
      <c r="F175" s="1148"/>
      <c r="G175" s="1149">
        <f t="shared" si="5"/>
        <v>0</v>
      </c>
    </row>
    <row r="176" spans="1:7" ht="18" customHeight="1">
      <c r="A176" s="993" t="s">
        <v>8</v>
      </c>
      <c r="B176" s="1150" t="s">
        <v>683</v>
      </c>
      <c r="C176" s="1135"/>
      <c r="D176" s="1148"/>
      <c r="E176" s="1148"/>
      <c r="F176" s="1148"/>
      <c r="G176" s="1149">
        <f t="shared" si="5"/>
        <v>0</v>
      </c>
    </row>
    <row r="177" spans="1:7" s="1154" customFormat="1" ht="9" customHeight="1">
      <c r="A177" s="1151"/>
      <c r="B177" s="1152"/>
      <c r="C177" s="1152"/>
      <c r="D177" s="1152"/>
      <c r="E177" s="1152"/>
      <c r="F177" s="1152"/>
      <c r="G177" s="1153"/>
    </row>
    <row r="178" spans="1:7" s="942" customFormat="1" ht="20.25" customHeight="1">
      <c r="A178" s="994" t="s">
        <v>59</v>
      </c>
      <c r="B178" s="995" t="s">
        <v>850</v>
      </c>
      <c r="C178" s="1138"/>
      <c r="D178" s="1138"/>
      <c r="E178" s="1138"/>
      <c r="F178" s="1138"/>
      <c r="G178" s="1155">
        <f>F178-E178</f>
        <v>0</v>
      </c>
    </row>
    <row r="179" spans="1:7" ht="20.25" customHeight="1">
      <c r="A179" s="977" t="s">
        <v>60</v>
      </c>
      <c r="B179" s="998" t="s">
        <v>851</v>
      </c>
      <c r="C179" s="996"/>
      <c r="D179" s="996"/>
      <c r="E179" s="996"/>
      <c r="F179" s="996"/>
      <c r="G179" s="997">
        <f>F179-E179</f>
        <v>0</v>
      </c>
    </row>
    <row r="180" spans="1:7" ht="7.5" customHeight="1">
      <c r="A180" s="1156"/>
      <c r="B180" s="943"/>
      <c r="C180" s="1157"/>
      <c r="D180" s="1157"/>
      <c r="E180" s="1157"/>
      <c r="F180" s="1157"/>
      <c r="G180" s="1158"/>
    </row>
    <row r="181" spans="1:7" ht="20.25" customHeight="1">
      <c r="A181" s="977" t="s">
        <v>109</v>
      </c>
      <c r="B181" s="805" t="s">
        <v>852</v>
      </c>
      <c r="C181" s="1159"/>
      <c r="D181" s="1159"/>
      <c r="E181" s="1159"/>
      <c r="F181" s="1159"/>
      <c r="G181" s="1160">
        <f>F181-E181</f>
        <v>0</v>
      </c>
    </row>
    <row r="182" spans="1:7" ht="12.75">
      <c r="A182" s="941"/>
      <c r="B182" s="1161" t="s">
        <v>916</v>
      </c>
      <c r="C182" s="1162"/>
      <c r="D182" s="942"/>
      <c r="E182" s="942"/>
      <c r="F182" s="942"/>
      <c r="G182" s="942"/>
    </row>
    <row r="183" spans="1:7" ht="28.5" customHeight="1">
      <c r="A183" s="1634" t="s">
        <v>874</v>
      </c>
      <c r="B183" s="1635"/>
      <c r="C183" s="1635"/>
      <c r="D183" s="1635"/>
      <c r="E183" s="1635"/>
      <c r="F183" s="1635"/>
      <c r="G183" s="1635"/>
    </row>
    <row r="184" spans="1:7" ht="25.5" customHeight="1">
      <c r="A184" s="1030"/>
      <c r="B184" s="1031" t="s">
        <v>875</v>
      </c>
      <c r="C184" s="1032"/>
      <c r="D184" s="1636" t="s">
        <v>100</v>
      </c>
      <c r="E184" s="1637"/>
      <c r="F184" s="1637"/>
      <c r="G184" s="1034"/>
    </row>
    <row r="185" spans="1:7" ht="171" customHeight="1">
      <c r="A185" s="1035"/>
      <c r="B185" s="1036"/>
      <c r="C185" s="1037"/>
      <c r="D185" s="1625"/>
      <c r="E185" s="1626"/>
      <c r="F185" s="1627"/>
      <c r="G185" s="1038"/>
    </row>
    <row r="186" spans="1:7" ht="18" customHeight="1">
      <c r="A186" s="1039"/>
      <c r="B186" s="1040" t="s">
        <v>876</v>
      </c>
      <c r="C186" s="1041"/>
      <c r="D186" s="1628" t="s">
        <v>876</v>
      </c>
      <c r="E186" s="1629"/>
      <c r="F186" s="1629"/>
      <c r="G186" s="1042"/>
    </row>
    <row r="187" spans="1:7" ht="15" customHeight="1">
      <c r="A187" s="1043"/>
      <c r="B187" s="1044"/>
      <c r="C187" s="1045"/>
      <c r="D187" s="1045"/>
      <c r="E187" s="1044"/>
      <c r="F187" s="1044"/>
      <c r="G187" s="1046"/>
    </row>
    <row r="188" spans="1:7" ht="25.5" customHeight="1">
      <c r="A188" s="1047"/>
      <c r="B188" s="1048" t="s">
        <v>877</v>
      </c>
      <c r="C188" s="1049"/>
      <c r="D188" s="1638" t="s">
        <v>97</v>
      </c>
      <c r="E188" s="1639"/>
      <c r="F188" s="1639"/>
      <c r="G188" s="1050"/>
    </row>
    <row r="189" spans="1:7" ht="171" customHeight="1">
      <c r="A189" s="1035"/>
      <c r="B189" s="1036"/>
      <c r="C189" s="1037"/>
      <c r="D189" s="1625"/>
      <c r="E189" s="1626"/>
      <c r="F189" s="1627"/>
      <c r="G189" s="1051"/>
    </row>
    <row r="190" spans="1:7" ht="18" customHeight="1">
      <c r="A190" s="1039"/>
      <c r="B190" s="1040" t="s">
        <v>876</v>
      </c>
      <c r="C190" s="1041"/>
      <c r="D190" s="1628" t="s">
        <v>876</v>
      </c>
      <c r="E190" s="1629"/>
      <c r="F190" s="1629"/>
      <c r="G190" s="1050"/>
    </row>
    <row r="191" spans="1:7" ht="30.75" customHeight="1">
      <c r="A191" s="1630" t="s">
        <v>878</v>
      </c>
      <c r="B191" s="1631"/>
      <c r="C191" s="1631"/>
      <c r="D191" s="1631"/>
      <c r="E191" s="1631"/>
      <c r="F191" s="1631"/>
      <c r="G191" s="1632"/>
    </row>
  </sheetData>
  <sheetProtection/>
  <mergeCells count="44">
    <mergeCell ref="E12:E13"/>
    <mergeCell ref="F12:F13"/>
    <mergeCell ref="G12:G13"/>
    <mergeCell ref="E1:G3"/>
    <mergeCell ref="A4:G4"/>
    <mergeCell ref="A5:G5"/>
    <mergeCell ref="A6:G6"/>
    <mergeCell ref="A7:G7"/>
    <mergeCell ref="A9:G9"/>
    <mergeCell ref="A15:G15"/>
    <mergeCell ref="A52:G52"/>
    <mergeCell ref="B54:G54"/>
    <mergeCell ref="A114:G114"/>
    <mergeCell ref="A124:G124"/>
    <mergeCell ref="A10:G10"/>
    <mergeCell ref="A12:A13"/>
    <mergeCell ref="B12:B13"/>
    <mergeCell ref="C12:C13"/>
    <mergeCell ref="D12:D13"/>
    <mergeCell ref="A141:A142"/>
    <mergeCell ref="B141:B142"/>
    <mergeCell ref="C141:C142"/>
    <mergeCell ref="D141:D142"/>
    <mergeCell ref="E141:E142"/>
    <mergeCell ref="F141:F142"/>
    <mergeCell ref="G141:G142"/>
    <mergeCell ref="B150:D150"/>
    <mergeCell ref="E150:G150"/>
    <mergeCell ref="A152:A153"/>
    <mergeCell ref="B152:B153"/>
    <mergeCell ref="C152:C153"/>
    <mergeCell ref="D152:D153"/>
    <mergeCell ref="E152:E153"/>
    <mergeCell ref="F152:F153"/>
    <mergeCell ref="G152:G153"/>
    <mergeCell ref="D189:F189"/>
    <mergeCell ref="D190:F190"/>
    <mergeCell ref="A191:G191"/>
    <mergeCell ref="A165:G165"/>
    <mergeCell ref="A183:G183"/>
    <mergeCell ref="D184:F184"/>
    <mergeCell ref="D185:F185"/>
    <mergeCell ref="D186:F186"/>
    <mergeCell ref="D188:F188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67" r:id="rId1"/>
  <rowBreaks count="3" manualBreakCount="3">
    <brk id="66" max="6" man="1"/>
    <brk id="123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SheetLayoutView="100" zoomScalePageLayoutView="0" workbookViewId="0" topLeftCell="A16">
      <selection activeCell="F51" sqref="F51"/>
    </sheetView>
  </sheetViews>
  <sheetFormatPr defaultColWidth="9.00390625" defaultRowHeight="12.75"/>
  <cols>
    <col min="1" max="1" width="4.375" style="12" customWidth="1"/>
    <col min="2" max="2" width="37.00390625" style="17" customWidth="1"/>
    <col min="3" max="3" width="13.625" style="1" customWidth="1"/>
    <col min="4" max="4" width="13.00390625" style="1" customWidth="1"/>
    <col min="5" max="5" width="14.00390625" style="1" customWidth="1"/>
    <col min="6" max="6" width="13.75390625" style="1" customWidth="1"/>
    <col min="7" max="7" width="10.75390625" style="1" customWidth="1"/>
    <col min="8" max="16384" width="9.125" style="1" customWidth="1"/>
  </cols>
  <sheetData>
    <row r="1" spans="1:7" ht="21" customHeight="1">
      <c r="A1" s="229"/>
      <c r="B1" s="230"/>
      <c r="C1" s="212"/>
      <c r="D1" s="212"/>
      <c r="E1" s="212"/>
      <c r="F1" s="1331" t="s">
        <v>312</v>
      </c>
      <c r="G1" s="1331"/>
    </row>
    <row r="2" spans="1:7" ht="12.75">
      <c r="A2" s="229"/>
      <c r="B2" s="230"/>
      <c r="C2" s="212"/>
      <c r="D2" s="212"/>
      <c r="E2" s="212"/>
      <c r="F2" s="212"/>
      <c r="G2" s="212"/>
    </row>
    <row r="3" spans="1:7" s="4" customFormat="1" ht="19.5" customHeight="1">
      <c r="A3" s="1332" t="s">
        <v>550</v>
      </c>
      <c r="B3" s="1332"/>
      <c r="C3" s="1332"/>
      <c r="D3" s="1332"/>
      <c r="E3" s="1332"/>
      <c r="F3" s="1332"/>
      <c r="G3" s="1332"/>
    </row>
    <row r="4" spans="1:7" ht="12.75">
      <c r="A4" s="229"/>
      <c r="B4" s="230"/>
      <c r="C4" s="212"/>
      <c r="D4" s="212"/>
      <c r="E4" s="212"/>
      <c r="F4" s="212"/>
      <c r="G4" s="212"/>
    </row>
    <row r="5" spans="1:7" s="40" customFormat="1" ht="12.75">
      <c r="A5" s="1329" t="s">
        <v>25</v>
      </c>
      <c r="B5" s="1330" t="s">
        <v>24</v>
      </c>
      <c r="C5" s="1323" t="s">
        <v>546</v>
      </c>
      <c r="D5" s="1323" t="s">
        <v>547</v>
      </c>
      <c r="E5" s="1323" t="s">
        <v>548</v>
      </c>
      <c r="F5" s="1323" t="s">
        <v>551</v>
      </c>
      <c r="G5" s="1323" t="s">
        <v>26</v>
      </c>
    </row>
    <row r="6" spans="1:7" s="40" customFormat="1" ht="12.75">
      <c r="A6" s="1329"/>
      <c r="B6" s="1330"/>
      <c r="C6" s="1323"/>
      <c r="D6" s="1323"/>
      <c r="E6" s="1323"/>
      <c r="F6" s="1323"/>
      <c r="G6" s="1323"/>
    </row>
    <row r="7" spans="1:7" s="40" customFormat="1" ht="12.75">
      <c r="A7" s="1329"/>
      <c r="B7" s="1330"/>
      <c r="C7" s="1323"/>
      <c r="D7" s="1323"/>
      <c r="E7" s="1323"/>
      <c r="F7" s="1323"/>
      <c r="G7" s="1323"/>
    </row>
    <row r="8" spans="1:7" s="11" customFormat="1" ht="11.25">
      <c r="A8" s="730">
        <v>1</v>
      </c>
      <c r="B8" s="731">
        <v>2</v>
      </c>
      <c r="C8" s="732">
        <v>3</v>
      </c>
      <c r="D8" s="732">
        <v>4</v>
      </c>
      <c r="E8" s="732">
        <v>5</v>
      </c>
      <c r="F8" s="732">
        <v>6</v>
      </c>
      <c r="G8" s="732">
        <v>7</v>
      </c>
    </row>
    <row r="9" spans="1:7" s="56" customFormat="1" ht="24.75" customHeight="1">
      <c r="A9" s="733" t="s">
        <v>6</v>
      </c>
      <c r="B9" s="734" t="s">
        <v>112</v>
      </c>
      <c r="C9" s="252"/>
      <c r="D9" s="252"/>
      <c r="E9" s="252"/>
      <c r="F9" s="252"/>
      <c r="G9" s="735" t="s">
        <v>141</v>
      </c>
    </row>
    <row r="10" spans="1:7" s="56" customFormat="1" ht="24.75" customHeight="1">
      <c r="A10" s="736" t="s">
        <v>8</v>
      </c>
      <c r="B10" s="232" t="s">
        <v>310</v>
      </c>
      <c r="C10" s="252"/>
      <c r="D10" s="253"/>
      <c r="E10" s="254"/>
      <c r="F10" s="252"/>
      <c r="G10" s="735" t="s">
        <v>141</v>
      </c>
    </row>
    <row r="11" spans="1:7" s="40" customFormat="1" ht="15.75" customHeight="1">
      <c r="A11" s="737"/>
      <c r="B11" s="233" t="s">
        <v>27</v>
      </c>
      <c r="C11" s="255"/>
      <c r="D11" s="171"/>
      <c r="E11" s="256"/>
      <c r="F11" s="255"/>
      <c r="G11" s="738" t="s">
        <v>141</v>
      </c>
    </row>
    <row r="12" spans="1:7" s="40" customFormat="1" ht="16.5" customHeight="1">
      <c r="A12" s="739"/>
      <c r="B12" s="234" t="s">
        <v>28</v>
      </c>
      <c r="C12" s="257"/>
      <c r="D12" s="258"/>
      <c r="E12" s="259"/>
      <c r="F12" s="257"/>
      <c r="G12" s="740" t="s">
        <v>141</v>
      </c>
    </row>
    <row r="13" spans="1:7" s="40" customFormat="1" ht="15" customHeight="1">
      <c r="A13" s="741" t="s">
        <v>29</v>
      </c>
      <c r="B13" s="235" t="s">
        <v>30</v>
      </c>
      <c r="C13" s="257"/>
      <c r="D13" s="257"/>
      <c r="E13" s="257"/>
      <c r="F13" s="257"/>
      <c r="G13" s="740" t="s">
        <v>141</v>
      </c>
    </row>
    <row r="14" spans="1:7" s="40" customFormat="1" ht="15.75" customHeight="1">
      <c r="A14" s="741" t="s">
        <v>20</v>
      </c>
      <c r="B14" s="236" t="s">
        <v>31</v>
      </c>
      <c r="C14" s="260"/>
      <c r="D14" s="260"/>
      <c r="E14" s="260"/>
      <c r="F14" s="260"/>
      <c r="G14" s="742" t="s">
        <v>141</v>
      </c>
    </row>
    <row r="15" spans="1:10" s="7" customFormat="1" ht="13.5" customHeight="1">
      <c r="A15" s="743" t="s">
        <v>32</v>
      </c>
      <c r="B15" s="237" t="s">
        <v>143</v>
      </c>
      <c r="C15" s="261"/>
      <c r="D15" s="261"/>
      <c r="E15" s="262"/>
      <c r="F15" s="262"/>
      <c r="G15" s="744"/>
      <c r="J15" s="108"/>
    </row>
    <row r="16" spans="1:7" s="7" customFormat="1" ht="14.25" customHeight="1">
      <c r="A16" s="745"/>
      <c r="B16" s="238" t="s">
        <v>128</v>
      </c>
      <c r="C16" s="242">
        <f>C17+C22</f>
        <v>0</v>
      </c>
      <c r="D16" s="242">
        <f>D17+D22</f>
        <v>0</v>
      </c>
      <c r="E16" s="242">
        <f>E17+E22</f>
        <v>0</v>
      </c>
      <c r="F16" s="243">
        <f>F17+F22</f>
        <v>0</v>
      </c>
      <c r="G16" s="243" t="e">
        <f>F16/E16*100</f>
        <v>#DIV/0!</v>
      </c>
    </row>
    <row r="17" spans="1:7" s="40" customFormat="1" ht="14.25" customHeight="1">
      <c r="A17" s="746"/>
      <c r="B17" s="239" t="s">
        <v>129</v>
      </c>
      <c r="C17" s="244">
        <f>C18+C19+C20+C21</f>
        <v>0</v>
      </c>
      <c r="D17" s="244">
        <f>D18+D19+D20+D21</f>
        <v>0</v>
      </c>
      <c r="E17" s="244">
        <f>E18+E19+E20+E21</f>
        <v>0</v>
      </c>
      <c r="F17" s="245">
        <f>F18+F19+F20+F21</f>
        <v>0</v>
      </c>
      <c r="G17" s="243" t="e">
        <f aca="true" t="shared" si="0" ref="G17:G31">F17/E17*100</f>
        <v>#DIV/0!</v>
      </c>
    </row>
    <row r="18" spans="1:7" ht="15" customHeight="1">
      <c r="A18" s="745"/>
      <c r="B18" s="238" t="s">
        <v>130</v>
      </c>
      <c r="C18" s="263"/>
      <c r="D18" s="263"/>
      <c r="E18" s="263"/>
      <c r="F18" s="246">
        <f>'T.1 - zał B'!T22</f>
        <v>0</v>
      </c>
      <c r="G18" s="243" t="e">
        <f t="shared" si="0"/>
        <v>#DIV/0!</v>
      </c>
    </row>
    <row r="19" spans="1:7" ht="15" customHeight="1">
      <c r="A19" s="745"/>
      <c r="B19" s="238" t="s">
        <v>131</v>
      </c>
      <c r="C19" s="263"/>
      <c r="D19" s="263"/>
      <c r="E19" s="263"/>
      <c r="F19" s="246">
        <f>'T.1 - zał B'!Q45</f>
        <v>0</v>
      </c>
      <c r="G19" s="243" t="e">
        <f t="shared" si="0"/>
        <v>#DIV/0!</v>
      </c>
    </row>
    <row r="20" spans="1:7" ht="12.75">
      <c r="A20" s="745"/>
      <c r="B20" s="238" t="s">
        <v>132</v>
      </c>
      <c r="C20" s="263"/>
      <c r="D20" s="263"/>
      <c r="E20" s="263"/>
      <c r="F20" s="246">
        <f>'T.1 - zał B'!I45+'T.1 - zał B'!K45</f>
        <v>0</v>
      </c>
      <c r="G20" s="243" t="e">
        <f t="shared" si="0"/>
        <v>#DIV/0!</v>
      </c>
    </row>
    <row r="21" spans="1:7" ht="12.75">
      <c r="A21" s="745"/>
      <c r="B21" s="238" t="s">
        <v>133</v>
      </c>
      <c r="C21" s="263"/>
      <c r="D21" s="263"/>
      <c r="E21" s="263"/>
      <c r="F21" s="246">
        <f>'T.1 - zał B'!G45+'T.1 - zał B'!M45+'T.1 - zał B'!O45+'T.1 - zał B'!S45+'T.1 - zał B'!U45</f>
        <v>0</v>
      </c>
      <c r="G21" s="243" t="e">
        <f t="shared" si="0"/>
        <v>#DIV/0!</v>
      </c>
    </row>
    <row r="22" spans="1:7" ht="12.75">
      <c r="A22" s="745"/>
      <c r="B22" s="238" t="s">
        <v>134</v>
      </c>
      <c r="C22" s="247">
        <f>C23+C24+C25+C26</f>
        <v>0</v>
      </c>
      <c r="D22" s="247">
        <f>D23+D24+D25+D26</f>
        <v>0</v>
      </c>
      <c r="E22" s="247">
        <f>E23+E24+E25+E26</f>
        <v>0</v>
      </c>
      <c r="F22" s="246">
        <f>F23+F24+F25+F26</f>
        <v>0</v>
      </c>
      <c r="G22" s="243" t="e">
        <f t="shared" si="0"/>
        <v>#DIV/0!</v>
      </c>
    </row>
    <row r="23" spans="1:7" ht="13.5" customHeight="1">
      <c r="A23" s="745"/>
      <c r="B23" s="238" t="s">
        <v>136</v>
      </c>
      <c r="C23" s="263"/>
      <c r="D23" s="263"/>
      <c r="E23" s="263"/>
      <c r="F23" s="246">
        <f>'T.1 - zał B'!W45</f>
        <v>0</v>
      </c>
      <c r="G23" s="243" t="e">
        <f t="shared" si="0"/>
        <v>#DIV/0!</v>
      </c>
    </row>
    <row r="24" spans="1:7" ht="12.75">
      <c r="A24" s="745"/>
      <c r="B24" s="238" t="s">
        <v>138</v>
      </c>
      <c r="C24" s="263"/>
      <c r="D24" s="263"/>
      <c r="E24" s="263"/>
      <c r="F24" s="246">
        <f>'T.1 - zał B'!X45</f>
        <v>0</v>
      </c>
      <c r="G24" s="243" t="e">
        <f t="shared" si="0"/>
        <v>#DIV/0!</v>
      </c>
    </row>
    <row r="25" spans="1:7" ht="12.75">
      <c r="A25" s="745"/>
      <c r="B25" s="238" t="s">
        <v>137</v>
      </c>
      <c r="C25" s="263"/>
      <c r="D25" s="263"/>
      <c r="E25" s="263"/>
      <c r="F25" s="263"/>
      <c r="G25" s="243" t="e">
        <f t="shared" si="0"/>
        <v>#DIV/0!</v>
      </c>
    </row>
    <row r="26" spans="1:7" ht="12.75">
      <c r="A26" s="745"/>
      <c r="B26" s="238" t="s">
        <v>135</v>
      </c>
      <c r="C26" s="263"/>
      <c r="D26" s="263"/>
      <c r="E26" s="263"/>
      <c r="F26" s="246">
        <f>'T.1 - zał B'!Y45-'T.1 - zał A'!F25</f>
        <v>0</v>
      </c>
      <c r="G26" s="243" t="e">
        <f t="shared" si="0"/>
        <v>#DIV/0!</v>
      </c>
    </row>
    <row r="27" spans="1:7" ht="12.75">
      <c r="A27" s="745"/>
      <c r="B27" s="238" t="s">
        <v>127</v>
      </c>
      <c r="C27" s="263"/>
      <c r="D27" s="263"/>
      <c r="E27" s="263"/>
      <c r="F27" s="246">
        <f>'T.1 - zał B'!G75</f>
        <v>0</v>
      </c>
      <c r="G27" s="243" t="e">
        <f t="shared" si="0"/>
        <v>#DIV/0!</v>
      </c>
    </row>
    <row r="28" spans="1:7" ht="12.75">
      <c r="A28" s="745"/>
      <c r="B28" s="238" t="s">
        <v>126</v>
      </c>
      <c r="C28" s="263"/>
      <c r="D28" s="263"/>
      <c r="E28" s="263"/>
      <c r="F28" s="246">
        <f>'T.1 - zał B'!I85+'T.1 - zał B'!I88</f>
        <v>0</v>
      </c>
      <c r="G28" s="243" t="e">
        <f t="shared" si="0"/>
        <v>#DIV/0!</v>
      </c>
    </row>
    <row r="29" spans="1:7" ht="25.5">
      <c r="A29" s="745"/>
      <c r="B29" s="238" t="s">
        <v>498</v>
      </c>
      <c r="C29" s="263"/>
      <c r="D29" s="263"/>
      <c r="E29" s="263"/>
      <c r="F29" s="246">
        <f>'T.1 - zał B'!M85+'T.1 - zał B'!M88</f>
        <v>0</v>
      </c>
      <c r="G29" s="248" t="e">
        <f t="shared" si="0"/>
        <v>#DIV/0!</v>
      </c>
    </row>
    <row r="30" spans="1:7" s="56" customFormat="1" ht="25.5">
      <c r="A30" s="747"/>
      <c r="B30" s="240" t="s">
        <v>221</v>
      </c>
      <c r="C30" s="264"/>
      <c r="D30" s="264"/>
      <c r="E30" s="264"/>
      <c r="F30" s="248">
        <f>'T.1 - zał B'!V84</f>
        <v>0</v>
      </c>
      <c r="G30" s="248" t="e">
        <f t="shared" si="0"/>
        <v>#DIV/0!</v>
      </c>
    </row>
    <row r="31" spans="1:7" s="56" customFormat="1" ht="25.5">
      <c r="A31" s="747"/>
      <c r="B31" s="231" t="s">
        <v>495</v>
      </c>
      <c r="C31" s="570"/>
      <c r="D31" s="264"/>
      <c r="E31" s="571"/>
      <c r="F31" s="248">
        <f>'T.1 - zał B'!AA84</f>
        <v>0</v>
      </c>
      <c r="G31" s="248" t="e">
        <f t="shared" si="0"/>
        <v>#DIV/0!</v>
      </c>
    </row>
    <row r="32" spans="1:7" ht="18" customHeight="1">
      <c r="A32" s="743" t="s">
        <v>33</v>
      </c>
      <c r="B32" s="241" t="s">
        <v>311</v>
      </c>
      <c r="C32" s="249"/>
      <c r="D32" s="250"/>
      <c r="E32" s="251"/>
      <c r="F32" s="250"/>
      <c r="G32" s="748"/>
    </row>
    <row r="33" spans="1:7" ht="12.75">
      <c r="A33" s="745"/>
      <c r="B33" s="238" t="s">
        <v>128</v>
      </c>
      <c r="C33" s="242">
        <f>C34+C42</f>
        <v>0</v>
      </c>
      <c r="D33" s="242">
        <f>D34+D42</f>
        <v>0</v>
      </c>
      <c r="E33" s="242">
        <f>E34+E42</f>
        <v>0</v>
      </c>
      <c r="F33" s="243">
        <f>F34+F42</f>
        <v>0</v>
      </c>
      <c r="G33" s="243" t="e">
        <f>F33/E33*100</f>
        <v>#DIV/0!</v>
      </c>
    </row>
    <row r="34" spans="1:7" ht="12.75">
      <c r="A34" s="745"/>
      <c r="B34" s="239" t="s">
        <v>129</v>
      </c>
      <c r="C34" s="245">
        <f>C35+C37+C41+C36+C38+C39+C40</f>
        <v>0</v>
      </c>
      <c r="D34" s="245">
        <f>D35+D37+D41+D36+D38+D39+D40</f>
        <v>0</v>
      </c>
      <c r="E34" s="245">
        <f>E35+E37+E41+E36+E38+E39+E40</f>
        <v>0</v>
      </c>
      <c r="F34" s="245">
        <f>F35+F37+F41+F36+F38+F39+F40</f>
        <v>0</v>
      </c>
      <c r="G34" s="243" t="e">
        <f aca="true" t="shared" si="1" ref="G34:G50">F34/E34*100</f>
        <v>#DIV/0!</v>
      </c>
    </row>
    <row r="35" spans="1:7" ht="12.75">
      <c r="A35" s="745"/>
      <c r="B35" s="238" t="s">
        <v>130</v>
      </c>
      <c r="C35" s="263"/>
      <c r="D35" s="263"/>
      <c r="E35" s="263"/>
      <c r="F35" s="246">
        <f>'T.1 - zał B'!F68</f>
        <v>0</v>
      </c>
      <c r="G35" s="243" t="e">
        <f t="shared" si="1"/>
        <v>#DIV/0!</v>
      </c>
    </row>
    <row r="36" spans="1:7" ht="12.75">
      <c r="A36" s="745"/>
      <c r="B36" s="402" t="s">
        <v>343</v>
      </c>
      <c r="C36" s="263"/>
      <c r="D36" s="263"/>
      <c r="E36" s="263"/>
      <c r="F36" s="246">
        <f>'T.1 - zał B'!H68</f>
        <v>0</v>
      </c>
      <c r="G36" s="243" t="e">
        <f>F36/E36*100</f>
        <v>#DIV/0!</v>
      </c>
    </row>
    <row r="37" spans="1:7" ht="14.25" customHeight="1">
      <c r="A37" s="745"/>
      <c r="B37" s="402" t="s">
        <v>344</v>
      </c>
      <c r="C37" s="263"/>
      <c r="D37" s="263"/>
      <c r="E37" s="263"/>
      <c r="F37" s="246">
        <f>'T.1 - zał B'!J68</f>
        <v>0</v>
      </c>
      <c r="G37" s="243" t="e">
        <f t="shared" si="1"/>
        <v>#DIV/0!</v>
      </c>
    </row>
    <row r="38" spans="1:7" ht="14.25" customHeight="1">
      <c r="A38" s="745"/>
      <c r="B38" s="402" t="s">
        <v>345</v>
      </c>
      <c r="C38" s="263"/>
      <c r="D38" s="263"/>
      <c r="E38" s="263"/>
      <c r="F38" s="246">
        <f>'T.1 - zał B'!L68</f>
        <v>0</v>
      </c>
      <c r="G38" s="243" t="e">
        <f t="shared" si="1"/>
        <v>#DIV/0!</v>
      </c>
    </row>
    <row r="39" spans="1:7" ht="14.25" customHeight="1">
      <c r="A39" s="745"/>
      <c r="B39" s="402" t="s">
        <v>346</v>
      </c>
      <c r="C39" s="263"/>
      <c r="D39" s="263"/>
      <c r="E39" s="263"/>
      <c r="F39" s="246">
        <f>'T.1 - zał B'!N68</f>
        <v>0</v>
      </c>
      <c r="G39" s="243" t="e">
        <f t="shared" si="1"/>
        <v>#DIV/0!</v>
      </c>
    </row>
    <row r="40" spans="1:7" ht="14.25" customHeight="1">
      <c r="A40" s="745"/>
      <c r="B40" s="402" t="s">
        <v>347</v>
      </c>
      <c r="C40" s="263"/>
      <c r="D40" s="263"/>
      <c r="E40" s="263"/>
      <c r="F40" s="246">
        <f>'T.1 - zał B'!P68</f>
        <v>0</v>
      </c>
      <c r="G40" s="243" t="e">
        <f t="shared" si="1"/>
        <v>#DIV/0!</v>
      </c>
    </row>
    <row r="41" spans="1:7" ht="12.75">
      <c r="A41" s="745"/>
      <c r="B41" s="402" t="s">
        <v>348</v>
      </c>
      <c r="C41" s="263"/>
      <c r="D41" s="263"/>
      <c r="E41" s="263"/>
      <c r="F41" s="246">
        <f>'T.1 - zał B'!R68</f>
        <v>0</v>
      </c>
      <c r="G41" s="243" t="e">
        <f t="shared" si="1"/>
        <v>#DIV/0!</v>
      </c>
    </row>
    <row r="42" spans="1:7" ht="12.75">
      <c r="A42" s="745"/>
      <c r="B42" s="238" t="s">
        <v>134</v>
      </c>
      <c r="C42" s="246">
        <f>C43+C44+C45</f>
        <v>0</v>
      </c>
      <c r="D42" s="246">
        <f>D43+D44+D45</f>
        <v>0</v>
      </c>
      <c r="E42" s="246">
        <f>E43+E44+E45</f>
        <v>0</v>
      </c>
      <c r="F42" s="246">
        <f>F43+F44+F45</f>
        <v>0</v>
      </c>
      <c r="G42" s="243" t="e">
        <f t="shared" si="1"/>
        <v>#DIV/0!</v>
      </c>
    </row>
    <row r="43" spans="1:7" ht="12.75">
      <c r="A43" s="745"/>
      <c r="B43" s="238" t="s">
        <v>136</v>
      </c>
      <c r="C43" s="263"/>
      <c r="D43" s="263"/>
      <c r="E43" s="263"/>
      <c r="F43" s="246">
        <f>'T.1 - zał B'!U68</f>
        <v>0</v>
      </c>
      <c r="G43" s="243" t="e">
        <f t="shared" si="1"/>
        <v>#DIV/0!</v>
      </c>
    </row>
    <row r="44" spans="1:7" ht="12.75">
      <c r="A44" s="745"/>
      <c r="B44" s="238" t="s">
        <v>138</v>
      </c>
      <c r="C44" s="263"/>
      <c r="D44" s="263"/>
      <c r="E44" s="263"/>
      <c r="F44" s="246">
        <f>'T.1 - zał B'!V68</f>
        <v>0</v>
      </c>
      <c r="G44" s="243" t="e">
        <f t="shared" si="1"/>
        <v>#DIV/0!</v>
      </c>
    </row>
    <row r="45" spans="1:7" ht="12.75">
      <c r="A45" s="745"/>
      <c r="B45" s="238" t="s">
        <v>224</v>
      </c>
      <c r="C45" s="263"/>
      <c r="D45" s="263"/>
      <c r="E45" s="263"/>
      <c r="F45" s="246">
        <f>'T.1 - zał B'!W68</f>
        <v>0</v>
      </c>
      <c r="G45" s="243" t="e">
        <f t="shared" si="1"/>
        <v>#DIV/0!</v>
      </c>
    </row>
    <row r="46" spans="1:7" ht="12.75">
      <c r="A46" s="745"/>
      <c r="B46" s="238" t="s">
        <v>127</v>
      </c>
      <c r="C46" s="263"/>
      <c r="D46" s="263"/>
      <c r="E46" s="263"/>
      <c r="F46" s="246">
        <f>'T.1 - zał B'!G76</f>
        <v>0</v>
      </c>
      <c r="G46" s="243" t="e">
        <f t="shared" si="1"/>
        <v>#DIV/0!</v>
      </c>
    </row>
    <row r="47" spans="1:7" ht="12.75">
      <c r="A47" s="745"/>
      <c r="B47" s="238" t="s">
        <v>126</v>
      </c>
      <c r="C47" s="263"/>
      <c r="D47" s="263"/>
      <c r="E47" s="263"/>
      <c r="F47" s="246">
        <f>'T.1 - zał B'!I86+'T.1 - zał B'!I89</f>
        <v>0</v>
      </c>
      <c r="G47" s="243" t="e">
        <f t="shared" si="1"/>
        <v>#DIV/0!</v>
      </c>
    </row>
    <row r="48" spans="1:7" ht="27" customHeight="1">
      <c r="A48" s="745"/>
      <c r="B48" s="238" t="s">
        <v>498</v>
      </c>
      <c r="C48" s="263"/>
      <c r="D48" s="263"/>
      <c r="E48" s="263"/>
      <c r="F48" s="246">
        <f>'T.1 - zał B'!M86+'T.1 - zał B'!M89</f>
        <v>0</v>
      </c>
      <c r="G48" s="749" t="e">
        <f t="shared" si="1"/>
        <v>#DIV/0!</v>
      </c>
    </row>
    <row r="49" spans="1:7" s="56" customFormat="1" ht="26.25" customHeight="1">
      <c r="A49" s="747"/>
      <c r="B49" s="231" t="s">
        <v>142</v>
      </c>
      <c r="C49" s="264"/>
      <c r="D49" s="264"/>
      <c r="E49" s="264"/>
      <c r="F49" s="248">
        <f>'T.1 - zał B'!V85</f>
        <v>0</v>
      </c>
      <c r="G49" s="248" t="e">
        <f t="shared" si="1"/>
        <v>#DIV/0!</v>
      </c>
    </row>
    <row r="50" spans="1:7" s="56" customFormat="1" ht="25.5">
      <c r="A50" s="750"/>
      <c r="B50" s="751" t="s">
        <v>495</v>
      </c>
      <c r="C50" s="752"/>
      <c r="D50" s="753"/>
      <c r="E50" s="754"/>
      <c r="F50" s="755">
        <f>'T.1 - zał B'!AA85</f>
        <v>0</v>
      </c>
      <c r="G50" s="755" t="e">
        <f t="shared" si="1"/>
        <v>#DIV/0!</v>
      </c>
    </row>
    <row r="51" spans="1:7" s="46" customFormat="1" ht="9" customHeight="1">
      <c r="A51" s="58"/>
      <c r="B51" s="59"/>
      <c r="C51" s="55"/>
      <c r="D51" s="55"/>
      <c r="E51" s="55"/>
      <c r="F51" s="55"/>
      <c r="G51" s="60"/>
    </row>
    <row r="52" spans="1:7" ht="15.75" customHeight="1">
      <c r="A52" s="203"/>
      <c r="B52" s="1324" t="s">
        <v>140</v>
      </c>
      <c r="C52" s="1324"/>
      <c r="D52" s="1324"/>
      <c r="E52" s="1324"/>
      <c r="F52" s="1324"/>
      <c r="G52" s="1324"/>
    </row>
    <row r="53" spans="1:8" ht="18.75" customHeight="1">
      <c r="A53" s="265" t="s">
        <v>84</v>
      </c>
      <c r="B53" s="266"/>
      <c r="C53" s="267"/>
      <c r="D53" s="267"/>
      <c r="E53" s="267"/>
      <c r="F53" s="267"/>
      <c r="G53" s="267"/>
      <c r="H53" s="24"/>
    </row>
    <row r="54" spans="1:7" ht="12.75">
      <c r="A54" s="209"/>
      <c r="B54" s="268"/>
      <c r="C54" s="269"/>
      <c r="D54" s="269"/>
      <c r="E54" s="269"/>
      <c r="F54" s="269"/>
      <c r="G54" s="269"/>
    </row>
    <row r="55" spans="1:7" ht="12.75">
      <c r="A55" s="209"/>
      <c r="B55" s="213"/>
      <c r="C55" s="269"/>
      <c r="D55" s="269"/>
      <c r="E55" s="270"/>
      <c r="F55" s="270"/>
      <c r="G55" s="269"/>
    </row>
    <row r="56" spans="1:7" s="3" customFormat="1" ht="22.5" customHeight="1">
      <c r="A56" s="209"/>
      <c r="B56" s="1325" t="s">
        <v>99</v>
      </c>
      <c r="C56" s="1325"/>
      <c r="D56" s="270"/>
      <c r="E56" s="1326" t="s">
        <v>100</v>
      </c>
      <c r="F56" s="1326"/>
      <c r="G56" s="1326"/>
    </row>
    <row r="57" spans="1:7" s="3" customFormat="1" ht="12.75">
      <c r="A57" s="209"/>
      <c r="B57" s="1325" t="s">
        <v>48</v>
      </c>
      <c r="C57" s="1325"/>
      <c r="D57" s="270"/>
      <c r="E57" s="1322" t="s">
        <v>88</v>
      </c>
      <c r="F57" s="1322"/>
      <c r="G57" s="1322"/>
    </row>
    <row r="58" spans="1:7" s="3" customFormat="1" ht="12.75">
      <c r="A58" s="209"/>
      <c r="B58" s="1327" t="s">
        <v>94</v>
      </c>
      <c r="C58" s="1327"/>
      <c r="D58" s="270"/>
      <c r="E58" s="1328" t="s">
        <v>94</v>
      </c>
      <c r="F58" s="1328"/>
      <c r="G58" s="1328"/>
    </row>
    <row r="59" spans="1:7" s="48" customFormat="1" ht="19.5" customHeight="1">
      <c r="A59" s="271"/>
      <c r="B59" s="271" t="s">
        <v>93</v>
      </c>
      <c r="C59" s="271"/>
      <c r="D59" s="271"/>
      <c r="E59" s="271"/>
      <c r="F59" s="271"/>
      <c r="G59" s="271"/>
    </row>
    <row r="60" spans="1:7" s="25" customFormat="1" ht="12" customHeight="1">
      <c r="A60" s="272"/>
      <c r="B60" s="272"/>
      <c r="C60" s="272"/>
      <c r="D60" s="272"/>
      <c r="E60" s="272"/>
      <c r="F60" s="272"/>
      <c r="G60" s="272"/>
    </row>
    <row r="61" spans="1:8" s="26" customFormat="1" ht="18.75" customHeight="1">
      <c r="A61" s="273"/>
      <c r="B61" s="1322" t="s">
        <v>95</v>
      </c>
      <c r="C61" s="1322"/>
      <c r="D61" s="270"/>
      <c r="E61" s="1322" t="s">
        <v>96</v>
      </c>
      <c r="F61" s="1322"/>
      <c r="G61" s="1322"/>
      <c r="H61" s="3"/>
    </row>
    <row r="62" spans="1:7" s="3" customFormat="1" ht="20.25" customHeight="1">
      <c r="A62" s="270"/>
      <c r="B62" s="1322" t="s">
        <v>61</v>
      </c>
      <c r="C62" s="1322"/>
      <c r="D62" s="270"/>
      <c r="E62" s="1322" t="s">
        <v>62</v>
      </c>
      <c r="F62" s="1322"/>
      <c r="G62" s="1322"/>
    </row>
    <row r="63" spans="1:7" s="3" customFormat="1" ht="12.75">
      <c r="A63" s="209"/>
      <c r="B63" s="1325" t="s">
        <v>94</v>
      </c>
      <c r="C63" s="1325"/>
      <c r="D63" s="270"/>
      <c r="E63" s="1322" t="s">
        <v>94</v>
      </c>
      <c r="F63" s="1322"/>
      <c r="G63" s="1322"/>
    </row>
    <row r="64" spans="1:2" s="3" customFormat="1" ht="12.75">
      <c r="A64" s="12"/>
      <c r="B64" s="16"/>
    </row>
  </sheetData>
  <sheetProtection selectLockedCells="1"/>
  <mergeCells count="22">
    <mergeCell ref="A5:A7"/>
    <mergeCell ref="B5:B7"/>
    <mergeCell ref="F1:G1"/>
    <mergeCell ref="G5:G7"/>
    <mergeCell ref="A3:G3"/>
    <mergeCell ref="C5:C7"/>
    <mergeCell ref="E63:G63"/>
    <mergeCell ref="B63:C63"/>
    <mergeCell ref="E56:G56"/>
    <mergeCell ref="B56:C56"/>
    <mergeCell ref="B58:C58"/>
    <mergeCell ref="B57:C57"/>
    <mergeCell ref="B61:C61"/>
    <mergeCell ref="E61:G61"/>
    <mergeCell ref="E58:G58"/>
    <mergeCell ref="E57:G57"/>
    <mergeCell ref="B62:C62"/>
    <mergeCell ref="D5:D7"/>
    <mergeCell ref="E62:G62"/>
    <mergeCell ref="F5:F7"/>
    <mergeCell ref="E5:E7"/>
    <mergeCell ref="B52:G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23.00390625" style="1163" customWidth="1"/>
    <col min="2" max="2" width="11.125" style="1163" customWidth="1"/>
    <col min="3" max="7" width="10.75390625" style="1163" customWidth="1"/>
    <col min="8" max="8" width="11.25390625" style="1164" customWidth="1"/>
    <col min="9" max="12" width="11.375" style="1163" customWidth="1"/>
    <col min="13" max="16384" width="9.125" style="1163" customWidth="1"/>
  </cols>
  <sheetData>
    <row r="1" spans="10:12" ht="11.25">
      <c r="J1" s="1713" t="s">
        <v>976</v>
      </c>
      <c r="K1" s="1713"/>
      <c r="L1" s="1713"/>
    </row>
    <row r="2" spans="1:12" ht="18" customHeight="1">
      <c r="A2" s="1714" t="s">
        <v>917</v>
      </c>
      <c r="B2" s="1714"/>
      <c r="C2" s="1714"/>
      <c r="D2" s="1714"/>
      <c r="E2" s="1714"/>
      <c r="F2" s="1714"/>
      <c r="G2" s="1714"/>
      <c r="H2" s="1714"/>
      <c r="I2" s="1714"/>
      <c r="J2" s="1714"/>
      <c r="K2" s="1714"/>
      <c r="L2" s="1714"/>
    </row>
    <row r="3" spans="1:12" ht="20.25" customHeight="1">
      <c r="A3" s="1165"/>
      <c r="B3" s="1165" t="s">
        <v>918</v>
      </c>
      <c r="C3" s="1165"/>
      <c r="D3" s="1165"/>
      <c r="E3" s="1165"/>
      <c r="F3" s="1165"/>
      <c r="G3" s="1165"/>
      <c r="H3" s="1166"/>
      <c r="I3" s="1165"/>
      <c r="J3" s="1165"/>
      <c r="K3" s="1165"/>
      <c r="L3" s="1167"/>
    </row>
    <row r="4" spans="1:12" ht="11.25">
      <c r="A4" s="1168"/>
      <c r="B4" s="1167"/>
      <c r="C4" s="1167"/>
      <c r="D4" s="1167"/>
      <c r="E4" s="1715" t="s">
        <v>617</v>
      </c>
      <c r="F4" s="1715"/>
      <c r="G4" s="1715"/>
      <c r="H4" s="1169"/>
      <c r="I4" s="1167"/>
      <c r="J4" s="1167"/>
      <c r="K4" s="1167"/>
      <c r="L4" s="1167"/>
    </row>
    <row r="5" spans="1:12" ht="11.25">
      <c r="A5" s="1167"/>
      <c r="B5" s="1167"/>
      <c r="C5" s="1167"/>
      <c r="D5" s="1167"/>
      <c r="E5" s="1167"/>
      <c r="F5" s="1167"/>
      <c r="G5" s="1167"/>
      <c r="H5" s="1169"/>
      <c r="I5" s="1167"/>
      <c r="J5" s="1167"/>
      <c r="K5" s="1167"/>
      <c r="L5" s="1170" t="s">
        <v>919</v>
      </c>
    </row>
    <row r="6" spans="1:12" s="1173" customFormat="1" ht="45">
      <c r="A6" s="1171" t="s">
        <v>920</v>
      </c>
      <c r="B6" s="1171" t="s">
        <v>921</v>
      </c>
      <c r="C6" s="1171" t="s">
        <v>922</v>
      </c>
      <c r="D6" s="1171" t="s">
        <v>923</v>
      </c>
      <c r="E6" s="1171" t="s">
        <v>924</v>
      </c>
      <c r="F6" s="1171" t="s">
        <v>925</v>
      </c>
      <c r="G6" s="1171" t="s">
        <v>926</v>
      </c>
      <c r="H6" s="1172" t="s">
        <v>927</v>
      </c>
      <c r="I6" s="1171" t="s">
        <v>928</v>
      </c>
      <c r="J6" s="1171" t="s">
        <v>929</v>
      </c>
      <c r="K6" s="1171" t="s">
        <v>930</v>
      </c>
      <c r="L6" s="1171" t="s">
        <v>931</v>
      </c>
    </row>
    <row r="7" spans="1:12" s="1175" customFormat="1" ht="14.25" customHeight="1">
      <c r="A7" s="1174">
        <v>1</v>
      </c>
      <c r="B7" s="1174">
        <v>2</v>
      </c>
      <c r="C7" s="1174">
        <v>3</v>
      </c>
      <c r="D7" s="1174">
        <v>4</v>
      </c>
      <c r="E7" s="1174">
        <v>5</v>
      </c>
      <c r="F7" s="1174">
        <v>6</v>
      </c>
      <c r="G7" s="1174">
        <v>7</v>
      </c>
      <c r="H7" s="1174">
        <v>8</v>
      </c>
      <c r="I7" s="1174">
        <v>9</v>
      </c>
      <c r="J7" s="1174">
        <v>10</v>
      </c>
      <c r="K7" s="1174">
        <v>11</v>
      </c>
      <c r="L7" s="1174">
        <v>12</v>
      </c>
    </row>
    <row r="8" spans="1:12" s="1164" customFormat="1" ht="32.25" customHeight="1">
      <c r="A8" s="1176" t="s">
        <v>932</v>
      </c>
      <c r="B8" s="1177">
        <f>SUM(B9:B14)</f>
        <v>0</v>
      </c>
      <c r="C8" s="1177">
        <f>SUM(C9:C14)</f>
        <v>0</v>
      </c>
      <c r="D8" s="1177">
        <f aca="true" t="shared" si="0" ref="D8:I8">SUM(D9:D14)</f>
        <v>0</v>
      </c>
      <c r="E8" s="1177">
        <f t="shared" si="0"/>
        <v>0</v>
      </c>
      <c r="F8" s="1177">
        <f t="shared" si="0"/>
        <v>0</v>
      </c>
      <c r="G8" s="1177">
        <f t="shared" si="0"/>
        <v>0</v>
      </c>
      <c r="H8" s="1177">
        <f>SUM(H9:H14)</f>
        <v>0</v>
      </c>
      <c r="I8" s="1177">
        <f t="shared" si="0"/>
        <v>0</v>
      </c>
      <c r="J8" s="1178"/>
      <c r="K8" s="1177">
        <f>SUM(K9:K14)</f>
        <v>0</v>
      </c>
      <c r="L8" s="1178"/>
    </row>
    <row r="9" spans="1:12" ht="13.5" customHeight="1">
      <c r="A9" s="1179" t="s">
        <v>933</v>
      </c>
      <c r="B9" s="1180"/>
      <c r="C9" s="1180"/>
      <c r="D9" s="1180"/>
      <c r="E9" s="1180"/>
      <c r="F9" s="1180"/>
      <c r="G9" s="1180"/>
      <c r="H9" s="1177">
        <f aca="true" t="shared" si="1" ref="H9:H14">SUM(C9:G9)</f>
        <v>0</v>
      </c>
      <c r="I9" s="1180"/>
      <c r="J9" s="1181" t="s">
        <v>141</v>
      </c>
      <c r="K9" s="1180"/>
      <c r="L9" s="1181" t="s">
        <v>141</v>
      </c>
    </row>
    <row r="10" spans="1:12" ht="13.5" customHeight="1">
      <c r="A10" s="1182" t="s">
        <v>934</v>
      </c>
      <c r="B10" s="1180"/>
      <c r="C10" s="1180"/>
      <c r="D10" s="1180"/>
      <c r="E10" s="1180"/>
      <c r="F10" s="1180"/>
      <c r="G10" s="1180"/>
      <c r="H10" s="1177">
        <f t="shared" si="1"/>
        <v>0</v>
      </c>
      <c r="I10" s="1180"/>
      <c r="J10" s="1181" t="s">
        <v>141</v>
      </c>
      <c r="K10" s="1180"/>
      <c r="L10" s="1181" t="s">
        <v>141</v>
      </c>
    </row>
    <row r="11" spans="1:12" ht="13.5" customHeight="1">
      <c r="A11" s="1179" t="s">
        <v>935</v>
      </c>
      <c r="B11" s="1180"/>
      <c r="C11" s="1180"/>
      <c r="D11" s="1180"/>
      <c r="E11" s="1180"/>
      <c r="F11" s="1180"/>
      <c r="G11" s="1180"/>
      <c r="H11" s="1177">
        <f t="shared" si="1"/>
        <v>0</v>
      </c>
      <c r="I11" s="1180"/>
      <c r="J11" s="1181" t="s">
        <v>141</v>
      </c>
      <c r="K11" s="1180"/>
      <c r="L11" s="1181" t="s">
        <v>141</v>
      </c>
    </row>
    <row r="12" spans="1:12" ht="13.5" customHeight="1">
      <c r="A12" s="1179" t="s">
        <v>936</v>
      </c>
      <c r="B12" s="1180"/>
      <c r="C12" s="1180"/>
      <c r="D12" s="1180"/>
      <c r="E12" s="1180"/>
      <c r="F12" s="1180"/>
      <c r="G12" s="1180"/>
      <c r="H12" s="1177">
        <f t="shared" si="1"/>
        <v>0</v>
      </c>
      <c r="I12" s="1180"/>
      <c r="J12" s="1181" t="s">
        <v>141</v>
      </c>
      <c r="K12" s="1180"/>
      <c r="L12" s="1181" t="s">
        <v>141</v>
      </c>
    </row>
    <row r="13" spans="1:12" ht="13.5" customHeight="1">
      <c r="A13" s="1179" t="s">
        <v>937</v>
      </c>
      <c r="B13" s="1180"/>
      <c r="C13" s="1180"/>
      <c r="D13" s="1180"/>
      <c r="E13" s="1180"/>
      <c r="F13" s="1180"/>
      <c r="G13" s="1180"/>
      <c r="H13" s="1177">
        <f t="shared" si="1"/>
        <v>0</v>
      </c>
      <c r="I13" s="1180"/>
      <c r="J13" s="1181" t="s">
        <v>141</v>
      </c>
      <c r="K13" s="1180"/>
      <c r="L13" s="1181" t="s">
        <v>141</v>
      </c>
    </row>
    <row r="14" spans="1:12" ht="13.5" customHeight="1">
      <c r="A14" s="1179" t="s">
        <v>938</v>
      </c>
      <c r="B14" s="1180"/>
      <c r="C14" s="1180"/>
      <c r="D14" s="1180"/>
      <c r="E14" s="1180"/>
      <c r="F14" s="1180"/>
      <c r="G14" s="1180"/>
      <c r="H14" s="1177">
        <f t="shared" si="1"/>
        <v>0</v>
      </c>
      <c r="I14" s="1180"/>
      <c r="J14" s="1181" t="s">
        <v>141</v>
      </c>
      <c r="K14" s="1180"/>
      <c r="L14" s="1181" t="s">
        <v>141</v>
      </c>
    </row>
    <row r="15" spans="1:12" ht="13.5" customHeight="1">
      <c r="A15" s="1716" t="s">
        <v>939</v>
      </c>
      <c r="B15" s="1716"/>
      <c r="C15" s="1716"/>
      <c r="D15" s="1716"/>
      <c r="E15" s="1716"/>
      <c r="F15" s="1716"/>
      <c r="G15" s="1716"/>
      <c r="H15" s="1178"/>
      <c r="I15" s="1183"/>
      <c r="J15" s="1184"/>
      <c r="K15" s="1183"/>
      <c r="L15" s="1184"/>
    </row>
    <row r="16" spans="1:12" s="1189" customFormat="1" ht="12" customHeight="1">
      <c r="A16" s="1185"/>
      <c r="B16" s="1185"/>
      <c r="C16" s="1185"/>
      <c r="D16" s="1185"/>
      <c r="E16" s="1185"/>
      <c r="F16" s="1185"/>
      <c r="G16" s="1185"/>
      <c r="H16" s="1186"/>
      <c r="I16" s="1187"/>
      <c r="J16" s="1188"/>
      <c r="K16" s="1187"/>
      <c r="L16" s="1170" t="s">
        <v>919</v>
      </c>
    </row>
    <row r="17" spans="1:12" s="1193" customFormat="1" ht="26.25" customHeight="1">
      <c r="A17" s="1190" t="s">
        <v>940</v>
      </c>
      <c r="B17" s="1191">
        <f aca="true" t="shared" si="2" ref="B17:I17">SUM(B18:B23)</f>
        <v>0</v>
      </c>
      <c r="C17" s="1191">
        <f t="shared" si="2"/>
        <v>0</v>
      </c>
      <c r="D17" s="1191">
        <f t="shared" si="2"/>
        <v>0</v>
      </c>
      <c r="E17" s="1191">
        <f t="shared" si="2"/>
        <v>0</v>
      </c>
      <c r="F17" s="1191">
        <f t="shared" si="2"/>
        <v>0</v>
      </c>
      <c r="G17" s="1191">
        <f t="shared" si="2"/>
        <v>0</v>
      </c>
      <c r="H17" s="1191">
        <f>SUM(H18:H23)</f>
        <v>0</v>
      </c>
      <c r="I17" s="1191">
        <f t="shared" si="2"/>
        <v>0</v>
      </c>
      <c r="J17" s="1192"/>
      <c r="K17" s="1191">
        <f>SUM(K18:K23)</f>
        <v>0</v>
      </c>
      <c r="L17" s="1192"/>
    </row>
    <row r="18" spans="1:12" ht="13.5" customHeight="1">
      <c r="A18" s="1179" t="s">
        <v>933</v>
      </c>
      <c r="B18" s="1180"/>
      <c r="C18" s="1180"/>
      <c r="D18" s="1180"/>
      <c r="E18" s="1180"/>
      <c r="F18" s="1180"/>
      <c r="G18" s="1180"/>
      <c r="H18" s="1177">
        <f aca="true" t="shared" si="3" ref="H18:H23">SUM(C18:G18)</f>
        <v>0</v>
      </c>
      <c r="I18" s="1180"/>
      <c r="J18" s="1181" t="s">
        <v>141</v>
      </c>
      <c r="K18" s="1180"/>
      <c r="L18" s="1181" t="s">
        <v>141</v>
      </c>
    </row>
    <row r="19" spans="1:12" ht="13.5" customHeight="1">
      <c r="A19" s="1179" t="s">
        <v>934</v>
      </c>
      <c r="B19" s="1180"/>
      <c r="C19" s="1180"/>
      <c r="D19" s="1180"/>
      <c r="E19" s="1180"/>
      <c r="F19" s="1180"/>
      <c r="G19" s="1180"/>
      <c r="H19" s="1177">
        <f t="shared" si="3"/>
        <v>0</v>
      </c>
      <c r="I19" s="1180"/>
      <c r="J19" s="1181" t="s">
        <v>141</v>
      </c>
      <c r="K19" s="1180"/>
      <c r="L19" s="1181" t="s">
        <v>141</v>
      </c>
    </row>
    <row r="20" spans="1:12" ht="13.5" customHeight="1">
      <c r="A20" s="1179" t="s">
        <v>935</v>
      </c>
      <c r="B20" s="1180"/>
      <c r="C20" s="1180"/>
      <c r="D20" s="1180"/>
      <c r="E20" s="1180"/>
      <c r="F20" s="1180"/>
      <c r="G20" s="1180"/>
      <c r="H20" s="1177">
        <f t="shared" si="3"/>
        <v>0</v>
      </c>
      <c r="I20" s="1180"/>
      <c r="J20" s="1181" t="s">
        <v>141</v>
      </c>
      <c r="K20" s="1180"/>
      <c r="L20" s="1181" t="s">
        <v>141</v>
      </c>
    </row>
    <row r="21" spans="1:12" ht="13.5" customHeight="1">
      <c r="A21" s="1179" t="s">
        <v>936</v>
      </c>
      <c r="B21" s="1180"/>
      <c r="C21" s="1180"/>
      <c r="D21" s="1180"/>
      <c r="E21" s="1180"/>
      <c r="F21" s="1180"/>
      <c r="G21" s="1180"/>
      <c r="H21" s="1177">
        <f t="shared" si="3"/>
        <v>0</v>
      </c>
      <c r="I21" s="1180"/>
      <c r="J21" s="1181" t="s">
        <v>141</v>
      </c>
      <c r="K21" s="1180"/>
      <c r="L21" s="1181" t="s">
        <v>141</v>
      </c>
    </row>
    <row r="22" spans="1:12" ht="13.5" customHeight="1">
      <c r="A22" s="1179" t="s">
        <v>937</v>
      </c>
      <c r="B22" s="1180"/>
      <c r="C22" s="1180"/>
      <c r="D22" s="1180"/>
      <c r="E22" s="1180"/>
      <c r="F22" s="1180"/>
      <c r="G22" s="1180"/>
      <c r="H22" s="1177">
        <f t="shared" si="3"/>
        <v>0</v>
      </c>
      <c r="I22" s="1180"/>
      <c r="J22" s="1181" t="s">
        <v>141</v>
      </c>
      <c r="K22" s="1180"/>
      <c r="L22" s="1181" t="s">
        <v>141</v>
      </c>
    </row>
    <row r="23" spans="1:12" ht="13.5" customHeight="1">
      <c r="A23" s="1179" t="s">
        <v>938</v>
      </c>
      <c r="B23" s="1180"/>
      <c r="C23" s="1180"/>
      <c r="D23" s="1180"/>
      <c r="E23" s="1180"/>
      <c r="F23" s="1180"/>
      <c r="G23" s="1180"/>
      <c r="H23" s="1177">
        <f t="shared" si="3"/>
        <v>0</v>
      </c>
      <c r="I23" s="1180"/>
      <c r="J23" s="1181" t="s">
        <v>141</v>
      </c>
      <c r="K23" s="1180"/>
      <c r="L23" s="1181" t="s">
        <v>141</v>
      </c>
    </row>
    <row r="24" spans="1:12" ht="13.5" customHeight="1">
      <c r="A24" s="1716" t="s">
        <v>939</v>
      </c>
      <c r="B24" s="1716"/>
      <c r="C24" s="1716"/>
      <c r="D24" s="1716"/>
      <c r="E24" s="1716"/>
      <c r="F24" s="1716"/>
      <c r="G24" s="1716"/>
      <c r="H24" s="1178"/>
      <c r="I24" s="1183"/>
      <c r="J24" s="1184"/>
      <c r="K24" s="1183"/>
      <c r="L24" s="1184"/>
    </row>
    <row r="25" spans="1:12" ht="3.75" customHeight="1">
      <c r="A25" s="1167"/>
      <c r="B25" s="1167"/>
      <c r="C25" s="1167"/>
      <c r="D25" s="1167"/>
      <c r="E25" s="1167"/>
      <c r="F25" s="1167"/>
      <c r="G25" s="1167"/>
      <c r="H25" s="1169"/>
      <c r="I25" s="1167"/>
      <c r="J25" s="1167"/>
      <c r="K25" s="1167"/>
      <c r="L25" s="1167"/>
    </row>
    <row r="26" spans="1:12" ht="21">
      <c r="A26" s="1194" t="s">
        <v>941</v>
      </c>
      <c r="B26" s="1195"/>
      <c r="C26" s="1195"/>
      <c r="D26" s="1195"/>
      <c r="E26" s="1196"/>
      <c r="F26" s="1172" t="s">
        <v>942</v>
      </c>
      <c r="G26" s="1172" t="s">
        <v>943</v>
      </c>
      <c r="H26" s="1169"/>
      <c r="I26" s="1167"/>
      <c r="J26" s="1167"/>
      <c r="K26" s="1167"/>
      <c r="L26" s="1167"/>
    </row>
    <row r="27" spans="1:12" ht="12.75" customHeight="1">
      <c r="A27" s="1701" t="s">
        <v>944</v>
      </c>
      <c r="B27" s="1701"/>
      <c r="C27" s="1701"/>
      <c r="D27" s="1701"/>
      <c r="E27" s="1701"/>
      <c r="F27" s="1184"/>
      <c r="G27" s="1184"/>
      <c r="H27" s="1197"/>
      <c r="I27" s="1169"/>
      <c r="J27" s="1167"/>
      <c r="K27" s="1167"/>
      <c r="L27" s="1167"/>
    </row>
    <row r="28" spans="1:12" ht="13.5" customHeight="1">
      <c r="A28" s="1701" t="s">
        <v>945</v>
      </c>
      <c r="B28" s="1701"/>
      <c r="C28" s="1701"/>
      <c r="D28" s="1701"/>
      <c r="E28" s="1701"/>
      <c r="F28" s="1184"/>
      <c r="G28" s="1184"/>
      <c r="H28" s="1197"/>
      <c r="I28" s="1169"/>
      <c r="J28" s="1167"/>
      <c r="K28" s="1167"/>
      <c r="L28" s="1167"/>
    </row>
    <row r="29" spans="1:12" ht="8.25" customHeight="1">
      <c r="A29" s="1198"/>
      <c r="B29" s="1198"/>
      <c r="C29" s="1198"/>
      <c r="D29" s="1198"/>
      <c r="E29" s="1198"/>
      <c r="F29" s="1188"/>
      <c r="G29" s="1199"/>
      <c r="H29" s="1197"/>
      <c r="I29" s="1169"/>
      <c r="J29" s="1167"/>
      <c r="K29" s="1167"/>
      <c r="L29" s="1167"/>
    </row>
    <row r="30" spans="1:12" ht="15.75" customHeight="1">
      <c r="A30" s="1702" t="s">
        <v>946</v>
      </c>
      <c r="B30" s="1702" t="s">
        <v>1</v>
      </c>
      <c r="C30" s="1705"/>
      <c r="D30" s="1706"/>
      <c r="E30" s="1709" t="s">
        <v>947</v>
      </c>
      <c r="F30" s="1709"/>
      <c r="G30" s="1709" t="s">
        <v>948</v>
      </c>
      <c r="H30" s="1709"/>
      <c r="I30" s="1169"/>
      <c r="J30" s="1167"/>
      <c r="K30" s="1167"/>
      <c r="L30" s="1167"/>
    </row>
    <row r="31" spans="1:12" ht="33.75">
      <c r="A31" s="1703"/>
      <c r="B31" s="1704"/>
      <c r="C31" s="1707"/>
      <c r="D31" s="1708"/>
      <c r="E31" s="1200" t="s">
        <v>949</v>
      </c>
      <c r="F31" s="1171" t="s">
        <v>950</v>
      </c>
      <c r="G31" s="1200" t="s">
        <v>949</v>
      </c>
      <c r="H31" s="1171" t="s">
        <v>950</v>
      </c>
      <c r="I31" s="1201"/>
      <c r="J31" s="1201"/>
      <c r="K31" s="1202"/>
      <c r="L31" s="1167"/>
    </row>
    <row r="32" spans="1:12" ht="11.25">
      <c r="A32" s="1703"/>
      <c r="B32" s="1698" t="s">
        <v>933</v>
      </c>
      <c r="C32" s="1698"/>
      <c r="D32" s="1698"/>
      <c r="E32" s="1203" t="e">
        <f aca="true" t="shared" si="4" ref="E32:E37">SUM(C9:D9,G9)/B9/12</f>
        <v>#DIV/0!</v>
      </c>
      <c r="F32" s="1204" t="e">
        <f aca="true" t="shared" si="5" ref="F32:F37">SUM(C9:D9,G9,I9,K9)/B9/12</f>
        <v>#DIV/0!</v>
      </c>
      <c r="G32" s="1203" t="e">
        <f aca="true" t="shared" si="6" ref="G32:G37">SUM(C18:D18,G18)/B18/12</f>
        <v>#DIV/0!</v>
      </c>
      <c r="H32" s="1204" t="e">
        <f aca="true" t="shared" si="7" ref="H32:H37">SUM(C18:D18,G18,I18,K18)/B18/12</f>
        <v>#DIV/0!</v>
      </c>
      <c r="I32" s="1205"/>
      <c r="J32" s="1205"/>
      <c r="K32" s="1206"/>
      <c r="L32" s="1167"/>
    </row>
    <row r="33" spans="1:12" ht="11.25">
      <c r="A33" s="1703"/>
      <c r="B33" s="1710" t="s">
        <v>934</v>
      </c>
      <c r="C33" s="1711"/>
      <c r="D33" s="1712"/>
      <c r="E33" s="1203" t="e">
        <f t="shared" si="4"/>
        <v>#DIV/0!</v>
      </c>
      <c r="F33" s="1204" t="e">
        <f t="shared" si="5"/>
        <v>#DIV/0!</v>
      </c>
      <c r="G33" s="1203" t="e">
        <f t="shared" si="6"/>
        <v>#DIV/0!</v>
      </c>
      <c r="H33" s="1204" t="e">
        <f t="shared" si="7"/>
        <v>#DIV/0!</v>
      </c>
      <c r="I33" s="1205"/>
      <c r="J33" s="1205"/>
      <c r="K33" s="1206"/>
      <c r="L33" s="1167"/>
    </row>
    <row r="34" spans="1:12" ht="11.25">
      <c r="A34" s="1703"/>
      <c r="B34" s="1698" t="s">
        <v>935</v>
      </c>
      <c r="C34" s="1698"/>
      <c r="D34" s="1698"/>
      <c r="E34" s="1203" t="e">
        <f t="shared" si="4"/>
        <v>#DIV/0!</v>
      </c>
      <c r="F34" s="1204" t="e">
        <f t="shared" si="5"/>
        <v>#DIV/0!</v>
      </c>
      <c r="G34" s="1203" t="e">
        <f t="shared" si="6"/>
        <v>#DIV/0!</v>
      </c>
      <c r="H34" s="1204" t="e">
        <f t="shared" si="7"/>
        <v>#DIV/0!</v>
      </c>
      <c r="I34" s="1205"/>
      <c r="J34" s="1205"/>
      <c r="K34" s="1206"/>
      <c r="L34" s="1167"/>
    </row>
    <row r="35" spans="1:12" ht="11.25">
      <c r="A35" s="1703"/>
      <c r="B35" s="1698" t="s">
        <v>936</v>
      </c>
      <c r="C35" s="1698"/>
      <c r="D35" s="1698"/>
      <c r="E35" s="1203" t="e">
        <f t="shared" si="4"/>
        <v>#DIV/0!</v>
      </c>
      <c r="F35" s="1204" t="e">
        <f t="shared" si="5"/>
        <v>#DIV/0!</v>
      </c>
      <c r="G35" s="1203" t="e">
        <f t="shared" si="6"/>
        <v>#DIV/0!</v>
      </c>
      <c r="H35" s="1204" t="e">
        <f t="shared" si="7"/>
        <v>#DIV/0!</v>
      </c>
      <c r="I35" s="1205"/>
      <c r="J35" s="1205"/>
      <c r="K35" s="1206"/>
      <c r="L35" s="1167"/>
    </row>
    <row r="36" spans="1:12" ht="11.25">
      <c r="A36" s="1703"/>
      <c r="B36" s="1698" t="s">
        <v>937</v>
      </c>
      <c r="C36" s="1698"/>
      <c r="D36" s="1698"/>
      <c r="E36" s="1203" t="e">
        <f t="shared" si="4"/>
        <v>#DIV/0!</v>
      </c>
      <c r="F36" s="1204" t="e">
        <f t="shared" si="5"/>
        <v>#DIV/0!</v>
      </c>
      <c r="G36" s="1203" t="e">
        <f t="shared" si="6"/>
        <v>#DIV/0!</v>
      </c>
      <c r="H36" s="1204" t="e">
        <f t="shared" si="7"/>
        <v>#DIV/0!</v>
      </c>
      <c r="I36" s="1205"/>
      <c r="J36" s="1205"/>
      <c r="K36" s="1206"/>
      <c r="L36" s="1167"/>
    </row>
    <row r="37" spans="1:12" ht="11.25">
      <c r="A37" s="1703"/>
      <c r="B37" s="1698" t="s">
        <v>938</v>
      </c>
      <c r="C37" s="1698"/>
      <c r="D37" s="1698"/>
      <c r="E37" s="1203" t="e">
        <f t="shared" si="4"/>
        <v>#DIV/0!</v>
      </c>
      <c r="F37" s="1204" t="e">
        <f t="shared" si="5"/>
        <v>#DIV/0!</v>
      </c>
      <c r="G37" s="1203" t="e">
        <f t="shared" si="6"/>
        <v>#DIV/0!</v>
      </c>
      <c r="H37" s="1204" t="e">
        <f t="shared" si="7"/>
        <v>#DIV/0!</v>
      </c>
      <c r="I37" s="1205"/>
      <c r="J37" s="1205"/>
      <c r="K37" s="1206"/>
      <c r="L37" s="1167"/>
    </row>
    <row r="38" spans="1:12" ht="11.25">
      <c r="A38" s="1704"/>
      <c r="B38" s="1699" t="s">
        <v>951</v>
      </c>
      <c r="C38" s="1699"/>
      <c r="D38" s="1699"/>
      <c r="E38" s="1207" t="e">
        <f>SUM((C8-C9)+(D8-D9)+(G8-G9))/((B8-B9))/12</f>
        <v>#DIV/0!</v>
      </c>
      <c r="F38" s="1207" t="e">
        <f>SUM((C8-C9)+(D8-D9)+(G8-G9)+(I8-I9)+(K8-K9))/((B8-B9))/12</f>
        <v>#DIV/0!</v>
      </c>
      <c r="G38" s="1207" t="e">
        <f>SUM((C17-C18)+(D17-D18)+(G17-G18))/((B17-B18))/12</f>
        <v>#DIV/0!</v>
      </c>
      <c r="H38" s="1208" t="e">
        <f>SUM((C17-C18)+(D17-D18)+(G17-G18)+(I17-I18)+(K17-K18))/(B17-B18)/12</f>
        <v>#DIV/0!</v>
      </c>
      <c r="I38" s="1206"/>
      <c r="J38" s="1206"/>
      <c r="K38" s="1205"/>
      <c r="L38" s="1167"/>
    </row>
    <row r="39" spans="1:12" ht="13.5" customHeight="1">
      <c r="A39" s="1209" t="s">
        <v>952</v>
      </c>
      <c r="B39" s="1209"/>
      <c r="C39" s="1209"/>
      <c r="D39" s="1210"/>
      <c r="E39" s="1206"/>
      <c r="F39" s="1206"/>
      <c r="G39" s="1206"/>
      <c r="H39" s="1211"/>
      <c r="I39" s="1700"/>
      <c r="J39" s="1700"/>
      <c r="K39" s="1700"/>
      <c r="L39" s="1700"/>
    </row>
    <row r="40" spans="1:12" ht="13.5" customHeight="1">
      <c r="A40" s="1201" t="s">
        <v>953</v>
      </c>
      <c r="B40" s="1201"/>
      <c r="C40" s="1201"/>
      <c r="D40" s="1210"/>
      <c r="E40" s="1206"/>
      <c r="F40" s="1206"/>
      <c r="G40" s="1206"/>
      <c r="H40" s="1211"/>
      <c r="I40" s="1700"/>
      <c r="J40" s="1700"/>
      <c r="K40" s="1700"/>
      <c r="L40" s="1700"/>
    </row>
    <row r="41" spans="1:12" ht="11.25">
      <c r="A41" s="1167" t="s">
        <v>954</v>
      </c>
      <c r="B41" s="1211"/>
      <c r="C41" s="1211"/>
      <c r="D41" s="1695"/>
      <c r="E41" s="1695"/>
      <c r="F41" s="1167"/>
      <c r="G41" s="1167"/>
      <c r="H41" s="1211"/>
      <c r="I41" s="1695"/>
      <c r="J41" s="1695"/>
      <c r="K41" s="1695"/>
      <c r="L41" s="1695"/>
    </row>
    <row r="42" spans="1:16" s="1213" customFormat="1" ht="28.5" customHeight="1">
      <c r="A42" s="1634" t="s">
        <v>874</v>
      </c>
      <c r="B42" s="1635"/>
      <c r="C42" s="1635"/>
      <c r="D42" s="1635"/>
      <c r="E42" s="1635"/>
      <c r="F42" s="1635"/>
      <c r="G42" s="1635"/>
      <c r="H42" s="1635"/>
      <c r="I42" s="1635"/>
      <c r="J42" s="1635"/>
      <c r="K42" s="1635"/>
      <c r="L42" s="1635"/>
      <c r="M42" s="360"/>
      <c r="N42" s="1212"/>
      <c r="O42" s="1212"/>
      <c r="P42" s="1212"/>
    </row>
    <row r="43" spans="1:13" ht="19.5" customHeight="1">
      <c r="A43" s="1214"/>
      <c r="B43" s="1696" t="s">
        <v>875</v>
      </c>
      <c r="C43" s="1697"/>
      <c r="D43" s="1697"/>
      <c r="E43" s="1697"/>
      <c r="F43" s="1033"/>
      <c r="G43" s="1215"/>
      <c r="H43" s="1696" t="s">
        <v>100</v>
      </c>
      <c r="I43" s="1697"/>
      <c r="J43" s="1697"/>
      <c r="K43" s="1697"/>
      <c r="L43" s="1216"/>
      <c r="M43" s="1217"/>
    </row>
    <row r="44" spans="1:13" ht="129.75" customHeight="1">
      <c r="A44" s="1217"/>
      <c r="B44" s="1689"/>
      <c r="C44" s="1626"/>
      <c r="D44" s="1626"/>
      <c r="E44" s="1627"/>
      <c r="F44" s="1218"/>
      <c r="G44" s="1189"/>
      <c r="H44" s="1690"/>
      <c r="I44" s="1626"/>
      <c r="J44" s="1626"/>
      <c r="K44" s="1627"/>
      <c r="L44" s="1219"/>
      <c r="M44" s="1217"/>
    </row>
    <row r="45" spans="1:13" ht="15" customHeight="1">
      <c r="A45" s="1217"/>
      <c r="B45" s="1691" t="s">
        <v>876</v>
      </c>
      <c r="C45" s="1692"/>
      <c r="D45" s="1692"/>
      <c r="E45" s="1692"/>
      <c r="F45" s="1220"/>
      <c r="G45" s="1189"/>
      <c r="H45" s="1691" t="s">
        <v>876</v>
      </c>
      <c r="I45" s="1692"/>
      <c r="J45" s="1692"/>
      <c r="K45" s="1692"/>
      <c r="L45" s="1221"/>
      <c r="M45" s="1217"/>
    </row>
    <row r="46" spans="1:13" ht="15" customHeight="1">
      <c r="A46" s="1217"/>
      <c r="B46" s="1222"/>
      <c r="C46" s="1220"/>
      <c r="D46" s="1220"/>
      <c r="E46" s="1220"/>
      <c r="F46" s="1220"/>
      <c r="G46" s="1189"/>
      <c r="H46" s="1222"/>
      <c r="I46" s="1220"/>
      <c r="J46" s="1189"/>
      <c r="K46" s="1222"/>
      <c r="L46" s="1221"/>
      <c r="M46" s="1217"/>
    </row>
    <row r="47" spans="1:13" ht="19.5" customHeight="1">
      <c r="A47" s="1223"/>
      <c r="B47" s="1693" t="s">
        <v>955</v>
      </c>
      <c r="C47" s="1639"/>
      <c r="D47" s="1639"/>
      <c r="E47" s="1639"/>
      <c r="F47" s="1212"/>
      <c r="G47" s="1224"/>
      <c r="H47" s="1693" t="s">
        <v>97</v>
      </c>
      <c r="I47" s="1694"/>
      <c r="J47" s="1694"/>
      <c r="K47" s="1694"/>
      <c r="L47" s="1225"/>
      <c r="M47" s="1217"/>
    </row>
    <row r="48" spans="1:13" ht="129.75" customHeight="1">
      <c r="A48" s="1217"/>
      <c r="B48" s="1689"/>
      <c r="C48" s="1626"/>
      <c r="D48" s="1626"/>
      <c r="E48" s="1627"/>
      <c r="F48" s="1218"/>
      <c r="G48" s="1189"/>
      <c r="H48" s="1690"/>
      <c r="I48" s="1626"/>
      <c r="J48" s="1626"/>
      <c r="K48" s="1627"/>
      <c r="L48" s="1219"/>
      <c r="M48" s="1217"/>
    </row>
    <row r="49" spans="1:13" ht="15" customHeight="1">
      <c r="A49" s="1217"/>
      <c r="B49" s="1691" t="s">
        <v>876</v>
      </c>
      <c r="C49" s="1692"/>
      <c r="D49" s="1692"/>
      <c r="E49" s="1692"/>
      <c r="F49" s="1220"/>
      <c r="G49" s="1189"/>
      <c r="H49" s="1691" t="s">
        <v>876</v>
      </c>
      <c r="I49" s="1692"/>
      <c r="J49" s="1692"/>
      <c r="K49" s="1692"/>
      <c r="L49" s="1221"/>
      <c r="M49" s="1217"/>
    </row>
    <row r="50" spans="1:13" ht="30.75" customHeight="1">
      <c r="A50" s="1630" t="s">
        <v>878</v>
      </c>
      <c r="B50" s="1631"/>
      <c r="C50" s="1631"/>
      <c r="D50" s="1631"/>
      <c r="E50" s="1631"/>
      <c r="F50" s="1631"/>
      <c r="G50" s="1631"/>
      <c r="H50" s="1631"/>
      <c r="I50" s="1631"/>
      <c r="J50" s="1631"/>
      <c r="K50" s="1631"/>
      <c r="L50" s="1632"/>
      <c r="M50" s="1226"/>
    </row>
  </sheetData>
  <sheetProtection/>
  <mergeCells count="39">
    <mergeCell ref="J1:L1"/>
    <mergeCell ref="A2:L2"/>
    <mergeCell ref="E4:G4"/>
    <mergeCell ref="A15:G15"/>
    <mergeCell ref="A24:G24"/>
    <mergeCell ref="A27:E27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B37:D37"/>
    <mergeCell ref="B38:D38"/>
    <mergeCell ref="I39:J39"/>
    <mergeCell ref="K39:L39"/>
    <mergeCell ref="I40:J40"/>
    <mergeCell ref="K40:L40"/>
    <mergeCell ref="H47:K47"/>
    <mergeCell ref="D41:E41"/>
    <mergeCell ref="I41:J41"/>
    <mergeCell ref="K41:L41"/>
    <mergeCell ref="B43:E43"/>
    <mergeCell ref="H43:K43"/>
    <mergeCell ref="A42:L42"/>
    <mergeCell ref="B48:E48"/>
    <mergeCell ref="H48:K48"/>
    <mergeCell ref="B49:E49"/>
    <mergeCell ref="H49:K49"/>
    <mergeCell ref="A50:L50"/>
    <mergeCell ref="B44:E44"/>
    <mergeCell ref="H44:K44"/>
    <mergeCell ref="B45:E45"/>
    <mergeCell ref="H45:K45"/>
    <mergeCell ref="B47:E47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9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8.00390625" style="793" customWidth="1"/>
    <col min="2" max="2" width="55.875" style="46" customWidth="1"/>
    <col min="3" max="4" width="17.75390625" style="46" customWidth="1"/>
    <col min="5" max="5" width="16.125" style="46" customWidth="1"/>
    <col min="6" max="6" width="15.125" style="46" customWidth="1"/>
    <col min="7" max="7" width="12.00390625" style="46" customWidth="1"/>
    <col min="8" max="16384" width="9.125" style="46" customWidth="1"/>
  </cols>
  <sheetData>
    <row r="1" spans="1:7" ht="38.25" customHeight="1">
      <c r="A1" s="786"/>
      <c r="B1" s="787"/>
      <c r="C1" s="787"/>
      <c r="D1" s="787"/>
      <c r="E1" s="1671" t="s">
        <v>975</v>
      </c>
      <c r="F1" s="1671"/>
      <c r="G1" s="1671"/>
    </row>
    <row r="2" spans="1:7" ht="15" customHeight="1">
      <c r="A2" s="789"/>
      <c r="B2" s="787"/>
      <c r="C2" s="787"/>
      <c r="D2" s="787"/>
      <c r="E2" s="1671"/>
      <c r="F2" s="1671"/>
      <c r="G2" s="1671"/>
    </row>
    <row r="3" spans="1:7" ht="18.75">
      <c r="A3" s="1673" t="s">
        <v>111</v>
      </c>
      <c r="B3" s="1673"/>
      <c r="C3" s="1673"/>
      <c r="D3" s="1673"/>
      <c r="E3" s="1673"/>
      <c r="F3" s="1673"/>
      <c r="G3" s="1673"/>
    </row>
    <row r="4" spans="1:7" ht="18.75">
      <c r="A4" s="1673" t="s">
        <v>544</v>
      </c>
      <c r="B4" s="1673"/>
      <c r="C4" s="1673"/>
      <c r="D4" s="1673"/>
      <c r="E4" s="1673"/>
      <c r="F4" s="1673"/>
      <c r="G4" s="1673"/>
    </row>
    <row r="5" spans="1:7" ht="15.75">
      <c r="A5" s="1674" t="s">
        <v>956</v>
      </c>
      <c r="B5" s="1674"/>
      <c r="C5" s="1674"/>
      <c r="D5" s="1674"/>
      <c r="E5" s="1674"/>
      <c r="F5" s="1674"/>
      <c r="G5" s="1674"/>
    </row>
    <row r="6" spans="1:7" ht="18.75" customHeight="1">
      <c r="A6" s="1675"/>
      <c r="B6" s="1675"/>
      <c r="C6" s="1675"/>
      <c r="D6" s="1675"/>
      <c r="E6" s="1675"/>
      <c r="F6" s="1675"/>
      <c r="G6" s="1675"/>
    </row>
    <row r="7" spans="1:8" s="792" customFormat="1" ht="4.5" customHeight="1" hidden="1">
      <c r="A7" s="793"/>
      <c r="B7" s="941"/>
      <c r="C7" s="941"/>
      <c r="D7" s="941"/>
      <c r="E7" s="941"/>
      <c r="F7" s="941"/>
      <c r="G7" s="793"/>
      <c r="H7" s="1227"/>
    </row>
    <row r="8" spans="1:8" s="792" customFormat="1" ht="12" customHeight="1">
      <c r="A8" s="1684" t="s">
        <v>617</v>
      </c>
      <c r="B8" s="1684"/>
      <c r="C8" s="1684"/>
      <c r="D8" s="1684"/>
      <c r="E8" s="1684"/>
      <c r="F8" s="1684"/>
      <c r="G8" s="1684"/>
      <c r="H8" s="1228"/>
    </row>
    <row r="9" spans="1:7" ht="14.25" customHeight="1">
      <c r="A9" s="1052"/>
      <c r="B9" s="787"/>
      <c r="C9" s="787"/>
      <c r="D9" s="1229"/>
      <c r="E9" s="787"/>
      <c r="F9" s="795" t="s">
        <v>618</v>
      </c>
      <c r="G9" s="1230"/>
    </row>
    <row r="10" spans="1:7" ht="12.75" customHeight="1">
      <c r="A10" s="1685" t="s">
        <v>55</v>
      </c>
      <c r="B10" s="1685" t="s">
        <v>24</v>
      </c>
      <c r="C10" s="1652" t="s">
        <v>619</v>
      </c>
      <c r="D10" s="1652" t="s">
        <v>620</v>
      </c>
      <c r="E10" s="1652" t="s">
        <v>621</v>
      </c>
      <c r="F10" s="1652" t="s">
        <v>622</v>
      </c>
      <c r="G10" s="1686" t="s">
        <v>623</v>
      </c>
    </row>
    <row r="11" spans="1:7" ht="32.25" customHeight="1">
      <c r="A11" s="1685"/>
      <c r="B11" s="1685"/>
      <c r="C11" s="1652"/>
      <c r="D11" s="1652"/>
      <c r="E11" s="1652"/>
      <c r="F11" s="1652"/>
      <c r="G11" s="1686"/>
    </row>
    <row r="12" spans="1:7" s="799" customFormat="1" ht="12.75">
      <c r="A12" s="1054" t="s">
        <v>6</v>
      </c>
      <c r="B12" s="1054" t="s">
        <v>8</v>
      </c>
      <c r="C12" s="1054" t="s">
        <v>29</v>
      </c>
      <c r="D12" s="1054" t="s">
        <v>20</v>
      </c>
      <c r="E12" s="1054" t="s">
        <v>32</v>
      </c>
      <c r="F12" s="1054" t="s">
        <v>33</v>
      </c>
      <c r="G12" s="1054" t="s">
        <v>34</v>
      </c>
    </row>
    <row r="13" spans="1:7" s="799" customFormat="1" ht="6" customHeight="1">
      <c r="A13" s="1718"/>
      <c r="B13" s="1719"/>
      <c r="C13" s="1719"/>
      <c r="D13" s="1719"/>
      <c r="E13" s="1719"/>
      <c r="F13" s="1719"/>
      <c r="G13" s="1720"/>
    </row>
    <row r="14" spans="1:7" s="799" customFormat="1" ht="18" customHeight="1">
      <c r="A14" s="1054"/>
      <c r="B14" s="1056" t="s">
        <v>624</v>
      </c>
      <c r="C14" s="851">
        <f>C15+C21+C25+C33+C22+C23+C24</f>
        <v>0</v>
      </c>
      <c r="D14" s="851">
        <f>D15+D21+D25+D33+D22+D23+D24</f>
        <v>0</v>
      </c>
      <c r="E14" s="851">
        <f>E15+E21+E25+E33+E22+E23+E24</f>
        <v>0</v>
      </c>
      <c r="F14" s="851">
        <f>F15+F21+F25+F33+F22+F23+F24</f>
        <v>0</v>
      </c>
      <c r="G14" s="851" t="e">
        <f aca="true" t="shared" si="0" ref="G14:G36">F14/E14%</f>
        <v>#DIV/0!</v>
      </c>
    </row>
    <row r="15" spans="1:7" ht="17.25" customHeight="1">
      <c r="A15" s="1058" t="s">
        <v>92</v>
      </c>
      <c r="B15" s="1231" t="s">
        <v>957</v>
      </c>
      <c r="C15" s="851">
        <f>C16+C17+C18+C19+C20</f>
        <v>0</v>
      </c>
      <c r="D15" s="851">
        <f>D16+D17+D18+D19+D20</f>
        <v>0</v>
      </c>
      <c r="E15" s="851">
        <f>E16+E17+E18+E19+E20</f>
        <v>0</v>
      </c>
      <c r="F15" s="851">
        <f>F16+F17+F18+F19+F20</f>
        <v>0</v>
      </c>
      <c r="G15" s="851" t="e">
        <f t="shared" si="0"/>
        <v>#DIV/0!</v>
      </c>
    </row>
    <row r="16" spans="1:7" ht="17.25" customHeight="1">
      <c r="A16" s="800" t="s">
        <v>6</v>
      </c>
      <c r="B16" s="1232" t="s">
        <v>958</v>
      </c>
      <c r="C16" s="867"/>
      <c r="D16" s="867"/>
      <c r="E16" s="867"/>
      <c r="F16" s="867"/>
      <c r="G16" s="893" t="e">
        <f t="shared" si="0"/>
        <v>#DIV/0!</v>
      </c>
    </row>
    <row r="17" spans="1:7" ht="17.25" customHeight="1">
      <c r="A17" s="800" t="s">
        <v>8</v>
      </c>
      <c r="B17" s="1232" t="s">
        <v>959</v>
      </c>
      <c r="C17" s="867"/>
      <c r="D17" s="867"/>
      <c r="E17" s="867"/>
      <c r="F17" s="867"/>
      <c r="G17" s="893" t="e">
        <f t="shared" si="0"/>
        <v>#DIV/0!</v>
      </c>
    </row>
    <row r="18" spans="1:7" ht="17.25" customHeight="1">
      <c r="A18" s="800" t="s">
        <v>29</v>
      </c>
      <c r="B18" s="1232" t="s">
        <v>960</v>
      </c>
      <c r="C18" s="867"/>
      <c r="D18" s="867"/>
      <c r="E18" s="867"/>
      <c r="F18" s="867"/>
      <c r="G18" s="893" t="e">
        <f t="shared" si="0"/>
        <v>#DIV/0!</v>
      </c>
    </row>
    <row r="19" spans="1:7" ht="17.25" customHeight="1">
      <c r="A19" s="800" t="s">
        <v>20</v>
      </c>
      <c r="B19" s="1232" t="s">
        <v>961</v>
      </c>
      <c r="C19" s="867"/>
      <c r="D19" s="867"/>
      <c r="E19" s="867"/>
      <c r="F19" s="867"/>
      <c r="G19" s="893" t="e">
        <f t="shared" si="0"/>
        <v>#DIV/0!</v>
      </c>
    </row>
    <row r="20" spans="1:7" ht="17.25" customHeight="1">
      <c r="A20" s="800" t="s">
        <v>32</v>
      </c>
      <c r="B20" s="1232" t="s">
        <v>651</v>
      </c>
      <c r="C20" s="867"/>
      <c r="D20" s="867"/>
      <c r="E20" s="867"/>
      <c r="F20" s="867"/>
      <c r="G20" s="893" t="e">
        <f t="shared" si="0"/>
        <v>#DIV/0!</v>
      </c>
    </row>
    <row r="21" spans="1:7" ht="18" customHeight="1">
      <c r="A21" s="897" t="s">
        <v>58</v>
      </c>
      <c r="B21" s="1084" t="s">
        <v>652</v>
      </c>
      <c r="C21" s="1233"/>
      <c r="D21" s="1233"/>
      <c r="E21" s="1233"/>
      <c r="F21" s="1233"/>
      <c r="G21" s="946" t="e">
        <f t="shared" si="0"/>
        <v>#DIV/0!</v>
      </c>
    </row>
    <row r="22" spans="1:7" ht="18" customHeight="1">
      <c r="A22" s="1082" t="s">
        <v>59</v>
      </c>
      <c r="B22" s="1076" t="s">
        <v>653</v>
      </c>
      <c r="C22" s="1233"/>
      <c r="D22" s="1233"/>
      <c r="E22" s="1233"/>
      <c r="F22" s="1233"/>
      <c r="G22" s="946" t="e">
        <f t="shared" si="0"/>
        <v>#DIV/0!</v>
      </c>
    </row>
    <row r="23" spans="1:7" ht="18" customHeight="1">
      <c r="A23" s="827" t="s">
        <v>60</v>
      </c>
      <c r="B23" s="1076" t="s">
        <v>654</v>
      </c>
      <c r="C23" s="1233"/>
      <c r="D23" s="1233"/>
      <c r="E23" s="1233"/>
      <c r="F23" s="1233"/>
      <c r="G23" s="946" t="e">
        <f t="shared" si="0"/>
        <v>#DIV/0!</v>
      </c>
    </row>
    <row r="24" spans="1:7" ht="15.75" customHeight="1">
      <c r="A24" s="827" t="s">
        <v>109</v>
      </c>
      <c r="B24" s="1076" t="s">
        <v>655</v>
      </c>
      <c r="C24" s="1233"/>
      <c r="D24" s="1233"/>
      <c r="E24" s="1233"/>
      <c r="F24" s="1233"/>
      <c r="G24" s="946" t="e">
        <f t="shared" si="0"/>
        <v>#DIV/0!</v>
      </c>
    </row>
    <row r="25" spans="1:7" ht="15.75" customHeight="1">
      <c r="A25" s="827" t="s">
        <v>491</v>
      </c>
      <c r="B25" s="1234" t="s">
        <v>656</v>
      </c>
      <c r="C25" s="946">
        <f>C26+C32+C27</f>
        <v>0</v>
      </c>
      <c r="D25" s="946">
        <f>D26+D32+D27</f>
        <v>0</v>
      </c>
      <c r="E25" s="946">
        <f>E26+E32+E27</f>
        <v>0</v>
      </c>
      <c r="F25" s="946">
        <f>F26+F32+F27</f>
        <v>0</v>
      </c>
      <c r="G25" s="946" t="e">
        <f t="shared" si="0"/>
        <v>#DIV/0!</v>
      </c>
    </row>
    <row r="26" spans="1:7" ht="15.75" customHeight="1">
      <c r="A26" s="1235" t="s">
        <v>6</v>
      </c>
      <c r="B26" s="1097" t="s">
        <v>962</v>
      </c>
      <c r="C26" s="867"/>
      <c r="D26" s="867"/>
      <c r="E26" s="867"/>
      <c r="F26" s="867"/>
      <c r="G26" s="868" t="e">
        <f t="shared" si="0"/>
        <v>#DIV/0!</v>
      </c>
    </row>
    <row r="27" spans="1:7" ht="15.75" customHeight="1">
      <c r="A27" s="843" t="s">
        <v>8</v>
      </c>
      <c r="B27" s="1236" t="s">
        <v>963</v>
      </c>
      <c r="C27" s="1237">
        <f>C28+C29+C30+C31</f>
        <v>0</v>
      </c>
      <c r="D27" s="1237">
        <f>D28+D29+D30+D31</f>
        <v>0</v>
      </c>
      <c r="E27" s="1237">
        <f>E28+E29+E30+E31</f>
        <v>0</v>
      </c>
      <c r="F27" s="1237">
        <f>F28+F29+F30+F31</f>
        <v>0</v>
      </c>
      <c r="G27" s="1238" t="e">
        <f t="shared" si="0"/>
        <v>#DIV/0!</v>
      </c>
    </row>
    <row r="28" spans="1:7" ht="17.25" customHeight="1">
      <c r="A28" s="1235" t="s">
        <v>659</v>
      </c>
      <c r="B28" s="1239" t="s">
        <v>644</v>
      </c>
      <c r="C28" s="867"/>
      <c r="D28" s="867"/>
      <c r="E28" s="867"/>
      <c r="F28" s="867"/>
      <c r="G28" s="868" t="e">
        <f t="shared" si="0"/>
        <v>#DIV/0!</v>
      </c>
    </row>
    <row r="29" spans="1:7" ht="17.25" customHeight="1">
      <c r="A29" s="1235" t="s">
        <v>660</v>
      </c>
      <c r="B29" s="1239" t="s">
        <v>1006</v>
      </c>
      <c r="C29" s="867"/>
      <c r="D29" s="867"/>
      <c r="E29" s="867"/>
      <c r="F29" s="867"/>
      <c r="G29" s="868" t="e">
        <f t="shared" si="0"/>
        <v>#DIV/0!</v>
      </c>
    </row>
    <row r="30" spans="1:7" ht="17.25" customHeight="1">
      <c r="A30" s="1235" t="s">
        <v>661</v>
      </c>
      <c r="B30" s="1239" t="s">
        <v>646</v>
      </c>
      <c r="C30" s="867"/>
      <c r="D30" s="867"/>
      <c r="E30" s="867"/>
      <c r="F30" s="867"/>
      <c r="G30" s="868" t="e">
        <f t="shared" si="0"/>
        <v>#DIV/0!</v>
      </c>
    </row>
    <row r="31" spans="1:7" ht="17.25" customHeight="1">
      <c r="A31" s="1235" t="s">
        <v>662</v>
      </c>
      <c r="B31" s="1097" t="s">
        <v>1007</v>
      </c>
      <c r="C31" s="867"/>
      <c r="D31" s="867"/>
      <c r="E31" s="867"/>
      <c r="F31" s="867"/>
      <c r="G31" s="868" t="e">
        <f t="shared" si="0"/>
        <v>#DIV/0!</v>
      </c>
    </row>
    <row r="32" spans="1:7" ht="15.75" customHeight="1">
      <c r="A32" s="1235" t="s">
        <v>29</v>
      </c>
      <c r="B32" s="903" t="s">
        <v>651</v>
      </c>
      <c r="C32" s="867"/>
      <c r="D32" s="867"/>
      <c r="E32" s="867"/>
      <c r="F32" s="867"/>
      <c r="G32" s="868" t="e">
        <f t="shared" si="0"/>
        <v>#DIV/0!</v>
      </c>
    </row>
    <row r="33" spans="1:7" ht="14.25">
      <c r="A33" s="827" t="s">
        <v>664</v>
      </c>
      <c r="B33" s="1084" t="s">
        <v>665</v>
      </c>
      <c r="C33" s="1101">
        <f>C34+C36+C35</f>
        <v>0</v>
      </c>
      <c r="D33" s="1101">
        <f>D34+D36+D35</f>
        <v>0</v>
      </c>
      <c r="E33" s="1101">
        <f>E34+E36+E35</f>
        <v>0</v>
      </c>
      <c r="F33" s="1101">
        <f>F34+F36+F35</f>
        <v>0</v>
      </c>
      <c r="G33" s="1079" t="e">
        <f t="shared" si="0"/>
        <v>#DIV/0!</v>
      </c>
    </row>
    <row r="34" spans="1:7" ht="15" customHeight="1">
      <c r="A34" s="895" t="s">
        <v>6</v>
      </c>
      <c r="B34" s="1240" t="s">
        <v>964</v>
      </c>
      <c r="C34" s="867"/>
      <c r="D34" s="867"/>
      <c r="E34" s="867"/>
      <c r="F34" s="867"/>
      <c r="G34" s="868" t="e">
        <f t="shared" si="0"/>
        <v>#DIV/0!</v>
      </c>
    </row>
    <row r="35" spans="1:7" ht="15" customHeight="1">
      <c r="A35" s="895" t="s">
        <v>8</v>
      </c>
      <c r="B35" s="1232" t="s">
        <v>965</v>
      </c>
      <c r="C35" s="867"/>
      <c r="D35" s="867"/>
      <c r="E35" s="867"/>
      <c r="F35" s="867"/>
      <c r="G35" s="868" t="e">
        <f t="shared" si="0"/>
        <v>#DIV/0!</v>
      </c>
    </row>
    <row r="36" spans="1:7" ht="15" customHeight="1">
      <c r="A36" s="895" t="s">
        <v>29</v>
      </c>
      <c r="B36" s="1240" t="s">
        <v>966</v>
      </c>
      <c r="C36" s="867"/>
      <c r="D36" s="867"/>
      <c r="E36" s="867"/>
      <c r="F36" s="867"/>
      <c r="G36" s="893" t="e">
        <f t="shared" si="0"/>
        <v>#DIV/0!</v>
      </c>
    </row>
    <row r="37" spans="1:7" s="854" customFormat="1" ht="8.25" customHeight="1">
      <c r="A37" s="1721"/>
      <c r="B37" s="1722"/>
      <c r="C37" s="1722"/>
      <c r="D37" s="1722"/>
      <c r="E37" s="1722"/>
      <c r="F37" s="1722"/>
      <c r="G37" s="1723"/>
    </row>
    <row r="38" spans="1:7" s="854" customFormat="1" ht="14.25">
      <c r="A38" s="897"/>
      <c r="B38" s="1234" t="s">
        <v>669</v>
      </c>
      <c r="C38" s="918">
        <f>C44+C86+C89+C93+C94+C85</f>
        <v>0</v>
      </c>
      <c r="D38" s="918">
        <f>D44+D86+D89+D93+D94+D85</f>
        <v>0</v>
      </c>
      <c r="E38" s="918">
        <f>E44+E86+E89+E93+E94+E85</f>
        <v>0</v>
      </c>
      <c r="F38" s="918">
        <f>F44+F86+F89+F93+F94+F85</f>
        <v>0</v>
      </c>
      <c r="G38" s="918" t="e">
        <f>F38/E38%</f>
        <v>#DIV/0!</v>
      </c>
    </row>
    <row r="39" spans="1:7" s="854" customFormat="1" ht="17.25" customHeight="1">
      <c r="A39" s="827" t="s">
        <v>670</v>
      </c>
      <c r="B39" s="1724" t="s">
        <v>671</v>
      </c>
      <c r="C39" s="1724"/>
      <c r="D39" s="1724"/>
      <c r="E39" s="1724"/>
      <c r="F39" s="1724"/>
      <c r="G39" s="1724"/>
    </row>
    <row r="40" spans="1:7" s="854" customFormat="1" ht="18" customHeight="1">
      <c r="A40" s="897" t="s">
        <v>672</v>
      </c>
      <c r="B40" s="1084" t="s">
        <v>898</v>
      </c>
      <c r="C40" s="946">
        <f>C41+C42+C43</f>
        <v>0</v>
      </c>
      <c r="D40" s="946">
        <f>D41+D42+D43</f>
        <v>0</v>
      </c>
      <c r="E40" s="946">
        <f>E41+E42+E43</f>
        <v>0</v>
      </c>
      <c r="F40" s="946">
        <f>F41+F42+F43</f>
        <v>0</v>
      </c>
      <c r="G40" s="946" t="e">
        <f aca="true" t="shared" si="1" ref="G40:G94">F40/E40%</f>
        <v>#DIV/0!</v>
      </c>
    </row>
    <row r="41" spans="1:7" ht="15.75" customHeight="1">
      <c r="A41" s="1297" t="s">
        <v>6</v>
      </c>
      <c r="B41" s="1232" t="s">
        <v>899</v>
      </c>
      <c r="C41" s="867"/>
      <c r="D41" s="867"/>
      <c r="E41" s="867"/>
      <c r="F41" s="867"/>
      <c r="G41" s="893" t="e">
        <f t="shared" si="1"/>
        <v>#DIV/0!</v>
      </c>
    </row>
    <row r="42" spans="1:7" ht="15.75" customHeight="1">
      <c r="A42" s="1297" t="s">
        <v>8</v>
      </c>
      <c r="B42" s="1242" t="s">
        <v>900</v>
      </c>
      <c r="C42" s="867"/>
      <c r="D42" s="867"/>
      <c r="E42" s="867"/>
      <c r="F42" s="867"/>
      <c r="G42" s="893" t="e">
        <f t="shared" si="1"/>
        <v>#DIV/0!</v>
      </c>
    </row>
    <row r="43" spans="1:7" ht="15.75" customHeight="1">
      <c r="A43" s="1297" t="s">
        <v>29</v>
      </c>
      <c r="B43" s="1242" t="s">
        <v>901</v>
      </c>
      <c r="C43" s="867"/>
      <c r="D43" s="867"/>
      <c r="E43" s="867"/>
      <c r="F43" s="867"/>
      <c r="G43" s="893" t="e">
        <f t="shared" si="1"/>
        <v>#DIV/0!</v>
      </c>
    </row>
    <row r="44" spans="1:7" s="854" customFormat="1" ht="15.75" customHeight="1">
      <c r="A44" s="1082" t="s">
        <v>677</v>
      </c>
      <c r="B44" s="1084" t="s">
        <v>678</v>
      </c>
      <c r="C44" s="946">
        <f>C45+C50+C55+C56+C62+C66+C70+C73+C76+C81</f>
        <v>0</v>
      </c>
      <c r="D44" s="946">
        <f>D45+D50+D55+D56+D62+D66+D70+D73+D76+D81</f>
        <v>0</v>
      </c>
      <c r="E44" s="946">
        <f>E45+E50+E55+E56+E62+E66+E70+E73+E76+E81</f>
        <v>0</v>
      </c>
      <c r="F44" s="946">
        <f>F45+F50+F55+F56+F62+F66+F70+F73+F76+F81</f>
        <v>0</v>
      </c>
      <c r="G44" s="946" t="e">
        <f t="shared" si="1"/>
        <v>#DIV/0!</v>
      </c>
    </row>
    <row r="45" spans="1:7" ht="15.75" customHeight="1">
      <c r="A45" s="822" t="s">
        <v>6</v>
      </c>
      <c r="B45" s="1243" t="s">
        <v>902</v>
      </c>
      <c r="C45" s="1244">
        <f>C47+C46+C48+C49</f>
        <v>0</v>
      </c>
      <c r="D45" s="1244">
        <f>D47+D46+D48+D49</f>
        <v>0</v>
      </c>
      <c r="E45" s="1244">
        <f>E47+E46+E48+E49</f>
        <v>0</v>
      </c>
      <c r="F45" s="1244">
        <f>F47+F46+F48+F49</f>
        <v>0</v>
      </c>
      <c r="G45" s="1244" t="e">
        <f t="shared" si="1"/>
        <v>#DIV/0!</v>
      </c>
    </row>
    <row r="46" spans="1:7" ht="15.75" customHeight="1">
      <c r="A46" s="800" t="s">
        <v>627</v>
      </c>
      <c r="B46" s="1232" t="s">
        <v>1008</v>
      </c>
      <c r="C46" s="867"/>
      <c r="D46" s="867"/>
      <c r="E46" s="867"/>
      <c r="F46" s="867"/>
      <c r="G46" s="893" t="e">
        <f t="shared" si="1"/>
        <v>#DIV/0!</v>
      </c>
    </row>
    <row r="47" spans="1:7" ht="15.75" customHeight="1">
      <c r="A47" s="800" t="s">
        <v>629</v>
      </c>
      <c r="B47" s="1232" t="s">
        <v>1009</v>
      </c>
      <c r="C47" s="867"/>
      <c r="D47" s="867"/>
      <c r="E47" s="867"/>
      <c r="F47" s="867"/>
      <c r="G47" s="893" t="e">
        <f t="shared" si="1"/>
        <v>#DIV/0!</v>
      </c>
    </row>
    <row r="48" spans="1:7" ht="15.75" customHeight="1">
      <c r="A48" s="800" t="s">
        <v>631</v>
      </c>
      <c r="B48" s="1232" t="s">
        <v>1010</v>
      </c>
      <c r="C48" s="867"/>
      <c r="D48" s="867"/>
      <c r="E48" s="867"/>
      <c r="F48" s="867"/>
      <c r="G48" s="893" t="e">
        <f t="shared" si="1"/>
        <v>#DIV/0!</v>
      </c>
    </row>
    <row r="49" spans="1:7" ht="15.75" customHeight="1">
      <c r="A49" s="800" t="s">
        <v>633</v>
      </c>
      <c r="B49" s="1232" t="s">
        <v>745</v>
      </c>
      <c r="C49" s="867"/>
      <c r="D49" s="867"/>
      <c r="E49" s="867"/>
      <c r="F49" s="867"/>
      <c r="G49" s="893" t="e">
        <f t="shared" si="1"/>
        <v>#DIV/0!</v>
      </c>
    </row>
    <row r="50" spans="1:7" s="877" customFormat="1" ht="15.75" customHeight="1">
      <c r="A50" s="797" t="s">
        <v>8</v>
      </c>
      <c r="B50" s="1245" t="s">
        <v>685</v>
      </c>
      <c r="C50" s="1246">
        <f>C51+C52+C53+C54</f>
        <v>0</v>
      </c>
      <c r="D50" s="1246">
        <f>D51+D52+D53+D54</f>
        <v>0</v>
      </c>
      <c r="E50" s="1246">
        <f>E51+E52+E53+E54</f>
        <v>0</v>
      </c>
      <c r="F50" s="1246">
        <f>F51+F52+F53+F54</f>
        <v>0</v>
      </c>
      <c r="G50" s="1246" t="e">
        <f t="shared" si="1"/>
        <v>#DIV/0!</v>
      </c>
    </row>
    <row r="51" spans="1:7" ht="15.75" customHeight="1">
      <c r="A51" s="800" t="s">
        <v>659</v>
      </c>
      <c r="B51" s="1232" t="s">
        <v>1011</v>
      </c>
      <c r="C51" s="867"/>
      <c r="D51" s="867"/>
      <c r="E51" s="867"/>
      <c r="F51" s="867"/>
      <c r="G51" s="893" t="e">
        <f t="shared" si="1"/>
        <v>#DIV/0!</v>
      </c>
    </row>
    <row r="52" spans="1:7" ht="15.75" customHeight="1">
      <c r="A52" s="800" t="s">
        <v>660</v>
      </c>
      <c r="B52" s="1232" t="s">
        <v>1012</v>
      </c>
      <c r="C52" s="867"/>
      <c r="D52" s="867"/>
      <c r="E52" s="867"/>
      <c r="F52" s="867"/>
      <c r="G52" s="893" t="e">
        <f t="shared" si="1"/>
        <v>#DIV/0!</v>
      </c>
    </row>
    <row r="53" spans="1:7" ht="15.75" customHeight="1">
      <c r="A53" s="800" t="s">
        <v>661</v>
      </c>
      <c r="B53" s="1232" t="s">
        <v>1013</v>
      </c>
      <c r="C53" s="867"/>
      <c r="D53" s="867"/>
      <c r="E53" s="867"/>
      <c r="F53" s="867"/>
      <c r="G53" s="893" t="e">
        <f t="shared" si="1"/>
        <v>#DIV/0!</v>
      </c>
    </row>
    <row r="54" spans="1:7" ht="15.75" customHeight="1">
      <c r="A54" s="800" t="s">
        <v>662</v>
      </c>
      <c r="B54" s="1232" t="s">
        <v>1014</v>
      </c>
      <c r="C54" s="867"/>
      <c r="D54" s="867"/>
      <c r="E54" s="867"/>
      <c r="F54" s="867"/>
      <c r="G54" s="893" t="e">
        <f t="shared" si="1"/>
        <v>#DIV/0!</v>
      </c>
    </row>
    <row r="55" spans="1:7" s="877" customFormat="1" ht="15.75" customHeight="1">
      <c r="A55" s="797" t="s">
        <v>29</v>
      </c>
      <c r="B55" s="1245" t="s">
        <v>697</v>
      </c>
      <c r="C55" s="1247"/>
      <c r="D55" s="1247"/>
      <c r="E55" s="1247"/>
      <c r="F55" s="1247"/>
      <c r="G55" s="1246" t="e">
        <f t="shared" si="1"/>
        <v>#DIV/0!</v>
      </c>
    </row>
    <row r="56" spans="1:7" ht="15.75" customHeight="1">
      <c r="A56" s="822" t="s">
        <v>20</v>
      </c>
      <c r="B56" s="1243" t="s">
        <v>967</v>
      </c>
      <c r="C56" s="1244">
        <f>C60+C61+C57+C58+C59</f>
        <v>0</v>
      </c>
      <c r="D56" s="1244">
        <f>D60+D61+D57+D58+D59</f>
        <v>0</v>
      </c>
      <c r="E56" s="1244">
        <f>E60+E61+E57+E58+E59</f>
        <v>0</v>
      </c>
      <c r="F56" s="1244">
        <f>F60+F61+F57+F58+F59</f>
        <v>0</v>
      </c>
      <c r="G56" s="1244" t="e">
        <f t="shared" si="1"/>
        <v>#DIV/0!</v>
      </c>
    </row>
    <row r="57" spans="1:7" ht="15.75" customHeight="1">
      <c r="A57" s="800" t="s">
        <v>1015</v>
      </c>
      <c r="B57" s="1232" t="s">
        <v>701</v>
      </c>
      <c r="C57" s="867"/>
      <c r="D57" s="867"/>
      <c r="E57" s="867"/>
      <c r="F57" s="867"/>
      <c r="G57" s="893" t="e">
        <f t="shared" si="1"/>
        <v>#DIV/0!</v>
      </c>
    </row>
    <row r="58" spans="1:7" ht="15.75" customHeight="1">
      <c r="A58" s="800" t="s">
        <v>1016</v>
      </c>
      <c r="B58" s="1232" t="s">
        <v>995</v>
      </c>
      <c r="C58" s="867"/>
      <c r="D58" s="867"/>
      <c r="E58" s="867"/>
      <c r="F58" s="867"/>
      <c r="G58" s="893" t="e">
        <f t="shared" si="1"/>
        <v>#DIV/0!</v>
      </c>
    </row>
    <row r="59" spans="1:7" ht="15.75" customHeight="1">
      <c r="A59" s="800" t="s">
        <v>1017</v>
      </c>
      <c r="B59" s="1232" t="s">
        <v>1020</v>
      </c>
      <c r="C59" s="867"/>
      <c r="D59" s="867"/>
      <c r="E59" s="867"/>
      <c r="F59" s="867"/>
      <c r="G59" s="893" t="e">
        <f t="shared" si="1"/>
        <v>#DIV/0!</v>
      </c>
    </row>
    <row r="60" spans="1:7" ht="15.75" customHeight="1">
      <c r="A60" s="800" t="s">
        <v>1018</v>
      </c>
      <c r="B60" s="1080" t="s">
        <v>1021</v>
      </c>
      <c r="C60" s="867"/>
      <c r="D60" s="867"/>
      <c r="E60" s="867"/>
      <c r="F60" s="867"/>
      <c r="G60" s="893" t="e">
        <f t="shared" si="1"/>
        <v>#DIV/0!</v>
      </c>
    </row>
    <row r="61" spans="1:7" ht="15.75" customHeight="1">
      <c r="A61" s="800" t="s">
        <v>1019</v>
      </c>
      <c r="B61" s="1080" t="s">
        <v>715</v>
      </c>
      <c r="C61" s="867"/>
      <c r="D61" s="867"/>
      <c r="E61" s="867"/>
      <c r="F61" s="867"/>
      <c r="G61" s="893" t="e">
        <f t="shared" si="1"/>
        <v>#DIV/0!</v>
      </c>
    </row>
    <row r="62" spans="1:7" s="886" customFormat="1" ht="27.75" customHeight="1">
      <c r="A62" s="1248" t="s">
        <v>32</v>
      </c>
      <c r="B62" s="1249" t="s">
        <v>716</v>
      </c>
      <c r="C62" s="1250">
        <f>SUM(C63:C65)</f>
        <v>0</v>
      </c>
      <c r="D62" s="1250">
        <f>SUM(D63:D65)</f>
        <v>0</v>
      </c>
      <c r="E62" s="1250">
        <f>SUM(E63:E65)</f>
        <v>0</v>
      </c>
      <c r="F62" s="1250">
        <f>SUM(F63:F65)</f>
        <v>0</v>
      </c>
      <c r="G62" s="1251" t="e">
        <f>F62/E62*100</f>
        <v>#DIV/0!</v>
      </c>
    </row>
    <row r="63" spans="1:7" s="877" customFormat="1" ht="15.75" customHeight="1">
      <c r="A63" s="887" t="s">
        <v>700</v>
      </c>
      <c r="B63" s="888" t="s">
        <v>155</v>
      </c>
      <c r="C63" s="1252"/>
      <c r="D63" s="1253"/>
      <c r="E63" s="1253"/>
      <c r="F63" s="1253"/>
      <c r="G63" s="1254" t="e">
        <f>F63/E63*100</f>
        <v>#DIV/0!</v>
      </c>
    </row>
    <row r="64" spans="1:7" s="877" customFormat="1" ht="15.75" customHeight="1">
      <c r="A64" s="887" t="s">
        <v>702</v>
      </c>
      <c r="B64" s="888" t="s">
        <v>719</v>
      </c>
      <c r="C64" s="1252"/>
      <c r="D64" s="1253"/>
      <c r="E64" s="1253"/>
      <c r="F64" s="1253"/>
      <c r="G64" s="1254" t="e">
        <f>F64/E64*100</f>
        <v>#DIV/0!</v>
      </c>
    </row>
    <row r="65" spans="1:7" s="877" customFormat="1" ht="15.75" customHeight="1">
      <c r="A65" s="887" t="s">
        <v>704</v>
      </c>
      <c r="B65" s="888" t="s">
        <v>122</v>
      </c>
      <c r="C65" s="1252"/>
      <c r="D65" s="1253"/>
      <c r="E65" s="1253"/>
      <c r="F65" s="1253"/>
      <c r="G65" s="1254" t="e">
        <f>F65/E65*100</f>
        <v>#DIV/0!</v>
      </c>
    </row>
    <row r="66" spans="1:7" s="877" customFormat="1" ht="15.75" customHeight="1">
      <c r="A66" s="797" t="s">
        <v>33</v>
      </c>
      <c r="B66" s="1255" t="s">
        <v>721</v>
      </c>
      <c r="C66" s="1246">
        <f>C67+C68+C69</f>
        <v>0</v>
      </c>
      <c r="D66" s="1246">
        <f>D67+D68+D69</f>
        <v>0</v>
      </c>
      <c r="E66" s="1246">
        <f>E67+E68+E69</f>
        <v>0</v>
      </c>
      <c r="F66" s="1246">
        <f>F67+F68+F69</f>
        <v>0</v>
      </c>
      <c r="G66" s="1246" t="e">
        <f t="shared" si="1"/>
        <v>#DIV/0!</v>
      </c>
    </row>
    <row r="67" spans="1:7" ht="15.75" customHeight="1">
      <c r="A67" s="800" t="s">
        <v>717</v>
      </c>
      <c r="B67" s="1232" t="s">
        <v>724</v>
      </c>
      <c r="C67" s="891"/>
      <c r="D67" s="891"/>
      <c r="E67" s="891"/>
      <c r="F67" s="891"/>
      <c r="G67" s="892" t="e">
        <f t="shared" si="1"/>
        <v>#DIV/0!</v>
      </c>
    </row>
    <row r="68" spans="1:7" ht="15.75" customHeight="1">
      <c r="A68" s="800" t="s">
        <v>718</v>
      </c>
      <c r="B68" s="1232" t="s">
        <v>726</v>
      </c>
      <c r="C68" s="891"/>
      <c r="D68" s="891"/>
      <c r="E68" s="891"/>
      <c r="F68" s="891"/>
      <c r="G68" s="892" t="e">
        <f t="shared" si="1"/>
        <v>#DIV/0!</v>
      </c>
    </row>
    <row r="69" spans="1:7" ht="15.75" customHeight="1">
      <c r="A69" s="800" t="s">
        <v>720</v>
      </c>
      <c r="B69" s="1232" t="s">
        <v>728</v>
      </c>
      <c r="C69" s="891"/>
      <c r="D69" s="891"/>
      <c r="E69" s="891"/>
      <c r="F69" s="891"/>
      <c r="G69" s="892" t="e">
        <f t="shared" si="1"/>
        <v>#DIV/0!</v>
      </c>
    </row>
    <row r="70" spans="1:7" s="873" customFormat="1" ht="15.75" customHeight="1">
      <c r="A70" s="1053" t="s">
        <v>34</v>
      </c>
      <c r="B70" s="1256" t="s">
        <v>729</v>
      </c>
      <c r="C70" s="1257">
        <f>SUM(C71:C72)</f>
        <v>0</v>
      </c>
      <c r="D70" s="1257">
        <f>SUM(D71:D72)</f>
        <v>0</v>
      </c>
      <c r="E70" s="1257">
        <f>SUM(E71:E72)</f>
        <v>0</v>
      </c>
      <c r="F70" s="1257">
        <f>SUM(F71:F72)</f>
        <v>0</v>
      </c>
      <c r="G70" s="1258" t="e">
        <f>F70/E70*100</f>
        <v>#DIV/0!</v>
      </c>
    </row>
    <row r="71" spans="1:7" s="877" customFormat="1" ht="15.75" customHeight="1">
      <c r="A71" s="887" t="s">
        <v>723</v>
      </c>
      <c r="B71" s="888" t="s">
        <v>731</v>
      </c>
      <c r="C71" s="1252"/>
      <c r="D71" s="1253"/>
      <c r="E71" s="1253"/>
      <c r="F71" s="1253"/>
      <c r="G71" s="1254" t="e">
        <f>F71/E71*100</f>
        <v>#DIV/0!</v>
      </c>
    </row>
    <row r="72" spans="1:7" s="877" customFormat="1" ht="15.75" customHeight="1">
      <c r="A72" s="887" t="s">
        <v>725</v>
      </c>
      <c r="B72" s="888" t="s">
        <v>733</v>
      </c>
      <c r="C72" s="1252"/>
      <c r="D72" s="1253"/>
      <c r="E72" s="1253"/>
      <c r="F72" s="1253"/>
      <c r="G72" s="1254" t="e">
        <f>F72/E72*100</f>
        <v>#DIV/0!</v>
      </c>
    </row>
    <row r="73" spans="1:7" ht="15.75" customHeight="1">
      <c r="A73" s="1259" t="s">
        <v>35</v>
      </c>
      <c r="B73" s="1243" t="s">
        <v>734</v>
      </c>
      <c r="C73" s="1244">
        <f>C74+C75</f>
        <v>0</v>
      </c>
      <c r="D73" s="1244">
        <f>D74+D75</f>
        <v>0</v>
      </c>
      <c r="E73" s="1244">
        <f>E74+E75</f>
        <v>0</v>
      </c>
      <c r="F73" s="1244">
        <f>F74+F75</f>
        <v>0</v>
      </c>
      <c r="G73" s="1244" t="e">
        <f t="shared" si="1"/>
        <v>#DIV/0!</v>
      </c>
    </row>
    <row r="74" spans="1:7" ht="15.75" customHeight="1">
      <c r="A74" s="800" t="s">
        <v>730</v>
      </c>
      <c r="B74" s="900" t="s">
        <v>737</v>
      </c>
      <c r="C74" s="891"/>
      <c r="D74" s="891"/>
      <c r="E74" s="891"/>
      <c r="F74" s="891"/>
      <c r="G74" s="892" t="e">
        <f t="shared" si="1"/>
        <v>#DIV/0!</v>
      </c>
    </row>
    <row r="75" spans="1:7" s="833" customFormat="1" ht="15.75" customHeight="1">
      <c r="A75" s="800" t="s">
        <v>732</v>
      </c>
      <c r="B75" s="900" t="s">
        <v>683</v>
      </c>
      <c r="C75" s="891"/>
      <c r="D75" s="891"/>
      <c r="E75" s="891"/>
      <c r="F75" s="891"/>
      <c r="G75" s="892" t="e">
        <f t="shared" si="1"/>
        <v>#DIV/0!</v>
      </c>
    </row>
    <row r="76" spans="1:7" s="833" customFormat="1" ht="15.75" customHeight="1">
      <c r="A76" s="896" t="s">
        <v>85</v>
      </c>
      <c r="B76" s="1260" t="s">
        <v>739</v>
      </c>
      <c r="C76" s="864">
        <f>C77+C78+C80+C79</f>
        <v>0</v>
      </c>
      <c r="D76" s="864">
        <f>D77+D78+D80+D79</f>
        <v>0</v>
      </c>
      <c r="E76" s="864">
        <f>E77+E78+E80+E79</f>
        <v>0</v>
      </c>
      <c r="F76" s="864">
        <f>F77+F78+F80+F79</f>
        <v>0</v>
      </c>
      <c r="G76" s="1063" t="e">
        <f t="shared" si="1"/>
        <v>#DIV/0!</v>
      </c>
    </row>
    <row r="77" spans="1:7" s="833" customFormat="1" ht="15.75" customHeight="1">
      <c r="A77" s="800" t="s">
        <v>736</v>
      </c>
      <c r="B77" s="1240" t="s">
        <v>1003</v>
      </c>
      <c r="C77" s="891"/>
      <c r="D77" s="891"/>
      <c r="E77" s="891"/>
      <c r="F77" s="891"/>
      <c r="G77" s="892" t="e">
        <f t="shared" si="1"/>
        <v>#DIV/0!</v>
      </c>
    </row>
    <row r="78" spans="1:7" s="1118" customFormat="1" ht="15.75" customHeight="1">
      <c r="A78" s="800" t="s">
        <v>738</v>
      </c>
      <c r="B78" s="1240" t="s">
        <v>964</v>
      </c>
      <c r="C78" s="891"/>
      <c r="D78" s="891"/>
      <c r="E78" s="891"/>
      <c r="F78" s="891"/>
      <c r="G78" s="892" t="e">
        <f t="shared" si="1"/>
        <v>#DIV/0!</v>
      </c>
    </row>
    <row r="79" spans="1:7" s="833" customFormat="1" ht="15.75" customHeight="1">
      <c r="A79" s="800" t="s">
        <v>1022</v>
      </c>
      <c r="B79" s="1080" t="s">
        <v>1024</v>
      </c>
      <c r="C79" s="891"/>
      <c r="D79" s="891"/>
      <c r="E79" s="891"/>
      <c r="F79" s="891"/>
      <c r="G79" s="892" t="e">
        <f t="shared" si="1"/>
        <v>#DIV/0!</v>
      </c>
    </row>
    <row r="80" spans="1:7" s="833" customFormat="1" ht="15.75" customHeight="1">
      <c r="A80" s="800" t="s">
        <v>1023</v>
      </c>
      <c r="B80" s="1261" t="s">
        <v>1032</v>
      </c>
      <c r="C80" s="891"/>
      <c r="D80" s="891"/>
      <c r="E80" s="891"/>
      <c r="F80" s="891"/>
      <c r="G80" s="892" t="e">
        <f t="shared" si="1"/>
        <v>#DIV/0!</v>
      </c>
    </row>
    <row r="81" spans="1:7" s="833" customFormat="1" ht="15.75" customHeight="1">
      <c r="A81" s="1259" t="s">
        <v>156</v>
      </c>
      <c r="B81" s="1243" t="s">
        <v>745</v>
      </c>
      <c r="C81" s="1244">
        <f>C82+C83+C84</f>
        <v>0</v>
      </c>
      <c r="D81" s="1244">
        <f>D82+D83+D84</f>
        <v>0</v>
      </c>
      <c r="E81" s="1244">
        <f>E82+E83+E84</f>
        <v>0</v>
      </c>
      <c r="F81" s="1244">
        <f>F82+F83+F84</f>
        <v>0</v>
      </c>
      <c r="G81" s="1244" t="e">
        <f t="shared" si="1"/>
        <v>#DIV/0!</v>
      </c>
    </row>
    <row r="82" spans="1:7" s="833" customFormat="1" ht="15" customHeight="1">
      <c r="A82" s="800" t="s">
        <v>740</v>
      </c>
      <c r="B82" s="844" t="s">
        <v>749</v>
      </c>
      <c r="C82" s="867"/>
      <c r="D82" s="867"/>
      <c r="E82" s="867"/>
      <c r="F82" s="867"/>
      <c r="G82" s="893" t="e">
        <f t="shared" si="1"/>
        <v>#DIV/0!</v>
      </c>
    </row>
    <row r="83" spans="1:7" s="833" customFormat="1" ht="15" customHeight="1">
      <c r="A83" s="800" t="s">
        <v>742</v>
      </c>
      <c r="B83" s="1232" t="s">
        <v>747</v>
      </c>
      <c r="C83" s="867"/>
      <c r="D83" s="867"/>
      <c r="E83" s="867"/>
      <c r="F83" s="867"/>
      <c r="G83" s="893" t="e">
        <f t="shared" si="1"/>
        <v>#DIV/0!</v>
      </c>
    </row>
    <row r="84" spans="1:7" s="833" customFormat="1" ht="15" customHeight="1">
      <c r="A84" s="800" t="s">
        <v>743</v>
      </c>
      <c r="B84" s="1232" t="s">
        <v>683</v>
      </c>
      <c r="C84" s="867"/>
      <c r="D84" s="867"/>
      <c r="E84" s="867"/>
      <c r="F84" s="867"/>
      <c r="G84" s="893" t="e">
        <f t="shared" si="1"/>
        <v>#DIV/0!</v>
      </c>
    </row>
    <row r="85" spans="1:7" s="833" customFormat="1" ht="16.5" customHeight="1">
      <c r="A85" s="827" t="s">
        <v>751</v>
      </c>
      <c r="B85" s="1262" t="s">
        <v>752</v>
      </c>
      <c r="C85" s="1263"/>
      <c r="D85" s="1263"/>
      <c r="E85" s="1263"/>
      <c r="F85" s="1263"/>
      <c r="G85" s="918" t="e">
        <f t="shared" si="1"/>
        <v>#DIV/0!</v>
      </c>
    </row>
    <row r="86" spans="1:7" s="833" customFormat="1" ht="16.5" customHeight="1">
      <c r="A86" s="1082" t="s">
        <v>753</v>
      </c>
      <c r="B86" s="1084" t="s">
        <v>754</v>
      </c>
      <c r="C86" s="946">
        <f>C87+C88</f>
        <v>0</v>
      </c>
      <c r="D86" s="946">
        <f>D87+D88</f>
        <v>0</v>
      </c>
      <c r="E86" s="946">
        <f>E87+E88</f>
        <v>0</v>
      </c>
      <c r="F86" s="946">
        <f>F87+F88</f>
        <v>0</v>
      </c>
      <c r="G86" s="946" t="e">
        <f t="shared" si="1"/>
        <v>#DIV/0!</v>
      </c>
    </row>
    <row r="87" spans="1:7" s="833" customFormat="1" ht="16.5" customHeight="1">
      <c r="A87" s="895" t="s">
        <v>6</v>
      </c>
      <c r="B87" s="900" t="s">
        <v>755</v>
      </c>
      <c r="C87" s="891"/>
      <c r="D87" s="891"/>
      <c r="E87" s="891"/>
      <c r="F87" s="891"/>
      <c r="G87" s="892" t="e">
        <f t="shared" si="1"/>
        <v>#DIV/0!</v>
      </c>
    </row>
    <row r="88" spans="1:7" s="833" customFormat="1" ht="16.5" customHeight="1">
      <c r="A88" s="895" t="s">
        <v>8</v>
      </c>
      <c r="B88" s="900" t="s">
        <v>683</v>
      </c>
      <c r="C88" s="891"/>
      <c r="D88" s="891"/>
      <c r="E88" s="891"/>
      <c r="F88" s="891"/>
      <c r="G88" s="892" t="e">
        <f t="shared" si="1"/>
        <v>#DIV/0!</v>
      </c>
    </row>
    <row r="89" spans="1:7" s="833" customFormat="1" ht="16.5" customHeight="1">
      <c r="A89" s="1082" t="s">
        <v>756</v>
      </c>
      <c r="B89" s="1084" t="s">
        <v>757</v>
      </c>
      <c r="C89" s="946">
        <f>C90+C92+C91</f>
        <v>0</v>
      </c>
      <c r="D89" s="946">
        <f>D90+D92+D91</f>
        <v>0</v>
      </c>
      <c r="E89" s="946">
        <f>E90+E92+E91</f>
        <v>0</v>
      </c>
      <c r="F89" s="946">
        <f>F90+F92+F91</f>
        <v>0</v>
      </c>
      <c r="G89" s="946" t="e">
        <f t="shared" si="1"/>
        <v>#DIV/0!</v>
      </c>
    </row>
    <row r="90" spans="1:7" s="833" customFormat="1" ht="16.5" customHeight="1">
      <c r="A90" s="895" t="s">
        <v>6</v>
      </c>
      <c r="B90" s="1097" t="s">
        <v>758</v>
      </c>
      <c r="C90" s="891"/>
      <c r="D90" s="891"/>
      <c r="E90" s="891"/>
      <c r="F90" s="891"/>
      <c r="G90" s="892" t="e">
        <f t="shared" si="1"/>
        <v>#DIV/0!</v>
      </c>
    </row>
    <row r="91" spans="1:7" s="833" customFormat="1" ht="16.5" customHeight="1">
      <c r="A91" s="895" t="s">
        <v>8</v>
      </c>
      <c r="B91" s="903" t="s">
        <v>759</v>
      </c>
      <c r="C91" s="891"/>
      <c r="D91" s="891"/>
      <c r="E91" s="891"/>
      <c r="F91" s="891"/>
      <c r="G91" s="892" t="e">
        <f t="shared" si="1"/>
        <v>#DIV/0!</v>
      </c>
    </row>
    <row r="92" spans="1:7" s="833" customFormat="1" ht="16.5" customHeight="1">
      <c r="A92" s="895" t="s">
        <v>29</v>
      </c>
      <c r="B92" s="903" t="s">
        <v>745</v>
      </c>
      <c r="C92" s="891"/>
      <c r="D92" s="891"/>
      <c r="E92" s="891"/>
      <c r="F92" s="891"/>
      <c r="G92" s="892" t="e">
        <f t="shared" si="1"/>
        <v>#DIV/0!</v>
      </c>
    </row>
    <row r="93" spans="1:7" s="833" customFormat="1" ht="16.5" customHeight="1">
      <c r="A93" s="1082" t="s">
        <v>760</v>
      </c>
      <c r="B93" s="1084" t="s">
        <v>968</v>
      </c>
      <c r="C93" s="1233"/>
      <c r="D93" s="1233"/>
      <c r="E93" s="1233"/>
      <c r="F93" s="1233"/>
      <c r="G93" s="946" t="e">
        <f t="shared" si="1"/>
        <v>#DIV/0!</v>
      </c>
    </row>
    <row r="94" spans="1:7" s="833" customFormat="1" ht="17.25" customHeight="1">
      <c r="A94" s="1082" t="s">
        <v>762</v>
      </c>
      <c r="B94" s="1264" t="s">
        <v>761</v>
      </c>
      <c r="C94" s="1233"/>
      <c r="D94" s="1233"/>
      <c r="E94" s="1233"/>
      <c r="F94" s="1233"/>
      <c r="G94" s="946" t="e">
        <f t="shared" si="1"/>
        <v>#DIV/0!</v>
      </c>
    </row>
    <row r="95" spans="1:7" s="833" customFormat="1" ht="9.75" customHeight="1">
      <c r="A95" s="1721"/>
      <c r="B95" s="1722"/>
      <c r="C95" s="1722"/>
      <c r="D95" s="1722"/>
      <c r="E95" s="1722"/>
      <c r="F95" s="1722"/>
      <c r="G95" s="1723"/>
    </row>
    <row r="96" spans="1:7" s="833" customFormat="1" ht="17.25" customHeight="1">
      <c r="A96" s="897" t="s">
        <v>764</v>
      </c>
      <c r="B96" s="908" t="s">
        <v>763</v>
      </c>
      <c r="C96" s="946">
        <f>C14-C38</f>
        <v>0</v>
      </c>
      <c r="D96" s="946">
        <f>D14-D38</f>
        <v>0</v>
      </c>
      <c r="E96" s="946">
        <f>E14-E38</f>
        <v>0</v>
      </c>
      <c r="F96" s="946">
        <f>F14-F38</f>
        <v>0</v>
      </c>
      <c r="G96" s="946" t="e">
        <f>F96/E96%</f>
        <v>#DIV/0!</v>
      </c>
    </row>
    <row r="97" spans="1:7" s="833" customFormat="1" ht="17.25" customHeight="1">
      <c r="A97" s="897" t="s">
        <v>766</v>
      </c>
      <c r="B97" s="828" t="s">
        <v>765</v>
      </c>
      <c r="C97" s="1233"/>
      <c r="D97" s="1073"/>
      <c r="E97" s="1073"/>
      <c r="F97" s="1073"/>
      <c r="G97" s="946" t="e">
        <f>F97/E97%</f>
        <v>#DIV/0!</v>
      </c>
    </row>
    <row r="98" spans="1:7" s="833" customFormat="1" ht="18" customHeight="1">
      <c r="A98" s="897" t="s">
        <v>772</v>
      </c>
      <c r="B98" s="908" t="s">
        <v>905</v>
      </c>
      <c r="C98" s="946">
        <f>C96-C97</f>
        <v>0</v>
      </c>
      <c r="D98" s="946">
        <f>D96-D97</f>
        <v>0</v>
      </c>
      <c r="E98" s="946">
        <f>E96-E97</f>
        <v>0</v>
      </c>
      <c r="F98" s="946">
        <f>F96-F97</f>
        <v>0</v>
      </c>
      <c r="G98" s="946" t="e">
        <f>F98/E98%</f>
        <v>#DIV/0!</v>
      </c>
    </row>
    <row r="99" spans="1:7" s="1118" customFormat="1" ht="9.75" customHeight="1">
      <c r="A99" s="1241"/>
      <c r="B99" s="1265"/>
      <c r="C99" s="1266"/>
      <c r="D99" s="1266"/>
      <c r="E99" s="1265"/>
      <c r="F99" s="1265"/>
      <c r="G99" s="1267"/>
    </row>
    <row r="100" spans="1:7" s="833" customFormat="1" ht="18" customHeight="1">
      <c r="A100" s="827" t="s">
        <v>779</v>
      </c>
      <c r="B100" s="1084" t="s">
        <v>773</v>
      </c>
      <c r="C100" s="1268">
        <f>C101+C102+C103+C104</f>
        <v>0</v>
      </c>
      <c r="D100" s="1268">
        <f>D101+D102+D103+D104</f>
        <v>0</v>
      </c>
      <c r="E100" s="1268">
        <f>E101+E102+E103+E104</f>
        <v>0</v>
      </c>
      <c r="F100" s="1268">
        <f>F101+F102+F103+F104</f>
        <v>0</v>
      </c>
      <c r="G100" s="1269" t="e">
        <f>F100/E100%</f>
        <v>#DIV/0!</v>
      </c>
    </row>
    <row r="101" spans="1:7" ht="15.75" customHeight="1">
      <c r="A101" s="1298" t="s">
        <v>6</v>
      </c>
      <c r="B101" s="844" t="s">
        <v>969</v>
      </c>
      <c r="C101" s="1270"/>
      <c r="D101" s="1270"/>
      <c r="E101" s="1270"/>
      <c r="F101" s="1270"/>
      <c r="G101" s="862" t="e">
        <f>F101/E101%</f>
        <v>#DIV/0!</v>
      </c>
    </row>
    <row r="102" spans="1:7" ht="15.75" customHeight="1">
      <c r="A102" s="1298" t="s">
        <v>8</v>
      </c>
      <c r="B102" s="844" t="s">
        <v>775</v>
      </c>
      <c r="C102" s="1270"/>
      <c r="D102" s="1270"/>
      <c r="E102" s="1270"/>
      <c r="F102" s="1270"/>
      <c r="G102" s="862" t="e">
        <f>F102/E102%</f>
        <v>#DIV/0!</v>
      </c>
    </row>
    <row r="103" spans="1:7" ht="15.75" customHeight="1">
      <c r="A103" s="1298" t="s">
        <v>29</v>
      </c>
      <c r="B103" s="844" t="s">
        <v>776</v>
      </c>
      <c r="C103" s="1270"/>
      <c r="D103" s="1270"/>
      <c r="E103" s="1270"/>
      <c r="F103" s="1270"/>
      <c r="G103" s="862" t="e">
        <f>F103/E103%</f>
        <v>#DIV/0!</v>
      </c>
    </row>
    <row r="104" spans="1:7" ht="15.75" customHeight="1">
      <c r="A104" s="1298" t="s">
        <v>20</v>
      </c>
      <c r="B104" s="844" t="s">
        <v>777</v>
      </c>
      <c r="C104" s="1270"/>
      <c r="D104" s="1270"/>
      <c r="E104" s="1270"/>
      <c r="F104" s="1270"/>
      <c r="G104" s="862" t="e">
        <f>F104/E104%</f>
        <v>#DIV/0!</v>
      </c>
    </row>
    <row r="105" spans="1:7" ht="9.75" customHeight="1">
      <c r="A105" s="1725"/>
      <c r="B105" s="1726"/>
      <c r="C105" s="1726"/>
      <c r="D105" s="1726"/>
      <c r="E105" s="1726"/>
      <c r="F105" s="1726"/>
      <c r="G105" s="1727"/>
    </row>
    <row r="106" spans="1:7" s="833" customFormat="1" ht="18.75" customHeight="1">
      <c r="A106" s="827" t="s">
        <v>907</v>
      </c>
      <c r="B106" s="1084" t="s">
        <v>906</v>
      </c>
      <c r="C106" s="1271">
        <f>C107+C108+C109+C111+C110</f>
        <v>0</v>
      </c>
      <c r="D106" s="1271">
        <f>D107+D108+D109+D111+D110</f>
        <v>0</v>
      </c>
      <c r="E106" s="1271">
        <f>E107+E108+E109+E111+E110</f>
        <v>0</v>
      </c>
      <c r="F106" s="1271">
        <f>F107+F108+F109+F111+F110</f>
        <v>0</v>
      </c>
      <c r="G106" s="1271" t="e">
        <f aca="true" t="shared" si="2" ref="G106:G111">F106/E106%</f>
        <v>#DIV/0!</v>
      </c>
    </row>
    <row r="107" spans="1:7" ht="17.25" customHeight="1">
      <c r="A107" s="1298" t="s">
        <v>6</v>
      </c>
      <c r="B107" s="844" t="s">
        <v>969</v>
      </c>
      <c r="C107" s="821"/>
      <c r="D107" s="821"/>
      <c r="E107" s="821"/>
      <c r="F107" s="821"/>
      <c r="G107" s="862" t="e">
        <f t="shared" si="2"/>
        <v>#DIV/0!</v>
      </c>
    </row>
    <row r="108" spans="1:7" ht="17.25" customHeight="1">
      <c r="A108" s="1298" t="s">
        <v>8</v>
      </c>
      <c r="B108" s="844" t="s">
        <v>775</v>
      </c>
      <c r="C108" s="821"/>
      <c r="D108" s="821"/>
      <c r="E108" s="821"/>
      <c r="F108" s="821"/>
      <c r="G108" s="862" t="e">
        <f t="shared" si="2"/>
        <v>#DIV/0!</v>
      </c>
    </row>
    <row r="109" spans="1:7" ht="17.25" customHeight="1">
      <c r="A109" s="1298" t="s">
        <v>29</v>
      </c>
      <c r="B109" s="844" t="s">
        <v>776</v>
      </c>
      <c r="C109" s="821"/>
      <c r="D109" s="821"/>
      <c r="E109" s="821"/>
      <c r="F109" s="821"/>
      <c r="G109" s="862" t="e">
        <f t="shared" si="2"/>
        <v>#DIV/0!</v>
      </c>
    </row>
    <row r="110" spans="1:7" ht="17.25" customHeight="1">
      <c r="A110" s="1298" t="s">
        <v>20</v>
      </c>
      <c r="B110" s="844" t="s">
        <v>777</v>
      </c>
      <c r="C110" s="821"/>
      <c r="D110" s="821"/>
      <c r="E110" s="821"/>
      <c r="F110" s="821"/>
      <c r="G110" s="862" t="e">
        <f t="shared" si="2"/>
        <v>#DIV/0!</v>
      </c>
    </row>
    <row r="111" spans="1:7" ht="17.25" customHeight="1">
      <c r="A111" s="1298" t="s">
        <v>32</v>
      </c>
      <c r="B111" s="844" t="s">
        <v>781</v>
      </c>
      <c r="C111" s="821"/>
      <c r="D111" s="821"/>
      <c r="E111" s="821"/>
      <c r="F111" s="821"/>
      <c r="G111" s="862" t="e">
        <f t="shared" si="2"/>
        <v>#DIV/0!</v>
      </c>
    </row>
    <row r="112" spans="1:7" ht="10.5" customHeight="1">
      <c r="A112" s="941"/>
      <c r="B112" s="796"/>
      <c r="C112" s="956"/>
      <c r="D112" s="956"/>
      <c r="E112" s="956"/>
      <c r="F112" s="956"/>
      <c r="G112" s="956"/>
    </row>
    <row r="113" spans="1:7" ht="15.75" customHeight="1">
      <c r="A113" s="1116"/>
      <c r="B113" s="1117" t="s">
        <v>807</v>
      </c>
      <c r="C113" s="1118"/>
      <c r="D113" s="1118"/>
      <c r="E113" s="1118"/>
      <c r="F113" s="1119"/>
      <c r="G113" s="1118"/>
    </row>
    <row r="114" spans="1:7" ht="12" customHeight="1">
      <c r="A114" s="1116"/>
      <c r="B114" s="1265"/>
      <c r="C114" s="1118"/>
      <c r="D114" s="1118"/>
      <c r="E114" s="1118"/>
      <c r="F114" s="1118"/>
      <c r="G114" s="1118"/>
    </row>
    <row r="115" spans="1:7" ht="15.75" customHeight="1">
      <c r="A115" s="1659" t="s">
        <v>55</v>
      </c>
      <c r="B115" s="1659" t="s">
        <v>24</v>
      </c>
      <c r="C115" s="1651" t="s">
        <v>808</v>
      </c>
      <c r="D115" s="1652" t="s">
        <v>970</v>
      </c>
      <c r="E115" s="1652" t="s">
        <v>971</v>
      </c>
      <c r="F115" s="1652" t="s">
        <v>972</v>
      </c>
      <c r="G115" s="1653" t="s">
        <v>812</v>
      </c>
    </row>
    <row r="116" spans="1:7" ht="27" customHeight="1">
      <c r="A116" s="1659"/>
      <c r="B116" s="1659"/>
      <c r="C116" s="1651"/>
      <c r="D116" s="1652"/>
      <c r="E116" s="1652"/>
      <c r="F116" s="1652"/>
      <c r="G116" s="1653"/>
    </row>
    <row r="117" spans="1:7" ht="12.75" customHeight="1">
      <c r="A117" s="981" t="s">
        <v>6</v>
      </c>
      <c r="B117" s="981" t="s">
        <v>8</v>
      </c>
      <c r="C117" s="981" t="s">
        <v>29</v>
      </c>
      <c r="D117" s="981" t="s">
        <v>20</v>
      </c>
      <c r="E117" s="981" t="s">
        <v>32</v>
      </c>
      <c r="F117" s="981" t="s">
        <v>33</v>
      </c>
      <c r="G117" s="981" t="s">
        <v>34</v>
      </c>
    </row>
    <row r="118" spans="1:7" ht="15.75" customHeight="1">
      <c r="A118" s="822" t="s">
        <v>92</v>
      </c>
      <c r="B118" s="1123" t="s">
        <v>909</v>
      </c>
      <c r="C118" s="1272">
        <f>C119+C120+C121</f>
        <v>0</v>
      </c>
      <c r="D118" s="1272">
        <f>D119+D120+D121</f>
        <v>0</v>
      </c>
      <c r="E118" s="1272">
        <f>E119+E120+E121</f>
        <v>0</v>
      </c>
      <c r="F118" s="1272">
        <f>F119+F120+F121</f>
        <v>0</v>
      </c>
      <c r="G118" s="1272">
        <f>G119+G120+G121</f>
        <v>0</v>
      </c>
    </row>
    <row r="119" spans="1:7" ht="16.5" customHeight="1">
      <c r="A119" s="800" t="s">
        <v>6</v>
      </c>
      <c r="B119" s="1097" t="s">
        <v>814</v>
      </c>
      <c r="C119" s="1273"/>
      <c r="D119" s="1273"/>
      <c r="E119" s="1273"/>
      <c r="F119" s="1273"/>
      <c r="G119" s="1274">
        <f>F119-E119</f>
        <v>0</v>
      </c>
    </row>
    <row r="120" spans="1:7" ht="16.5" customHeight="1">
      <c r="A120" s="800" t="s">
        <v>8</v>
      </c>
      <c r="B120" s="1097" t="s">
        <v>910</v>
      </c>
      <c r="C120" s="1273"/>
      <c r="D120" s="1273"/>
      <c r="E120" s="1273"/>
      <c r="F120" s="1273"/>
      <c r="G120" s="1274">
        <f>F120-E120</f>
        <v>0</v>
      </c>
    </row>
    <row r="121" spans="1:7" ht="16.5" customHeight="1">
      <c r="A121" s="800" t="s">
        <v>29</v>
      </c>
      <c r="B121" s="1097" t="s">
        <v>973</v>
      </c>
      <c r="C121" s="1273"/>
      <c r="D121" s="1273"/>
      <c r="E121" s="1273"/>
      <c r="F121" s="1273"/>
      <c r="G121" s="1274">
        <f>F121-E121</f>
        <v>0</v>
      </c>
    </row>
    <row r="122" spans="1:7" ht="9" customHeight="1">
      <c r="A122" s="941"/>
      <c r="B122" s="942"/>
      <c r="C122" s="55"/>
      <c r="D122" s="55"/>
      <c r="E122" s="55"/>
      <c r="F122" s="55"/>
      <c r="G122" s="55"/>
    </row>
    <row r="123" spans="2:7" ht="14.25">
      <c r="B123" s="1648" t="s">
        <v>823</v>
      </c>
      <c r="C123" s="1648"/>
      <c r="D123" s="1648"/>
      <c r="E123" s="1648"/>
      <c r="F123" s="1648"/>
      <c r="G123" s="1648"/>
    </row>
    <row r="124" spans="3:7" ht="15" customHeight="1">
      <c r="C124" s="920"/>
      <c r="D124" s="920"/>
      <c r="E124" s="920"/>
      <c r="F124" s="920"/>
      <c r="G124" s="920"/>
    </row>
    <row r="125" spans="1:7" ht="12.75" customHeight="1">
      <c r="A125" s="1659" t="s">
        <v>55</v>
      </c>
      <c r="B125" s="1659" t="s">
        <v>24</v>
      </c>
      <c r="C125" s="1651" t="s">
        <v>808</v>
      </c>
      <c r="D125" s="1652" t="s">
        <v>974</v>
      </c>
      <c r="E125" s="1652" t="s">
        <v>971</v>
      </c>
      <c r="F125" s="1652" t="s">
        <v>972</v>
      </c>
      <c r="G125" s="1653" t="s">
        <v>812</v>
      </c>
    </row>
    <row r="126" spans="1:7" ht="30.75" customHeight="1">
      <c r="A126" s="1659"/>
      <c r="B126" s="1659"/>
      <c r="C126" s="1651"/>
      <c r="D126" s="1652"/>
      <c r="E126" s="1652"/>
      <c r="F126" s="1652"/>
      <c r="G126" s="1653"/>
    </row>
    <row r="127" spans="1:7" ht="12.75">
      <c r="A127" s="1130" t="s">
        <v>6</v>
      </c>
      <c r="B127" s="1130" t="s">
        <v>8</v>
      </c>
      <c r="C127" s="1130" t="s">
        <v>29</v>
      </c>
      <c r="D127" s="1130" t="s">
        <v>20</v>
      </c>
      <c r="E127" s="1130" t="s">
        <v>32</v>
      </c>
      <c r="F127" s="1130" t="s">
        <v>33</v>
      </c>
      <c r="G127" s="1130" t="s">
        <v>34</v>
      </c>
    </row>
    <row r="128" spans="1:7" s="833" customFormat="1" ht="32.25" customHeight="1">
      <c r="A128" s="907" t="s">
        <v>92</v>
      </c>
      <c r="B128" s="960" t="s">
        <v>824</v>
      </c>
      <c r="C128" s="1093">
        <f>SUM(C130:C134)</f>
        <v>0</v>
      </c>
      <c r="D128" s="1093">
        <f>SUM(D130:D134)</f>
        <v>0</v>
      </c>
      <c r="E128" s="1093">
        <f>SUM(E130:E134)</f>
        <v>0</v>
      </c>
      <c r="F128" s="1093">
        <f>SUM(F130:F134)</f>
        <v>0</v>
      </c>
      <c r="G128" s="1131">
        <f aca="true" t="shared" si="3" ref="G128:G137">F128-E128</f>
        <v>0</v>
      </c>
    </row>
    <row r="129" spans="1:7" ht="16.5" customHeight="1">
      <c r="A129" s="993"/>
      <c r="B129" s="1275" t="s">
        <v>837</v>
      </c>
      <c r="C129" s="1133"/>
      <c r="D129" s="1133"/>
      <c r="E129" s="1133"/>
      <c r="F129" s="1133"/>
      <c r="G129" s="1134">
        <f t="shared" si="3"/>
        <v>0</v>
      </c>
    </row>
    <row r="130" spans="1:7" ht="16.5" customHeight="1">
      <c r="A130" s="993" t="s">
        <v>6</v>
      </c>
      <c r="B130" s="1276" t="s">
        <v>913</v>
      </c>
      <c r="C130" s="1135"/>
      <c r="D130" s="1135"/>
      <c r="E130" s="1135"/>
      <c r="F130" s="1135"/>
      <c r="G130" s="1136">
        <f t="shared" si="3"/>
        <v>0</v>
      </c>
    </row>
    <row r="131" spans="1:7" ht="16.5" customHeight="1">
      <c r="A131" s="993" t="s">
        <v>8</v>
      </c>
      <c r="B131" s="1276" t="s">
        <v>914</v>
      </c>
      <c r="C131" s="1135"/>
      <c r="D131" s="1135"/>
      <c r="E131" s="1135"/>
      <c r="F131" s="1135"/>
      <c r="G131" s="1136">
        <f t="shared" si="3"/>
        <v>0</v>
      </c>
    </row>
    <row r="132" spans="1:7" ht="16.5" customHeight="1">
      <c r="A132" s="993" t="s">
        <v>29</v>
      </c>
      <c r="B132" s="865" t="s">
        <v>829</v>
      </c>
      <c r="C132" s="1135"/>
      <c r="D132" s="1135"/>
      <c r="E132" s="1135"/>
      <c r="F132" s="1135"/>
      <c r="G132" s="1136">
        <f t="shared" si="3"/>
        <v>0</v>
      </c>
    </row>
    <row r="133" spans="1:7" ht="16.5" customHeight="1">
      <c r="A133" s="993" t="s">
        <v>20</v>
      </c>
      <c r="B133" s="865" t="s">
        <v>830</v>
      </c>
      <c r="C133" s="1135"/>
      <c r="D133" s="1135"/>
      <c r="E133" s="1135"/>
      <c r="F133" s="1135"/>
      <c r="G133" s="1136">
        <f t="shared" si="3"/>
        <v>0</v>
      </c>
    </row>
    <row r="134" spans="1:7" ht="16.5" customHeight="1">
      <c r="A134" s="993" t="s">
        <v>32</v>
      </c>
      <c r="B134" s="1276" t="s">
        <v>683</v>
      </c>
      <c r="C134" s="1135"/>
      <c r="D134" s="1135"/>
      <c r="E134" s="1135"/>
      <c r="F134" s="1135"/>
      <c r="G134" s="1136">
        <f t="shared" si="3"/>
        <v>0</v>
      </c>
    </row>
    <row r="135" spans="1:7" ht="14.25" customHeight="1">
      <c r="A135" s="907" t="s">
        <v>831</v>
      </c>
      <c r="B135" s="1277" t="s">
        <v>832</v>
      </c>
      <c r="C135" s="1138"/>
      <c r="D135" s="1138"/>
      <c r="E135" s="1138"/>
      <c r="F135" s="1138"/>
      <c r="G135" s="1131">
        <f t="shared" si="3"/>
        <v>0</v>
      </c>
    </row>
    <row r="136" spans="1:7" ht="14.25" customHeight="1">
      <c r="A136" s="993"/>
      <c r="B136" s="1139" t="s">
        <v>833</v>
      </c>
      <c r="C136" s="1133"/>
      <c r="D136" s="1133"/>
      <c r="E136" s="1133"/>
      <c r="F136" s="1133"/>
      <c r="G136" s="1134">
        <f t="shared" si="3"/>
        <v>0</v>
      </c>
    </row>
    <row r="137" spans="1:7" ht="14.25" customHeight="1">
      <c r="A137" s="1140" t="s">
        <v>834</v>
      </c>
      <c r="B137" s="1141" t="s">
        <v>835</v>
      </c>
      <c r="C137" s="819">
        <f>C128-C135</f>
        <v>0</v>
      </c>
      <c r="D137" s="819">
        <f>D128-D135</f>
        <v>0</v>
      </c>
      <c r="E137" s="819">
        <f>E128-E135</f>
        <v>0</v>
      </c>
      <c r="F137" s="819">
        <f>F128-F135</f>
        <v>0</v>
      </c>
      <c r="G137" s="1142">
        <f t="shared" si="3"/>
        <v>0</v>
      </c>
    </row>
    <row r="138" spans="1:7" ht="9" customHeight="1">
      <c r="A138" s="1681"/>
      <c r="B138" s="1682"/>
      <c r="C138" s="1682"/>
      <c r="D138" s="1682"/>
      <c r="E138" s="1682"/>
      <c r="F138" s="1682"/>
      <c r="G138" s="1683"/>
    </row>
    <row r="139" spans="1:7" s="833" customFormat="1" ht="16.5" customHeight="1">
      <c r="A139" s="907" t="s">
        <v>58</v>
      </c>
      <c r="B139" s="978" t="s">
        <v>915</v>
      </c>
      <c r="C139" s="1093">
        <f>C141+C147</f>
        <v>0</v>
      </c>
      <c r="D139" s="1093">
        <f>D141+D147</f>
        <v>0</v>
      </c>
      <c r="E139" s="1093">
        <f>E141+E147</f>
        <v>0</v>
      </c>
      <c r="F139" s="1093">
        <f>F141+F147</f>
        <v>0</v>
      </c>
      <c r="G139" s="1278">
        <f aca="true" t="shared" si="4" ref="G139:G149">F139-E139</f>
        <v>0</v>
      </c>
    </row>
    <row r="140" spans="1:7" ht="16.5" customHeight="1">
      <c r="A140" s="993"/>
      <c r="B140" s="1145" t="s">
        <v>825</v>
      </c>
      <c r="C140" s="1133"/>
      <c r="D140" s="1279"/>
      <c r="E140" s="1279"/>
      <c r="F140" s="1279"/>
      <c r="G140" s="1280">
        <f t="shared" si="4"/>
        <v>0</v>
      </c>
    </row>
    <row r="141" spans="1:7" s="826" customFormat="1" ht="16.5" customHeight="1">
      <c r="A141" s="992" t="s">
        <v>838</v>
      </c>
      <c r="B141" s="986" t="s">
        <v>839</v>
      </c>
      <c r="C141" s="1093">
        <f>SUM(C142:C146)</f>
        <v>0</v>
      </c>
      <c r="D141" s="1093">
        <f>SUM(D142:D146)</f>
        <v>0</v>
      </c>
      <c r="E141" s="1093">
        <f>SUM(E142:E146)</f>
        <v>0</v>
      </c>
      <c r="F141" s="1093">
        <f>SUM(F142:F146)</f>
        <v>0</v>
      </c>
      <c r="G141" s="1278">
        <f t="shared" si="4"/>
        <v>0</v>
      </c>
    </row>
    <row r="142" spans="1:7" ht="16.5" customHeight="1">
      <c r="A142" s="993" t="s">
        <v>6</v>
      </c>
      <c r="B142" s="865" t="s">
        <v>840</v>
      </c>
      <c r="C142" s="1135"/>
      <c r="D142" s="1135"/>
      <c r="E142" s="1135"/>
      <c r="F142" s="1135"/>
      <c r="G142" s="1281">
        <f t="shared" si="4"/>
        <v>0</v>
      </c>
    </row>
    <row r="143" spans="1:7" ht="16.5" customHeight="1">
      <c r="A143" s="993" t="s">
        <v>8</v>
      </c>
      <c r="B143" s="865" t="s">
        <v>841</v>
      </c>
      <c r="C143" s="1135"/>
      <c r="D143" s="1135"/>
      <c r="E143" s="1135"/>
      <c r="F143" s="1135"/>
      <c r="G143" s="1281">
        <f t="shared" si="4"/>
        <v>0</v>
      </c>
    </row>
    <row r="144" spans="1:7" ht="16.5" customHeight="1">
      <c r="A144" s="993" t="s">
        <v>29</v>
      </c>
      <c r="B144" s="865" t="s">
        <v>844</v>
      </c>
      <c r="C144" s="1135"/>
      <c r="D144" s="1135"/>
      <c r="E144" s="1135"/>
      <c r="F144" s="1135"/>
      <c r="G144" s="1281">
        <f t="shared" si="4"/>
        <v>0</v>
      </c>
    </row>
    <row r="145" spans="1:7" ht="16.5" customHeight="1">
      <c r="A145" s="993" t="s">
        <v>20</v>
      </c>
      <c r="B145" s="865" t="s">
        <v>845</v>
      </c>
      <c r="C145" s="1135"/>
      <c r="D145" s="1135"/>
      <c r="E145" s="1135"/>
      <c r="F145" s="1135"/>
      <c r="G145" s="1281">
        <f t="shared" si="4"/>
        <v>0</v>
      </c>
    </row>
    <row r="146" spans="1:7" ht="16.5" customHeight="1">
      <c r="A146" s="993" t="s">
        <v>32</v>
      </c>
      <c r="B146" s="865" t="s">
        <v>683</v>
      </c>
      <c r="C146" s="1135"/>
      <c r="D146" s="1135"/>
      <c r="E146" s="1135"/>
      <c r="F146" s="1135"/>
      <c r="G146" s="1281">
        <f t="shared" si="4"/>
        <v>0</v>
      </c>
    </row>
    <row r="147" spans="1:7" ht="16.5" customHeight="1">
      <c r="A147" s="992" t="s">
        <v>846</v>
      </c>
      <c r="B147" s="858" t="s">
        <v>847</v>
      </c>
      <c r="C147" s="1093">
        <f>C148+C149</f>
        <v>0</v>
      </c>
      <c r="D147" s="1063">
        <f>D148+D149</f>
        <v>0</v>
      </c>
      <c r="E147" s="1063">
        <f>E148+E149</f>
        <v>0</v>
      </c>
      <c r="F147" s="1063">
        <f>F148+F149</f>
        <v>0</v>
      </c>
      <c r="G147" s="1278">
        <f t="shared" si="4"/>
        <v>0</v>
      </c>
    </row>
    <row r="148" spans="1:7" ht="18" customHeight="1">
      <c r="A148" s="993" t="s">
        <v>6</v>
      </c>
      <c r="B148" s="865" t="s">
        <v>848</v>
      </c>
      <c r="C148" s="1135"/>
      <c r="D148" s="902"/>
      <c r="E148" s="902"/>
      <c r="F148" s="902"/>
      <c r="G148" s="1281">
        <f t="shared" si="4"/>
        <v>0</v>
      </c>
    </row>
    <row r="149" spans="1:7" ht="18" customHeight="1">
      <c r="A149" s="993" t="s">
        <v>8</v>
      </c>
      <c r="B149" s="1150" t="s">
        <v>683</v>
      </c>
      <c r="C149" s="1135"/>
      <c r="D149" s="902"/>
      <c r="E149" s="902"/>
      <c r="F149" s="902"/>
      <c r="G149" s="1281">
        <f t="shared" si="4"/>
        <v>0</v>
      </c>
    </row>
    <row r="150" spans="1:7" ht="6" customHeight="1">
      <c r="A150" s="1681"/>
      <c r="B150" s="1682"/>
      <c r="C150" s="1682"/>
      <c r="D150" s="1682"/>
      <c r="E150" s="1682"/>
      <c r="F150" s="1682"/>
      <c r="G150" s="1683"/>
    </row>
    <row r="151" spans="1:7" ht="15.75" customHeight="1">
      <c r="A151" s="994" t="s">
        <v>59</v>
      </c>
      <c r="B151" s="995" t="s">
        <v>850</v>
      </c>
      <c r="C151" s="1138"/>
      <c r="D151" s="1138"/>
      <c r="E151" s="1138"/>
      <c r="F151" s="1138"/>
      <c r="G151" s="1155">
        <f>F151-E151</f>
        <v>0</v>
      </c>
    </row>
    <row r="152" spans="1:7" ht="15.75" customHeight="1">
      <c r="A152" s="977" t="s">
        <v>60</v>
      </c>
      <c r="B152" s="998" t="s">
        <v>851</v>
      </c>
      <c r="C152" s="996"/>
      <c r="D152" s="996"/>
      <c r="E152" s="996"/>
      <c r="F152" s="996"/>
      <c r="G152" s="997">
        <f>F152-E152</f>
        <v>0</v>
      </c>
    </row>
    <row r="153" spans="1:7" ht="3.75" customHeight="1">
      <c r="A153" s="1156"/>
      <c r="B153" s="1282"/>
      <c r="C153" s="1157"/>
      <c r="D153" s="1157"/>
      <c r="E153" s="1157"/>
      <c r="F153" s="1157"/>
      <c r="G153" s="1158"/>
    </row>
    <row r="154" spans="1:7" ht="18" customHeight="1">
      <c r="A154" s="977" t="s">
        <v>109</v>
      </c>
      <c r="B154" s="805" t="s">
        <v>852</v>
      </c>
      <c r="C154" s="1159"/>
      <c r="D154" s="1159"/>
      <c r="E154" s="1159"/>
      <c r="F154" s="1159"/>
      <c r="G154" s="1160">
        <f>F154-E154</f>
        <v>0</v>
      </c>
    </row>
    <row r="155" spans="1:7" ht="14.25" customHeight="1">
      <c r="A155" s="941"/>
      <c r="B155" s="1717" t="s">
        <v>916</v>
      </c>
      <c r="C155" s="1717"/>
      <c r="D155" s="942"/>
      <c r="E155" s="942"/>
      <c r="F155" s="942"/>
      <c r="G155" s="942"/>
    </row>
    <row r="156" spans="1:9" ht="28.5" customHeight="1">
      <c r="A156" s="1634" t="s">
        <v>874</v>
      </c>
      <c r="B156" s="1635"/>
      <c r="C156" s="1635"/>
      <c r="D156" s="1635"/>
      <c r="E156" s="1635"/>
      <c r="F156" s="1635"/>
      <c r="G156" s="1635"/>
      <c r="H156" s="1283"/>
      <c r="I156" s="1283"/>
    </row>
    <row r="157" spans="1:9" ht="25.5" customHeight="1">
      <c r="A157" s="1030"/>
      <c r="B157" s="1031" t="s">
        <v>875</v>
      </c>
      <c r="C157" s="1032"/>
      <c r="D157" s="1636" t="s">
        <v>100</v>
      </c>
      <c r="E157" s="1637"/>
      <c r="F157" s="1637"/>
      <c r="G157" s="1034"/>
      <c r="H157" s="1284"/>
      <c r="I157" s="1285"/>
    </row>
    <row r="158" spans="1:9" ht="171" customHeight="1">
      <c r="A158" s="1035"/>
      <c r="B158" s="1036"/>
      <c r="C158" s="1037"/>
      <c r="D158" s="1625"/>
      <c r="E158" s="1626"/>
      <c r="F158" s="1627"/>
      <c r="G158" s="1038"/>
      <c r="H158" s="1286"/>
      <c r="I158" s="1287"/>
    </row>
    <row r="159" spans="1:9" ht="18" customHeight="1">
      <c r="A159" s="1039"/>
      <c r="B159" s="1040" t="s">
        <v>876</v>
      </c>
      <c r="C159" s="1041"/>
      <c r="D159" s="1628" t="s">
        <v>876</v>
      </c>
      <c r="E159" s="1629"/>
      <c r="F159" s="1629"/>
      <c r="G159" s="1042"/>
      <c r="H159" s="1284"/>
      <c r="I159" s="1285"/>
    </row>
    <row r="160" spans="1:9" ht="15" customHeight="1">
      <c r="A160" s="1043"/>
      <c r="B160" s="1044"/>
      <c r="C160" s="1045"/>
      <c r="D160" s="1045"/>
      <c r="E160" s="1044"/>
      <c r="F160" s="1044"/>
      <c r="G160" s="1046"/>
      <c r="H160" s="1288"/>
      <c r="I160" s="1287"/>
    </row>
    <row r="161" spans="1:9" ht="25.5" customHeight="1">
      <c r="A161" s="1047"/>
      <c r="B161" s="1048" t="s">
        <v>877</v>
      </c>
      <c r="C161" s="1049"/>
      <c r="D161" s="1638" t="s">
        <v>97</v>
      </c>
      <c r="E161" s="1639"/>
      <c r="F161" s="1639"/>
      <c r="G161" s="1050"/>
      <c r="H161" s="1289"/>
      <c r="I161" s="1285"/>
    </row>
    <row r="162" spans="1:9" ht="171" customHeight="1">
      <c r="A162" s="1035"/>
      <c r="B162" s="1036"/>
      <c r="C162" s="1037"/>
      <c r="D162" s="1625"/>
      <c r="E162" s="1626"/>
      <c r="F162" s="1627"/>
      <c r="G162" s="1051"/>
      <c r="H162" s="1290"/>
      <c r="I162" s="1287"/>
    </row>
    <row r="163" spans="1:9" ht="18" customHeight="1">
      <c r="A163" s="1039"/>
      <c r="B163" s="1040" t="s">
        <v>876</v>
      </c>
      <c r="C163" s="1041"/>
      <c r="D163" s="1628" t="s">
        <v>876</v>
      </c>
      <c r="E163" s="1629"/>
      <c r="F163" s="1629"/>
      <c r="G163" s="1050"/>
      <c r="H163" s="1289"/>
      <c r="I163" s="1285"/>
    </row>
    <row r="164" spans="1:9" ht="30.75" customHeight="1">
      <c r="A164" s="1630" t="s">
        <v>878</v>
      </c>
      <c r="B164" s="1631"/>
      <c r="C164" s="1631"/>
      <c r="D164" s="1631"/>
      <c r="E164" s="1631"/>
      <c r="F164" s="1631"/>
      <c r="G164" s="1632"/>
      <c r="H164" s="1286"/>
      <c r="I164" s="1291"/>
    </row>
    <row r="165" ht="12.75">
      <c r="F165" s="942"/>
    </row>
    <row r="166" ht="12.75">
      <c r="F166" s="942"/>
    </row>
    <row r="167" ht="12.75">
      <c r="F167" s="942"/>
    </row>
    <row r="168" ht="12.75">
      <c r="F168" s="942"/>
    </row>
    <row r="169" ht="12.75">
      <c r="F169" s="942"/>
    </row>
    <row r="170" ht="12.75">
      <c r="F170" s="942"/>
    </row>
    <row r="171" ht="12.75">
      <c r="F171" s="942"/>
    </row>
    <row r="172" ht="12.75">
      <c r="F172" s="942"/>
    </row>
    <row r="173" ht="12.75">
      <c r="F173" s="942"/>
    </row>
    <row r="174" ht="12.75">
      <c r="F174" s="942"/>
    </row>
    <row r="175" ht="12.75">
      <c r="F175" s="942"/>
    </row>
    <row r="176" ht="12.75">
      <c r="F176" s="942"/>
    </row>
    <row r="177" ht="12.75">
      <c r="F177" s="942"/>
    </row>
    <row r="178" ht="12.75">
      <c r="F178" s="942"/>
    </row>
    <row r="179" ht="12.75">
      <c r="F179" s="942"/>
    </row>
    <row r="180" ht="12.75">
      <c r="F180" s="942"/>
    </row>
    <row r="181" ht="12.75">
      <c r="F181" s="942"/>
    </row>
    <row r="182" ht="12.75">
      <c r="F182" s="942"/>
    </row>
    <row r="183" ht="12.75">
      <c r="F183" s="942"/>
    </row>
    <row r="184" ht="12.75">
      <c r="F184" s="942"/>
    </row>
    <row r="185" ht="12.75">
      <c r="F185" s="942"/>
    </row>
    <row r="186" ht="12.75">
      <c r="F186" s="942"/>
    </row>
    <row r="187" ht="12.75">
      <c r="F187" s="942"/>
    </row>
    <row r="188" ht="12.75">
      <c r="F188" s="942"/>
    </row>
    <row r="189" ht="12.75">
      <c r="F189" s="942"/>
    </row>
    <row r="190" ht="12.75">
      <c r="F190" s="942"/>
    </row>
    <row r="191" ht="12.75">
      <c r="F191" s="942"/>
    </row>
    <row r="192" ht="12.75">
      <c r="F192" s="942"/>
    </row>
  </sheetData>
  <sheetProtection/>
  <mergeCells count="44">
    <mergeCell ref="F10:F11"/>
    <mergeCell ref="E1:G2"/>
    <mergeCell ref="A3:G3"/>
    <mergeCell ref="A4:G4"/>
    <mergeCell ref="A5:G5"/>
    <mergeCell ref="A6:G6"/>
    <mergeCell ref="A8:G8"/>
    <mergeCell ref="G10:G11"/>
    <mergeCell ref="A13:G13"/>
    <mergeCell ref="A37:G37"/>
    <mergeCell ref="B39:G39"/>
    <mergeCell ref="A95:G95"/>
    <mergeCell ref="A105:G105"/>
    <mergeCell ref="A10:A11"/>
    <mergeCell ref="B10:B11"/>
    <mergeCell ref="C10:C11"/>
    <mergeCell ref="D10:D11"/>
    <mergeCell ref="E10:E11"/>
    <mergeCell ref="A115:A116"/>
    <mergeCell ref="B115:B116"/>
    <mergeCell ref="C115:C116"/>
    <mergeCell ref="D115:D116"/>
    <mergeCell ref="E115:E116"/>
    <mergeCell ref="F115:F116"/>
    <mergeCell ref="D158:F158"/>
    <mergeCell ref="G115:G116"/>
    <mergeCell ref="B123:G123"/>
    <mergeCell ref="A125:A126"/>
    <mergeCell ref="B125:B126"/>
    <mergeCell ref="C125:C126"/>
    <mergeCell ref="D125:D126"/>
    <mergeCell ref="E125:E126"/>
    <mergeCell ref="F125:F126"/>
    <mergeCell ref="G125:G126"/>
    <mergeCell ref="D159:F159"/>
    <mergeCell ref="D161:F161"/>
    <mergeCell ref="D162:F162"/>
    <mergeCell ref="D163:F163"/>
    <mergeCell ref="A164:G164"/>
    <mergeCell ref="A138:G138"/>
    <mergeCell ref="A150:G150"/>
    <mergeCell ref="B155:C155"/>
    <mergeCell ref="A156:G156"/>
    <mergeCell ref="D157:F157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68" r:id="rId1"/>
  <rowBreaks count="2" manualBreakCount="2">
    <brk id="69" max="6" man="1"/>
    <brk id="1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view="pageBreakPreview" zoomScaleSheetLayoutView="100" zoomScalePageLayoutView="0" workbookViewId="0" topLeftCell="A7">
      <selection activeCell="B28" sqref="B28"/>
    </sheetView>
  </sheetViews>
  <sheetFormatPr defaultColWidth="9.00390625" defaultRowHeight="12.75"/>
  <cols>
    <col min="1" max="1" width="5.00390625" style="61" customWidth="1"/>
    <col min="2" max="2" width="19.00390625" style="61" customWidth="1"/>
    <col min="3" max="3" width="8.625" style="61" customWidth="1"/>
    <col min="4" max="5" width="7.75390625" style="61" customWidth="1"/>
    <col min="6" max="7" width="7.625" style="61" customWidth="1"/>
    <col min="8" max="8" width="6.625" style="61" customWidth="1"/>
    <col min="9" max="9" width="8.625" style="61" customWidth="1"/>
    <col min="10" max="15" width="7.875" style="61" customWidth="1"/>
    <col min="16" max="19" width="7.375" style="61" customWidth="1"/>
    <col min="20" max="24" width="13.625" style="61" customWidth="1"/>
    <col min="25" max="25" width="20.125" style="61" customWidth="1"/>
    <col min="26" max="27" width="13.625" style="61" customWidth="1"/>
    <col min="28" max="16384" width="9.125" style="61" customWidth="1"/>
  </cols>
  <sheetData>
    <row r="1" spans="22:24" ht="14.25" customHeight="1">
      <c r="V1" s="1359" t="s">
        <v>313</v>
      </c>
      <c r="W1" s="1359"/>
      <c r="X1" s="1359"/>
    </row>
    <row r="2" spans="1:24" ht="18.75" customHeight="1">
      <c r="A2" s="1360" t="s">
        <v>144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</row>
    <row r="3" spans="2:11" s="63" customFormat="1" ht="24" customHeight="1">
      <c r="B3" s="274" t="s">
        <v>197</v>
      </c>
      <c r="C3" s="94"/>
      <c r="D3" s="94"/>
      <c r="E3" s="94"/>
      <c r="F3" s="94"/>
      <c r="G3" s="94"/>
      <c r="H3" s="94"/>
      <c r="I3" s="94"/>
      <c r="J3" s="94"/>
      <c r="K3" s="94"/>
    </row>
    <row r="4" spans="1:24" s="65" customFormat="1" ht="20.25">
      <c r="A4" s="160" t="s">
        <v>92</v>
      </c>
      <c r="B4" s="159" t="s">
        <v>552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64"/>
      <c r="Q4" s="64"/>
      <c r="R4" s="64"/>
      <c r="S4" s="64"/>
      <c r="T4" s="64"/>
      <c r="U4" s="64"/>
      <c r="V4" s="64"/>
      <c r="W4" s="64"/>
      <c r="X4" s="64"/>
    </row>
    <row r="5" ht="18" customHeight="1"/>
    <row r="6" spans="1:24" s="66" customFormat="1" ht="15" customHeight="1">
      <c r="A6" s="1370" t="s">
        <v>55</v>
      </c>
      <c r="B6" s="1370" t="s">
        <v>1</v>
      </c>
      <c r="C6" s="1347" t="s">
        <v>145</v>
      </c>
      <c r="D6" s="1364" t="s">
        <v>64</v>
      </c>
      <c r="E6" s="1365"/>
      <c r="F6" s="1365"/>
      <c r="G6" s="1365"/>
      <c r="H6" s="1365"/>
      <c r="I6" s="1365"/>
      <c r="J6" s="1365"/>
      <c r="K6" s="1365"/>
      <c r="L6" s="1365"/>
      <c r="M6" s="1365"/>
      <c r="N6" s="1365"/>
      <c r="O6" s="1365"/>
      <c r="P6" s="1365"/>
      <c r="Q6" s="1365"/>
      <c r="R6" s="1365"/>
      <c r="S6" s="1365"/>
      <c r="T6" s="1368" t="s">
        <v>151</v>
      </c>
      <c r="U6" s="1364" t="s">
        <v>64</v>
      </c>
      <c r="V6" s="1365"/>
      <c r="W6" s="1365"/>
      <c r="X6" s="1366"/>
    </row>
    <row r="7" spans="1:24" s="67" customFormat="1" ht="13.5" customHeight="1">
      <c r="A7" s="1371"/>
      <c r="B7" s="1371"/>
      <c r="C7" s="1377"/>
      <c r="D7" s="1347" t="s">
        <v>148</v>
      </c>
      <c r="E7" s="1361" t="s">
        <v>152</v>
      </c>
      <c r="F7" s="1361"/>
      <c r="G7" s="1361"/>
      <c r="H7" s="1347" t="s">
        <v>149</v>
      </c>
      <c r="I7" s="1356" t="s">
        <v>152</v>
      </c>
      <c r="J7" s="1356"/>
      <c r="K7" s="1356"/>
      <c r="L7" s="1347" t="s">
        <v>150</v>
      </c>
      <c r="M7" s="1356" t="s">
        <v>152</v>
      </c>
      <c r="N7" s="1356"/>
      <c r="O7" s="1356"/>
      <c r="P7" s="1347" t="s">
        <v>205</v>
      </c>
      <c r="Q7" s="1356" t="s">
        <v>152</v>
      </c>
      <c r="R7" s="1356"/>
      <c r="S7" s="1356"/>
      <c r="T7" s="1368"/>
      <c r="U7" s="1367" t="s">
        <v>148</v>
      </c>
      <c r="V7" s="1368" t="s">
        <v>149</v>
      </c>
      <c r="W7" s="1368" t="s">
        <v>150</v>
      </c>
      <c r="X7" s="1368" t="s">
        <v>205</v>
      </c>
    </row>
    <row r="8" spans="1:24" s="67" customFormat="1" ht="144" customHeight="1">
      <c r="A8" s="1372"/>
      <c r="B8" s="1372"/>
      <c r="C8" s="1348"/>
      <c r="D8" s="1348"/>
      <c r="E8" s="153" t="s">
        <v>218</v>
      </c>
      <c r="F8" s="154" t="s">
        <v>217</v>
      </c>
      <c r="G8" s="154" t="s">
        <v>358</v>
      </c>
      <c r="H8" s="1348"/>
      <c r="I8" s="153" t="s">
        <v>218</v>
      </c>
      <c r="J8" s="154" t="s">
        <v>217</v>
      </c>
      <c r="K8" s="154" t="s">
        <v>358</v>
      </c>
      <c r="L8" s="1348"/>
      <c r="M8" s="153" t="s">
        <v>218</v>
      </c>
      <c r="N8" s="154" t="s">
        <v>217</v>
      </c>
      <c r="O8" s="154" t="s">
        <v>358</v>
      </c>
      <c r="P8" s="1348"/>
      <c r="Q8" s="153" t="s">
        <v>218</v>
      </c>
      <c r="R8" s="154" t="s">
        <v>217</v>
      </c>
      <c r="S8" s="154" t="s">
        <v>358</v>
      </c>
      <c r="T8" s="1368"/>
      <c r="U8" s="1367"/>
      <c r="V8" s="1368"/>
      <c r="W8" s="1368"/>
      <c r="X8" s="1368"/>
    </row>
    <row r="9" spans="1:24" s="70" customFormat="1" ht="15" customHeight="1">
      <c r="A9" s="68" t="s">
        <v>6</v>
      </c>
      <c r="B9" s="69" t="s">
        <v>8</v>
      </c>
      <c r="C9" s="69" t="s">
        <v>29</v>
      </c>
      <c r="D9" s="69" t="s">
        <v>20</v>
      </c>
      <c r="E9" s="69" t="s">
        <v>32</v>
      </c>
      <c r="F9" s="69" t="s">
        <v>33</v>
      </c>
      <c r="G9" s="69" t="s">
        <v>34</v>
      </c>
      <c r="H9" s="69" t="s">
        <v>35</v>
      </c>
      <c r="I9" s="69" t="s">
        <v>85</v>
      </c>
      <c r="J9" s="69" t="s">
        <v>156</v>
      </c>
      <c r="K9" s="69" t="s">
        <v>157</v>
      </c>
      <c r="L9" s="69" t="s">
        <v>158</v>
      </c>
      <c r="M9" s="69" t="s">
        <v>159</v>
      </c>
      <c r="N9" s="69" t="s">
        <v>160</v>
      </c>
      <c r="O9" s="69" t="s">
        <v>161</v>
      </c>
      <c r="P9" s="69" t="s">
        <v>162</v>
      </c>
      <c r="Q9" s="69" t="s">
        <v>163</v>
      </c>
      <c r="R9" s="69" t="s">
        <v>164</v>
      </c>
      <c r="S9" s="69" t="s">
        <v>165</v>
      </c>
      <c r="T9" s="69" t="s">
        <v>166</v>
      </c>
      <c r="U9" s="69" t="s">
        <v>167</v>
      </c>
      <c r="V9" s="69" t="s">
        <v>168</v>
      </c>
      <c r="W9" s="69" t="s">
        <v>169</v>
      </c>
      <c r="X9" s="69" t="s">
        <v>170</v>
      </c>
    </row>
    <row r="10" spans="1:24" s="67" customFormat="1" ht="18.75" customHeight="1">
      <c r="A10" s="71" t="s">
        <v>6</v>
      </c>
      <c r="B10" s="72" t="s">
        <v>171</v>
      </c>
      <c r="C10" s="73">
        <f aca="true" t="shared" si="0" ref="C10:C21">D10+H10+L10+P10</f>
        <v>0</v>
      </c>
      <c r="D10" s="143">
        <f>E10+F10+G10</f>
        <v>0</v>
      </c>
      <c r="E10" s="275"/>
      <c r="F10" s="275"/>
      <c r="G10" s="275"/>
      <c r="H10" s="143">
        <f>I10+J10+K10</f>
        <v>0</v>
      </c>
      <c r="I10" s="275"/>
      <c r="J10" s="275"/>
      <c r="K10" s="275"/>
      <c r="L10" s="143">
        <f>M10+N10+O10</f>
        <v>0</v>
      </c>
      <c r="M10" s="275"/>
      <c r="N10" s="275"/>
      <c r="O10" s="275"/>
      <c r="P10" s="143">
        <f>Q10+R10+S10</f>
        <v>0</v>
      </c>
      <c r="Q10" s="275"/>
      <c r="R10" s="275"/>
      <c r="S10" s="275"/>
      <c r="T10" s="75">
        <f>SUM(U10:X10)</f>
        <v>0</v>
      </c>
      <c r="U10" s="142">
        <f>E10*$U$24+F10*$U$25+G10*$U$26</f>
        <v>0</v>
      </c>
      <c r="V10" s="142">
        <f>I10*$V$24+J10*$V$25+K10*$V$26</f>
        <v>0</v>
      </c>
      <c r="W10" s="142">
        <f>M10*$W$24+N10*$W$25+O10*$W$26</f>
        <v>0</v>
      </c>
      <c r="X10" s="142">
        <f>Q10*$X$24+R10*$X$25+S10*$X$26</f>
        <v>0</v>
      </c>
    </row>
    <row r="11" spans="1:24" s="77" customFormat="1" ht="18.75" customHeight="1">
      <c r="A11" s="71" t="s">
        <v>8</v>
      </c>
      <c r="B11" s="76" t="s">
        <v>172</v>
      </c>
      <c r="C11" s="73">
        <f t="shared" si="0"/>
        <v>0</v>
      </c>
      <c r="D11" s="143">
        <f aca="true" t="shared" si="1" ref="D11:D21">E11+F11+G11</f>
        <v>0</v>
      </c>
      <c r="E11" s="275"/>
      <c r="F11" s="275"/>
      <c r="G11" s="275"/>
      <c r="H11" s="143">
        <f aca="true" t="shared" si="2" ref="H11:H21">I11+J11+K11</f>
        <v>0</v>
      </c>
      <c r="I11" s="275"/>
      <c r="J11" s="275"/>
      <c r="K11" s="275"/>
      <c r="L11" s="143">
        <f aca="true" t="shared" si="3" ref="L11:L21">M11+N11+O11</f>
        <v>0</v>
      </c>
      <c r="M11" s="275"/>
      <c r="N11" s="275"/>
      <c r="O11" s="275"/>
      <c r="P11" s="143">
        <f aca="true" t="shared" si="4" ref="P11:P21">Q11+R11+S11</f>
        <v>0</v>
      </c>
      <c r="Q11" s="275"/>
      <c r="R11" s="275"/>
      <c r="S11" s="275"/>
      <c r="T11" s="75">
        <f aca="true" t="shared" si="5" ref="T11:T21">SUM(U11:X11)</f>
        <v>0</v>
      </c>
      <c r="U11" s="142">
        <f>E11*$U$24+F11*$U$25+G11*$U$26</f>
        <v>0</v>
      </c>
      <c r="V11" s="142">
        <f aca="true" t="shared" si="6" ref="V11:V21">I11*$V$24+J11*$V$25+K11*$V$26</f>
        <v>0</v>
      </c>
      <c r="W11" s="142">
        <f aca="true" t="shared" si="7" ref="W11:W21">M11*$W$24+N11*$W$25+O11*$W$26</f>
        <v>0</v>
      </c>
      <c r="X11" s="142">
        <f aca="true" t="shared" si="8" ref="X11:X21">Q11*$X$24+R11*$X$25+S11*$X$26</f>
        <v>0</v>
      </c>
    </row>
    <row r="12" spans="1:24" s="77" customFormat="1" ht="18.75" customHeight="1">
      <c r="A12" s="71" t="s">
        <v>29</v>
      </c>
      <c r="B12" s="76" t="s">
        <v>173</v>
      </c>
      <c r="C12" s="73">
        <f t="shared" si="0"/>
        <v>0</v>
      </c>
      <c r="D12" s="143">
        <f t="shared" si="1"/>
        <v>0</v>
      </c>
      <c r="E12" s="275"/>
      <c r="F12" s="275"/>
      <c r="G12" s="275"/>
      <c r="H12" s="143">
        <f t="shared" si="2"/>
        <v>0</v>
      </c>
      <c r="I12" s="275"/>
      <c r="J12" s="275"/>
      <c r="K12" s="275"/>
      <c r="L12" s="143">
        <f t="shared" si="3"/>
        <v>0</v>
      </c>
      <c r="M12" s="275"/>
      <c r="N12" s="275"/>
      <c r="O12" s="275"/>
      <c r="P12" s="143">
        <f t="shared" si="4"/>
        <v>0</v>
      </c>
      <c r="Q12" s="275"/>
      <c r="R12" s="275"/>
      <c r="S12" s="275"/>
      <c r="T12" s="75">
        <f>SUM(U12:X12)</f>
        <v>0</v>
      </c>
      <c r="U12" s="142">
        <f aca="true" t="shared" si="9" ref="U12:U21">E12*$U$24+F12*$U$25+G12*$U$26</f>
        <v>0</v>
      </c>
      <c r="V12" s="142">
        <f t="shared" si="6"/>
        <v>0</v>
      </c>
      <c r="W12" s="142">
        <f t="shared" si="7"/>
        <v>0</v>
      </c>
      <c r="X12" s="142">
        <f t="shared" si="8"/>
        <v>0</v>
      </c>
    </row>
    <row r="13" spans="1:24" s="77" customFormat="1" ht="18.75" customHeight="1">
      <c r="A13" s="71" t="s">
        <v>20</v>
      </c>
      <c r="B13" s="76" t="s">
        <v>174</v>
      </c>
      <c r="C13" s="73">
        <f t="shared" si="0"/>
        <v>0</v>
      </c>
      <c r="D13" s="143">
        <f t="shared" si="1"/>
        <v>0</v>
      </c>
      <c r="E13" s="275"/>
      <c r="F13" s="275"/>
      <c r="G13" s="275"/>
      <c r="H13" s="143">
        <f t="shared" si="2"/>
        <v>0</v>
      </c>
      <c r="I13" s="275"/>
      <c r="J13" s="275"/>
      <c r="K13" s="275"/>
      <c r="L13" s="143">
        <f t="shared" si="3"/>
        <v>0</v>
      </c>
      <c r="M13" s="275"/>
      <c r="N13" s="275"/>
      <c r="O13" s="275"/>
      <c r="P13" s="143">
        <f t="shared" si="4"/>
        <v>0</v>
      </c>
      <c r="Q13" s="275"/>
      <c r="R13" s="275"/>
      <c r="S13" s="275"/>
      <c r="T13" s="75">
        <f t="shared" si="5"/>
        <v>0</v>
      </c>
      <c r="U13" s="142">
        <f t="shared" si="9"/>
        <v>0</v>
      </c>
      <c r="V13" s="142">
        <f t="shared" si="6"/>
        <v>0</v>
      </c>
      <c r="W13" s="142">
        <f t="shared" si="7"/>
        <v>0</v>
      </c>
      <c r="X13" s="142">
        <f t="shared" si="8"/>
        <v>0</v>
      </c>
    </row>
    <row r="14" spans="1:24" s="77" customFormat="1" ht="18.75" customHeight="1">
      <c r="A14" s="71" t="s">
        <v>32</v>
      </c>
      <c r="B14" s="76" t="s">
        <v>175</v>
      </c>
      <c r="C14" s="73">
        <f t="shared" si="0"/>
        <v>0</v>
      </c>
      <c r="D14" s="143">
        <f t="shared" si="1"/>
        <v>0</v>
      </c>
      <c r="E14" s="275"/>
      <c r="F14" s="275"/>
      <c r="G14" s="275"/>
      <c r="H14" s="143">
        <f t="shared" si="2"/>
        <v>0</v>
      </c>
      <c r="I14" s="275"/>
      <c r="J14" s="275"/>
      <c r="K14" s="275"/>
      <c r="L14" s="143">
        <f t="shared" si="3"/>
        <v>0</v>
      </c>
      <c r="M14" s="275"/>
      <c r="N14" s="275"/>
      <c r="O14" s="275"/>
      <c r="P14" s="143">
        <f t="shared" si="4"/>
        <v>0</v>
      </c>
      <c r="Q14" s="275"/>
      <c r="R14" s="275"/>
      <c r="S14" s="275"/>
      <c r="T14" s="75">
        <f t="shared" si="5"/>
        <v>0</v>
      </c>
      <c r="U14" s="142">
        <f t="shared" si="9"/>
        <v>0</v>
      </c>
      <c r="V14" s="142">
        <f t="shared" si="6"/>
        <v>0</v>
      </c>
      <c r="W14" s="142">
        <f t="shared" si="7"/>
        <v>0</v>
      </c>
      <c r="X14" s="142">
        <f t="shared" si="8"/>
        <v>0</v>
      </c>
    </row>
    <row r="15" spans="1:24" s="77" customFormat="1" ht="18.75" customHeight="1">
      <c r="A15" s="71" t="s">
        <v>33</v>
      </c>
      <c r="B15" s="76" t="s">
        <v>176</v>
      </c>
      <c r="C15" s="73">
        <f t="shared" si="0"/>
        <v>0</v>
      </c>
      <c r="D15" s="143">
        <f t="shared" si="1"/>
        <v>0</v>
      </c>
      <c r="E15" s="275"/>
      <c r="F15" s="275"/>
      <c r="G15" s="275"/>
      <c r="H15" s="143">
        <f t="shared" si="2"/>
        <v>0</v>
      </c>
      <c r="I15" s="275"/>
      <c r="J15" s="275"/>
      <c r="K15" s="275"/>
      <c r="L15" s="143">
        <f t="shared" si="3"/>
        <v>0</v>
      </c>
      <c r="M15" s="275"/>
      <c r="N15" s="275"/>
      <c r="O15" s="275"/>
      <c r="P15" s="143">
        <f t="shared" si="4"/>
        <v>0</v>
      </c>
      <c r="Q15" s="275"/>
      <c r="R15" s="275"/>
      <c r="S15" s="275"/>
      <c r="T15" s="75">
        <f t="shared" si="5"/>
        <v>0</v>
      </c>
      <c r="U15" s="142">
        <f t="shared" si="9"/>
        <v>0</v>
      </c>
      <c r="V15" s="142">
        <f t="shared" si="6"/>
        <v>0</v>
      </c>
      <c r="W15" s="142">
        <f t="shared" si="7"/>
        <v>0</v>
      </c>
      <c r="X15" s="142">
        <f t="shared" si="8"/>
        <v>0</v>
      </c>
    </row>
    <row r="16" spans="1:24" s="78" customFormat="1" ht="18.75" customHeight="1">
      <c r="A16" s="71" t="s">
        <v>34</v>
      </c>
      <c r="B16" s="76" t="s">
        <v>177</v>
      </c>
      <c r="C16" s="73">
        <f t="shared" si="0"/>
        <v>0</v>
      </c>
      <c r="D16" s="143">
        <f t="shared" si="1"/>
        <v>0</v>
      </c>
      <c r="E16" s="275"/>
      <c r="F16" s="275"/>
      <c r="G16" s="275"/>
      <c r="H16" s="143">
        <f t="shared" si="2"/>
        <v>0</v>
      </c>
      <c r="I16" s="275"/>
      <c r="J16" s="275"/>
      <c r="K16" s="275"/>
      <c r="L16" s="143">
        <f t="shared" si="3"/>
        <v>0</v>
      </c>
      <c r="M16" s="275"/>
      <c r="N16" s="275"/>
      <c r="O16" s="275"/>
      <c r="P16" s="143">
        <f t="shared" si="4"/>
        <v>0</v>
      </c>
      <c r="Q16" s="275"/>
      <c r="R16" s="275"/>
      <c r="S16" s="275"/>
      <c r="T16" s="75">
        <f t="shared" si="5"/>
        <v>0</v>
      </c>
      <c r="U16" s="142">
        <f t="shared" si="9"/>
        <v>0</v>
      </c>
      <c r="V16" s="142">
        <f t="shared" si="6"/>
        <v>0</v>
      </c>
      <c r="W16" s="142">
        <f t="shared" si="7"/>
        <v>0</v>
      </c>
      <c r="X16" s="142">
        <f t="shared" si="8"/>
        <v>0</v>
      </c>
    </row>
    <row r="17" spans="1:24" s="78" customFormat="1" ht="18.75" customHeight="1">
      <c r="A17" s="71" t="s">
        <v>35</v>
      </c>
      <c r="B17" s="76" t="s">
        <v>178</v>
      </c>
      <c r="C17" s="73">
        <f t="shared" si="0"/>
        <v>0</v>
      </c>
      <c r="D17" s="143">
        <f t="shared" si="1"/>
        <v>0</v>
      </c>
      <c r="E17" s="275"/>
      <c r="F17" s="275"/>
      <c r="G17" s="275"/>
      <c r="H17" s="143">
        <f t="shared" si="2"/>
        <v>0</v>
      </c>
      <c r="I17" s="275"/>
      <c r="J17" s="275"/>
      <c r="K17" s="275"/>
      <c r="L17" s="143">
        <f t="shared" si="3"/>
        <v>0</v>
      </c>
      <c r="M17" s="275"/>
      <c r="N17" s="275"/>
      <c r="O17" s="275"/>
      <c r="P17" s="143">
        <f t="shared" si="4"/>
        <v>0</v>
      </c>
      <c r="Q17" s="275"/>
      <c r="R17" s="275"/>
      <c r="S17" s="275"/>
      <c r="T17" s="75">
        <f t="shared" si="5"/>
        <v>0</v>
      </c>
      <c r="U17" s="142">
        <f t="shared" si="9"/>
        <v>0</v>
      </c>
      <c r="V17" s="142">
        <f t="shared" si="6"/>
        <v>0</v>
      </c>
      <c r="W17" s="142">
        <f t="shared" si="7"/>
        <v>0</v>
      </c>
      <c r="X17" s="142">
        <f t="shared" si="8"/>
        <v>0</v>
      </c>
    </row>
    <row r="18" spans="1:24" s="78" customFormat="1" ht="18.75" customHeight="1">
      <c r="A18" s="71" t="s">
        <v>85</v>
      </c>
      <c r="B18" s="76" t="s">
        <v>179</v>
      </c>
      <c r="C18" s="73">
        <f t="shared" si="0"/>
        <v>0</v>
      </c>
      <c r="D18" s="143">
        <f t="shared" si="1"/>
        <v>0</v>
      </c>
      <c r="E18" s="275"/>
      <c r="F18" s="275"/>
      <c r="G18" s="275"/>
      <c r="H18" s="143">
        <f t="shared" si="2"/>
        <v>0</v>
      </c>
      <c r="I18" s="275"/>
      <c r="J18" s="275"/>
      <c r="K18" s="275"/>
      <c r="L18" s="143">
        <f t="shared" si="3"/>
        <v>0</v>
      </c>
      <c r="M18" s="275"/>
      <c r="N18" s="275"/>
      <c r="O18" s="275"/>
      <c r="P18" s="143">
        <f t="shared" si="4"/>
        <v>0</v>
      </c>
      <c r="Q18" s="275"/>
      <c r="R18" s="275"/>
      <c r="S18" s="275"/>
      <c r="T18" s="75">
        <f t="shared" si="5"/>
        <v>0</v>
      </c>
      <c r="U18" s="142">
        <f t="shared" si="9"/>
        <v>0</v>
      </c>
      <c r="V18" s="142">
        <f t="shared" si="6"/>
        <v>0</v>
      </c>
      <c r="W18" s="142">
        <f t="shared" si="7"/>
        <v>0</v>
      </c>
      <c r="X18" s="142">
        <f t="shared" si="8"/>
        <v>0</v>
      </c>
    </row>
    <row r="19" spans="1:24" s="78" customFormat="1" ht="18.75" customHeight="1">
      <c r="A19" s="71" t="s">
        <v>156</v>
      </c>
      <c r="B19" s="76" t="s">
        <v>180</v>
      </c>
      <c r="C19" s="73">
        <f t="shared" si="0"/>
        <v>0</v>
      </c>
      <c r="D19" s="143">
        <f t="shared" si="1"/>
        <v>0</v>
      </c>
      <c r="E19" s="275"/>
      <c r="F19" s="275"/>
      <c r="G19" s="275"/>
      <c r="H19" s="143">
        <f t="shared" si="2"/>
        <v>0</v>
      </c>
      <c r="I19" s="275"/>
      <c r="J19" s="275"/>
      <c r="K19" s="275"/>
      <c r="L19" s="143">
        <f t="shared" si="3"/>
        <v>0</v>
      </c>
      <c r="M19" s="275"/>
      <c r="N19" s="275"/>
      <c r="O19" s="275"/>
      <c r="P19" s="143">
        <f t="shared" si="4"/>
        <v>0</v>
      </c>
      <c r="Q19" s="275"/>
      <c r="R19" s="275"/>
      <c r="S19" s="275"/>
      <c r="T19" s="75">
        <f t="shared" si="5"/>
        <v>0</v>
      </c>
      <c r="U19" s="142">
        <f t="shared" si="9"/>
        <v>0</v>
      </c>
      <c r="V19" s="142">
        <f t="shared" si="6"/>
        <v>0</v>
      </c>
      <c r="W19" s="142">
        <f t="shared" si="7"/>
        <v>0</v>
      </c>
      <c r="X19" s="142">
        <f t="shared" si="8"/>
        <v>0</v>
      </c>
    </row>
    <row r="20" spans="1:24" s="78" customFormat="1" ht="18.75" customHeight="1">
      <c r="A20" s="71" t="s">
        <v>157</v>
      </c>
      <c r="B20" s="76" t="s">
        <v>181</v>
      </c>
      <c r="C20" s="73">
        <f t="shared" si="0"/>
        <v>0</v>
      </c>
      <c r="D20" s="143">
        <f t="shared" si="1"/>
        <v>0</v>
      </c>
      <c r="E20" s="275"/>
      <c r="F20" s="275"/>
      <c r="G20" s="275"/>
      <c r="H20" s="143">
        <f t="shared" si="2"/>
        <v>0</v>
      </c>
      <c r="I20" s="275"/>
      <c r="J20" s="275"/>
      <c r="K20" s="275"/>
      <c r="L20" s="143">
        <f t="shared" si="3"/>
        <v>0</v>
      </c>
      <c r="M20" s="275"/>
      <c r="N20" s="275"/>
      <c r="O20" s="275"/>
      <c r="P20" s="143">
        <f t="shared" si="4"/>
        <v>0</v>
      </c>
      <c r="Q20" s="275"/>
      <c r="R20" s="275"/>
      <c r="S20" s="275"/>
      <c r="T20" s="75">
        <f t="shared" si="5"/>
        <v>0</v>
      </c>
      <c r="U20" s="142">
        <f t="shared" si="9"/>
        <v>0</v>
      </c>
      <c r="V20" s="142">
        <f t="shared" si="6"/>
        <v>0</v>
      </c>
      <c r="W20" s="142">
        <f t="shared" si="7"/>
        <v>0</v>
      </c>
      <c r="X20" s="142">
        <f t="shared" si="8"/>
        <v>0</v>
      </c>
    </row>
    <row r="21" spans="1:24" s="77" customFormat="1" ht="18.75" customHeight="1">
      <c r="A21" s="71" t="s">
        <v>158</v>
      </c>
      <c r="B21" s="76" t="s">
        <v>182</v>
      </c>
      <c r="C21" s="73">
        <f t="shared" si="0"/>
        <v>0</v>
      </c>
      <c r="D21" s="143">
        <f t="shared" si="1"/>
        <v>0</v>
      </c>
      <c r="E21" s="275"/>
      <c r="F21" s="275"/>
      <c r="G21" s="275"/>
      <c r="H21" s="143">
        <f t="shared" si="2"/>
        <v>0</v>
      </c>
      <c r="I21" s="275"/>
      <c r="J21" s="275"/>
      <c r="K21" s="275"/>
      <c r="L21" s="143">
        <f t="shared" si="3"/>
        <v>0</v>
      </c>
      <c r="M21" s="275"/>
      <c r="N21" s="275"/>
      <c r="O21" s="275"/>
      <c r="P21" s="143">
        <f t="shared" si="4"/>
        <v>0</v>
      </c>
      <c r="Q21" s="275"/>
      <c r="R21" s="275"/>
      <c r="S21" s="275"/>
      <c r="T21" s="75">
        <f t="shared" si="5"/>
        <v>0</v>
      </c>
      <c r="U21" s="142">
        <f t="shared" si="9"/>
        <v>0</v>
      </c>
      <c r="V21" s="142">
        <f t="shared" si="6"/>
        <v>0</v>
      </c>
      <c r="W21" s="142">
        <f t="shared" si="7"/>
        <v>0</v>
      </c>
      <c r="X21" s="142">
        <f t="shared" si="8"/>
        <v>0</v>
      </c>
    </row>
    <row r="22" spans="1:24" s="82" customFormat="1" ht="18.75" customHeight="1">
      <c r="A22" s="79"/>
      <c r="B22" s="80" t="s">
        <v>183</v>
      </c>
      <c r="C22" s="110">
        <f>SUM(C10:C21)/12</f>
        <v>0</v>
      </c>
      <c r="D22" s="110">
        <f>SUM(D10:D21)/12</f>
        <v>0</v>
      </c>
      <c r="E22" s="145" t="s">
        <v>141</v>
      </c>
      <c r="F22" s="145" t="s">
        <v>141</v>
      </c>
      <c r="G22" s="145" t="s">
        <v>141</v>
      </c>
      <c r="H22" s="110">
        <f>SUM(H10:H21)/12</f>
        <v>0</v>
      </c>
      <c r="I22" s="145" t="s">
        <v>141</v>
      </c>
      <c r="J22" s="145" t="s">
        <v>141</v>
      </c>
      <c r="K22" s="145" t="s">
        <v>141</v>
      </c>
      <c r="L22" s="110">
        <f>SUM(L10:L21)/12</f>
        <v>0</v>
      </c>
      <c r="M22" s="145" t="s">
        <v>141</v>
      </c>
      <c r="N22" s="145" t="s">
        <v>141</v>
      </c>
      <c r="O22" s="145" t="s">
        <v>141</v>
      </c>
      <c r="P22" s="110">
        <f>SUM(P10:P21)/12</f>
        <v>0</v>
      </c>
      <c r="Q22" s="145" t="s">
        <v>141</v>
      </c>
      <c r="R22" s="145" t="s">
        <v>141</v>
      </c>
      <c r="S22" s="145" t="s">
        <v>141</v>
      </c>
      <c r="T22" s="81">
        <f>T21+T20+T19+T18+T17+T16+T15+T14+T13+T12+T11+T10</f>
        <v>0</v>
      </c>
      <c r="U22" s="81">
        <f>SUM(U10:U21)</f>
        <v>0</v>
      </c>
      <c r="V22" s="81">
        <f>SUM(V10:V21)</f>
        <v>0</v>
      </c>
      <c r="W22" s="81">
        <f>SUM(W10:W21)</f>
        <v>0</v>
      </c>
      <c r="X22" s="81">
        <f>SUM(X10:X21)</f>
        <v>0</v>
      </c>
    </row>
    <row r="23" spans="3:20" ht="12.75">
      <c r="C23" s="111" t="s">
        <v>199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3">
        <f>SUM(U22:X22)</f>
        <v>0</v>
      </c>
    </row>
    <row r="24" spans="3:24" ht="12.75" hidden="1">
      <c r="C24" s="111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U24" s="61">
        <v>2949</v>
      </c>
      <c r="V24" s="61">
        <v>3034</v>
      </c>
      <c r="W24" s="61">
        <v>3445</v>
      </c>
      <c r="X24" s="61">
        <v>4046</v>
      </c>
    </row>
    <row r="25" spans="3:24" ht="12.75" hidden="1">
      <c r="C25" s="111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U25" s="61">
        <v>2818</v>
      </c>
      <c r="V25" s="61">
        <v>2823</v>
      </c>
      <c r="W25" s="61">
        <v>3002</v>
      </c>
      <c r="X25" s="61">
        <v>3523</v>
      </c>
    </row>
    <row r="26" spans="3:24" ht="12.75" hidden="1">
      <c r="C26" s="111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U26" s="61">
        <v>2800</v>
      </c>
      <c r="V26" s="61">
        <v>2818</v>
      </c>
      <c r="W26" s="61">
        <v>2841</v>
      </c>
      <c r="X26" s="61">
        <v>3079</v>
      </c>
    </row>
    <row r="27" spans="3:19" ht="12.75">
      <c r="C27" s="111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</row>
    <row r="28" spans="3:19" ht="12.75">
      <c r="C28" s="11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</row>
    <row r="29" spans="1:26" s="66" customFormat="1" ht="15" customHeight="1">
      <c r="A29" s="1370" t="s">
        <v>55</v>
      </c>
      <c r="B29" s="1370" t="s">
        <v>1</v>
      </c>
      <c r="C29" s="1399" t="s">
        <v>146</v>
      </c>
      <c r="D29" s="1399"/>
      <c r="E29" s="1364" t="s">
        <v>64</v>
      </c>
      <c r="F29" s="1365"/>
      <c r="G29" s="1365"/>
      <c r="H29" s="1365"/>
      <c r="I29" s="1365"/>
      <c r="J29" s="1365"/>
      <c r="K29" s="1365"/>
      <c r="L29" s="1365"/>
      <c r="M29" s="1365"/>
      <c r="N29" s="1365"/>
      <c r="O29" s="1365"/>
      <c r="P29" s="1365"/>
      <c r="Q29" s="1365"/>
      <c r="R29" s="1365"/>
      <c r="S29" s="1365"/>
      <c r="T29" s="1365"/>
      <c r="U29" s="1366"/>
      <c r="V29" s="1344" t="s">
        <v>147</v>
      </c>
      <c r="W29" s="1364" t="s">
        <v>64</v>
      </c>
      <c r="X29" s="1365"/>
      <c r="Y29" s="1366"/>
      <c r="Z29" s="1344" t="s">
        <v>214</v>
      </c>
    </row>
    <row r="30" spans="1:26" s="66" customFormat="1" ht="15" customHeight="1">
      <c r="A30" s="1371"/>
      <c r="B30" s="1371"/>
      <c r="C30" s="1399"/>
      <c r="D30" s="1399"/>
      <c r="E30" s="1350" t="s">
        <v>151</v>
      </c>
      <c r="F30" s="1351"/>
      <c r="G30" s="1350" t="s">
        <v>153</v>
      </c>
      <c r="H30" s="1351"/>
      <c r="I30" s="1350" t="s">
        <v>219</v>
      </c>
      <c r="J30" s="1351"/>
      <c r="K30" s="1350" t="s">
        <v>220</v>
      </c>
      <c r="L30" s="1351"/>
      <c r="M30" s="1350" t="s">
        <v>211</v>
      </c>
      <c r="N30" s="1351"/>
      <c r="O30" s="1350" t="s">
        <v>212</v>
      </c>
      <c r="P30" s="1351"/>
      <c r="Q30" s="1350" t="s">
        <v>154</v>
      </c>
      <c r="R30" s="1351"/>
      <c r="S30" s="1350" t="s">
        <v>213</v>
      </c>
      <c r="T30" s="1351"/>
      <c r="U30" s="1347" t="s">
        <v>359</v>
      </c>
      <c r="V30" s="1345"/>
      <c r="W30" s="1347" t="s">
        <v>222</v>
      </c>
      <c r="X30" s="1347" t="s">
        <v>216</v>
      </c>
      <c r="Y30" s="1347" t="s">
        <v>122</v>
      </c>
      <c r="Z30" s="1345"/>
    </row>
    <row r="31" spans="1:26" s="67" customFormat="1" ht="102.75" customHeight="1">
      <c r="A31" s="1372"/>
      <c r="B31" s="1372"/>
      <c r="C31" s="1399"/>
      <c r="D31" s="1399"/>
      <c r="E31" s="1352"/>
      <c r="F31" s="1353"/>
      <c r="G31" s="1352"/>
      <c r="H31" s="1353"/>
      <c r="I31" s="1352"/>
      <c r="J31" s="1353"/>
      <c r="K31" s="1352"/>
      <c r="L31" s="1353"/>
      <c r="M31" s="1352"/>
      <c r="N31" s="1353"/>
      <c r="O31" s="1352"/>
      <c r="P31" s="1353"/>
      <c r="Q31" s="1352"/>
      <c r="R31" s="1353"/>
      <c r="S31" s="1352"/>
      <c r="T31" s="1353"/>
      <c r="U31" s="1348"/>
      <c r="V31" s="1346"/>
      <c r="W31" s="1348"/>
      <c r="X31" s="1348"/>
      <c r="Y31" s="1348"/>
      <c r="Z31" s="1346"/>
    </row>
    <row r="32" spans="1:26" s="70" customFormat="1" ht="15" customHeight="1">
      <c r="A32" s="68" t="s">
        <v>6</v>
      </c>
      <c r="B32" s="68" t="s">
        <v>8</v>
      </c>
      <c r="C32" s="1354" t="s">
        <v>29</v>
      </c>
      <c r="D32" s="1355"/>
      <c r="E32" s="1354" t="s">
        <v>20</v>
      </c>
      <c r="F32" s="1355"/>
      <c r="G32" s="1354" t="s">
        <v>32</v>
      </c>
      <c r="H32" s="1355"/>
      <c r="I32" s="1354" t="s">
        <v>33</v>
      </c>
      <c r="J32" s="1355"/>
      <c r="K32" s="1354" t="s">
        <v>34</v>
      </c>
      <c r="L32" s="1355"/>
      <c r="M32" s="1354" t="s">
        <v>35</v>
      </c>
      <c r="N32" s="1355"/>
      <c r="O32" s="1354" t="s">
        <v>85</v>
      </c>
      <c r="P32" s="1355"/>
      <c r="Q32" s="1354" t="s">
        <v>156</v>
      </c>
      <c r="R32" s="1355"/>
      <c r="S32" s="1354" t="s">
        <v>157</v>
      </c>
      <c r="T32" s="1355"/>
      <c r="U32" s="406" t="s">
        <v>158</v>
      </c>
      <c r="V32" s="69" t="s">
        <v>159</v>
      </c>
      <c r="W32" s="69" t="s">
        <v>160</v>
      </c>
      <c r="X32" s="69" t="s">
        <v>161</v>
      </c>
      <c r="Y32" s="69">
        <v>16</v>
      </c>
      <c r="Z32" s="69" t="s">
        <v>163</v>
      </c>
    </row>
    <row r="33" spans="1:26" s="67" customFormat="1" ht="18.75" customHeight="1">
      <c r="A33" s="71" t="s">
        <v>6</v>
      </c>
      <c r="B33" s="72" t="s">
        <v>171</v>
      </c>
      <c r="C33" s="1373">
        <f>E33+G33+I33+K33+M33+O33+Q33+S33+U33</f>
        <v>0</v>
      </c>
      <c r="D33" s="1374"/>
      <c r="E33" s="1357">
        <f>T10</f>
        <v>0</v>
      </c>
      <c r="F33" s="1358"/>
      <c r="G33" s="1362"/>
      <c r="H33" s="1363"/>
      <c r="I33" s="1357">
        <f>E33*0.08</f>
        <v>0</v>
      </c>
      <c r="J33" s="1358"/>
      <c r="K33" s="1362"/>
      <c r="L33" s="1363"/>
      <c r="M33" s="1362"/>
      <c r="N33" s="1363"/>
      <c r="O33" s="1362"/>
      <c r="P33" s="1363"/>
      <c r="Q33" s="1357"/>
      <c r="R33" s="1358"/>
      <c r="S33" s="1362"/>
      <c r="T33" s="1363"/>
      <c r="U33" s="410"/>
      <c r="V33" s="75">
        <f>W33+X33+Y33</f>
        <v>0</v>
      </c>
      <c r="W33" s="410"/>
      <c r="X33" s="410"/>
      <c r="Y33" s="410"/>
      <c r="Z33" s="75">
        <f>V33+C33</f>
        <v>0</v>
      </c>
    </row>
    <row r="34" spans="1:26" s="77" customFormat="1" ht="18.75" customHeight="1">
      <c r="A34" s="71" t="s">
        <v>8</v>
      </c>
      <c r="B34" s="76" t="s">
        <v>172</v>
      </c>
      <c r="C34" s="1373">
        <f aca="true" t="shared" si="10" ref="C34:C44">E34+G34+I34+K34+M34+O34+Q34+S34+U34</f>
        <v>0</v>
      </c>
      <c r="D34" s="1374"/>
      <c r="E34" s="1357">
        <f>T11</f>
        <v>0</v>
      </c>
      <c r="F34" s="1358"/>
      <c r="G34" s="1362"/>
      <c r="H34" s="1363"/>
      <c r="I34" s="1357">
        <f aca="true" t="shared" si="11" ref="I34:I44">E34*0.08</f>
        <v>0</v>
      </c>
      <c r="J34" s="1358"/>
      <c r="K34" s="1362"/>
      <c r="L34" s="1363"/>
      <c r="M34" s="1362"/>
      <c r="N34" s="1363"/>
      <c r="O34" s="1362"/>
      <c r="P34" s="1363"/>
      <c r="Q34" s="1357"/>
      <c r="R34" s="1358"/>
      <c r="S34" s="1362"/>
      <c r="T34" s="1363"/>
      <c r="U34" s="410"/>
      <c r="V34" s="75">
        <f aca="true" t="shared" si="12" ref="V34:V43">W34+X34+Y34</f>
        <v>0</v>
      </c>
      <c r="W34" s="410"/>
      <c r="X34" s="410"/>
      <c r="Y34" s="410"/>
      <c r="Z34" s="75">
        <f aca="true" t="shared" si="13" ref="Z34:Z44">V34+C34</f>
        <v>0</v>
      </c>
    </row>
    <row r="35" spans="1:26" s="77" customFormat="1" ht="18.75" customHeight="1">
      <c r="A35" s="71" t="s">
        <v>29</v>
      </c>
      <c r="B35" s="76" t="s">
        <v>173</v>
      </c>
      <c r="C35" s="1373">
        <f t="shared" si="10"/>
        <v>0</v>
      </c>
      <c r="D35" s="1374"/>
      <c r="E35" s="1357">
        <f aca="true" t="shared" si="14" ref="E35:E44">T12</f>
        <v>0</v>
      </c>
      <c r="F35" s="1358"/>
      <c r="G35" s="1362"/>
      <c r="H35" s="1363"/>
      <c r="I35" s="1357">
        <f t="shared" si="11"/>
        <v>0</v>
      </c>
      <c r="J35" s="1358"/>
      <c r="K35" s="1362"/>
      <c r="L35" s="1363"/>
      <c r="M35" s="1362"/>
      <c r="N35" s="1363"/>
      <c r="O35" s="1362"/>
      <c r="P35" s="1363"/>
      <c r="Q35" s="1357"/>
      <c r="R35" s="1358"/>
      <c r="S35" s="1362"/>
      <c r="T35" s="1363"/>
      <c r="U35" s="410"/>
      <c r="V35" s="75">
        <f t="shared" si="12"/>
        <v>0</v>
      </c>
      <c r="W35" s="410"/>
      <c r="X35" s="410"/>
      <c r="Y35" s="410"/>
      <c r="Z35" s="75">
        <f t="shared" si="13"/>
        <v>0</v>
      </c>
    </row>
    <row r="36" spans="1:26" s="77" customFormat="1" ht="18.75" customHeight="1">
      <c r="A36" s="71" t="s">
        <v>20</v>
      </c>
      <c r="B36" s="76" t="s">
        <v>174</v>
      </c>
      <c r="C36" s="1373">
        <f t="shared" si="10"/>
        <v>0</v>
      </c>
      <c r="D36" s="1374"/>
      <c r="E36" s="1357">
        <f t="shared" si="14"/>
        <v>0</v>
      </c>
      <c r="F36" s="1358"/>
      <c r="G36" s="1362"/>
      <c r="H36" s="1363"/>
      <c r="I36" s="1357">
        <f t="shared" si="11"/>
        <v>0</v>
      </c>
      <c r="J36" s="1358"/>
      <c r="K36" s="1362"/>
      <c r="L36" s="1363"/>
      <c r="M36" s="1362"/>
      <c r="N36" s="1363"/>
      <c r="O36" s="1362"/>
      <c r="P36" s="1363"/>
      <c r="Q36" s="1357"/>
      <c r="R36" s="1358"/>
      <c r="S36" s="1362"/>
      <c r="T36" s="1363"/>
      <c r="U36" s="410"/>
      <c r="V36" s="75">
        <f t="shared" si="12"/>
        <v>0</v>
      </c>
      <c r="W36" s="410"/>
      <c r="X36" s="410"/>
      <c r="Y36" s="410"/>
      <c r="Z36" s="75">
        <f t="shared" si="13"/>
        <v>0</v>
      </c>
    </row>
    <row r="37" spans="1:26" s="77" customFormat="1" ht="18.75" customHeight="1">
      <c r="A37" s="71" t="s">
        <v>32</v>
      </c>
      <c r="B37" s="76" t="s">
        <v>175</v>
      </c>
      <c r="C37" s="1373">
        <f t="shared" si="10"/>
        <v>0</v>
      </c>
      <c r="D37" s="1374"/>
      <c r="E37" s="1357">
        <f t="shared" si="14"/>
        <v>0</v>
      </c>
      <c r="F37" s="1358"/>
      <c r="G37" s="1362"/>
      <c r="H37" s="1363"/>
      <c r="I37" s="1357">
        <f t="shared" si="11"/>
        <v>0</v>
      </c>
      <c r="J37" s="1358"/>
      <c r="K37" s="1362"/>
      <c r="L37" s="1363"/>
      <c r="M37" s="1362"/>
      <c r="N37" s="1363"/>
      <c r="O37" s="1362"/>
      <c r="P37" s="1363"/>
      <c r="Q37" s="1357"/>
      <c r="R37" s="1358"/>
      <c r="S37" s="1362"/>
      <c r="T37" s="1363"/>
      <c r="U37" s="410"/>
      <c r="V37" s="75">
        <f t="shared" si="12"/>
        <v>0</v>
      </c>
      <c r="W37" s="410"/>
      <c r="X37" s="410"/>
      <c r="Y37" s="410"/>
      <c r="Z37" s="75">
        <f t="shared" si="13"/>
        <v>0</v>
      </c>
    </row>
    <row r="38" spans="1:26" s="77" customFormat="1" ht="18.75" customHeight="1">
      <c r="A38" s="71" t="s">
        <v>33</v>
      </c>
      <c r="B38" s="76" t="s">
        <v>176</v>
      </c>
      <c r="C38" s="1373">
        <f t="shared" si="10"/>
        <v>0</v>
      </c>
      <c r="D38" s="1374"/>
      <c r="E38" s="1357">
        <f t="shared" si="14"/>
        <v>0</v>
      </c>
      <c r="F38" s="1358"/>
      <c r="G38" s="1362"/>
      <c r="H38" s="1363"/>
      <c r="I38" s="1357">
        <f t="shared" si="11"/>
        <v>0</v>
      </c>
      <c r="J38" s="1358"/>
      <c r="K38" s="1362"/>
      <c r="L38" s="1363"/>
      <c r="M38" s="1362"/>
      <c r="N38" s="1363"/>
      <c r="O38" s="1362"/>
      <c r="P38" s="1363"/>
      <c r="Q38" s="1357"/>
      <c r="R38" s="1358"/>
      <c r="S38" s="1362"/>
      <c r="T38" s="1363"/>
      <c r="U38" s="410"/>
      <c r="V38" s="75">
        <f t="shared" si="12"/>
        <v>0</v>
      </c>
      <c r="W38" s="410"/>
      <c r="X38" s="410"/>
      <c r="Y38" s="410"/>
      <c r="Z38" s="75">
        <f t="shared" si="13"/>
        <v>0</v>
      </c>
    </row>
    <row r="39" spans="1:26" s="78" customFormat="1" ht="18.75" customHeight="1">
      <c r="A39" s="71" t="s">
        <v>34</v>
      </c>
      <c r="B39" s="76" t="s">
        <v>177</v>
      </c>
      <c r="C39" s="1373">
        <f t="shared" si="10"/>
        <v>0</v>
      </c>
      <c r="D39" s="1374"/>
      <c r="E39" s="1357">
        <f t="shared" si="14"/>
        <v>0</v>
      </c>
      <c r="F39" s="1358"/>
      <c r="G39" s="1362"/>
      <c r="H39" s="1363"/>
      <c r="I39" s="1357">
        <f t="shared" si="11"/>
        <v>0</v>
      </c>
      <c r="J39" s="1358"/>
      <c r="K39" s="1362"/>
      <c r="L39" s="1363"/>
      <c r="M39" s="1362"/>
      <c r="N39" s="1363"/>
      <c r="O39" s="1362"/>
      <c r="P39" s="1363"/>
      <c r="Q39" s="1357"/>
      <c r="R39" s="1358"/>
      <c r="S39" s="1362"/>
      <c r="T39" s="1363"/>
      <c r="U39" s="410"/>
      <c r="V39" s="75">
        <f t="shared" si="12"/>
        <v>0</v>
      </c>
      <c r="W39" s="410"/>
      <c r="X39" s="410"/>
      <c r="Y39" s="410"/>
      <c r="Z39" s="75">
        <f t="shared" si="13"/>
        <v>0</v>
      </c>
    </row>
    <row r="40" spans="1:26" s="78" customFormat="1" ht="18.75" customHeight="1">
      <c r="A40" s="71" t="s">
        <v>35</v>
      </c>
      <c r="B40" s="76" t="s">
        <v>178</v>
      </c>
      <c r="C40" s="1373">
        <f t="shared" si="10"/>
        <v>0</v>
      </c>
      <c r="D40" s="1374"/>
      <c r="E40" s="1357">
        <f t="shared" si="14"/>
        <v>0</v>
      </c>
      <c r="F40" s="1358"/>
      <c r="G40" s="1362"/>
      <c r="H40" s="1363"/>
      <c r="I40" s="1357">
        <f t="shared" si="11"/>
        <v>0</v>
      </c>
      <c r="J40" s="1358"/>
      <c r="K40" s="1362"/>
      <c r="L40" s="1363"/>
      <c r="M40" s="1362"/>
      <c r="N40" s="1363"/>
      <c r="O40" s="1362"/>
      <c r="P40" s="1363"/>
      <c r="Q40" s="1357"/>
      <c r="R40" s="1358"/>
      <c r="S40" s="1362"/>
      <c r="T40" s="1363"/>
      <c r="U40" s="410"/>
      <c r="V40" s="75">
        <f t="shared" si="12"/>
        <v>0</v>
      </c>
      <c r="W40" s="410"/>
      <c r="X40" s="410"/>
      <c r="Y40" s="410"/>
      <c r="Z40" s="75">
        <f t="shared" si="13"/>
        <v>0</v>
      </c>
    </row>
    <row r="41" spans="1:26" s="78" customFormat="1" ht="18.75" customHeight="1">
      <c r="A41" s="71" t="s">
        <v>85</v>
      </c>
      <c r="B41" s="76" t="s">
        <v>179</v>
      </c>
      <c r="C41" s="1373">
        <f t="shared" si="10"/>
        <v>0</v>
      </c>
      <c r="D41" s="1374"/>
      <c r="E41" s="1357">
        <f t="shared" si="14"/>
        <v>0</v>
      </c>
      <c r="F41" s="1358"/>
      <c r="G41" s="1362"/>
      <c r="H41" s="1363"/>
      <c r="I41" s="1357">
        <f t="shared" si="11"/>
        <v>0</v>
      </c>
      <c r="J41" s="1358"/>
      <c r="K41" s="1362"/>
      <c r="L41" s="1363"/>
      <c r="M41" s="1362"/>
      <c r="N41" s="1363"/>
      <c r="O41" s="1362"/>
      <c r="P41" s="1363"/>
      <c r="Q41" s="1357"/>
      <c r="R41" s="1358"/>
      <c r="S41" s="1362"/>
      <c r="T41" s="1363"/>
      <c r="U41" s="410"/>
      <c r="V41" s="75">
        <f t="shared" si="12"/>
        <v>0</v>
      </c>
      <c r="W41" s="410"/>
      <c r="X41" s="410"/>
      <c r="Y41" s="410"/>
      <c r="Z41" s="75">
        <f t="shared" si="13"/>
        <v>0</v>
      </c>
    </row>
    <row r="42" spans="1:26" s="78" customFormat="1" ht="18.75" customHeight="1">
      <c r="A42" s="71" t="s">
        <v>156</v>
      </c>
      <c r="B42" s="76" t="s">
        <v>180</v>
      </c>
      <c r="C42" s="1373">
        <f t="shared" si="10"/>
        <v>0</v>
      </c>
      <c r="D42" s="1374"/>
      <c r="E42" s="1357">
        <f t="shared" si="14"/>
        <v>0</v>
      </c>
      <c r="F42" s="1358"/>
      <c r="G42" s="1362"/>
      <c r="H42" s="1363"/>
      <c r="I42" s="1357">
        <f t="shared" si="11"/>
        <v>0</v>
      </c>
      <c r="J42" s="1358"/>
      <c r="K42" s="1362"/>
      <c r="L42" s="1363"/>
      <c r="M42" s="1362"/>
      <c r="N42" s="1363"/>
      <c r="O42" s="1362"/>
      <c r="P42" s="1363"/>
      <c r="Q42" s="1357">
        <f>(E45+G45+I45+K45+M45+O45+S45+U45)*0.008</f>
        <v>0</v>
      </c>
      <c r="R42" s="1358"/>
      <c r="S42" s="1362"/>
      <c r="T42" s="1363"/>
      <c r="U42" s="410"/>
      <c r="V42" s="75">
        <f t="shared" si="12"/>
        <v>0</v>
      </c>
      <c r="W42" s="410"/>
      <c r="X42" s="410"/>
      <c r="Y42" s="410"/>
      <c r="Z42" s="75">
        <f t="shared" si="13"/>
        <v>0</v>
      </c>
    </row>
    <row r="43" spans="1:26" s="78" customFormat="1" ht="18.75" customHeight="1">
      <c r="A43" s="71" t="s">
        <v>157</v>
      </c>
      <c r="B43" s="76" t="s">
        <v>181</v>
      </c>
      <c r="C43" s="1373">
        <f t="shared" si="10"/>
        <v>0</v>
      </c>
      <c r="D43" s="1374"/>
      <c r="E43" s="1357">
        <f t="shared" si="14"/>
        <v>0</v>
      </c>
      <c r="F43" s="1358"/>
      <c r="G43" s="1362"/>
      <c r="H43" s="1363"/>
      <c r="I43" s="1357">
        <f t="shared" si="11"/>
        <v>0</v>
      </c>
      <c r="J43" s="1358"/>
      <c r="K43" s="1362"/>
      <c r="L43" s="1363"/>
      <c r="M43" s="1362"/>
      <c r="N43" s="1363"/>
      <c r="O43" s="1362"/>
      <c r="P43" s="1363"/>
      <c r="Q43" s="1357"/>
      <c r="R43" s="1358"/>
      <c r="S43" s="1362"/>
      <c r="T43" s="1363"/>
      <c r="U43" s="410"/>
      <c r="V43" s="75">
        <f t="shared" si="12"/>
        <v>0</v>
      </c>
      <c r="W43" s="410"/>
      <c r="X43" s="410"/>
      <c r="Y43" s="410"/>
      <c r="Z43" s="75">
        <f t="shared" si="13"/>
        <v>0</v>
      </c>
    </row>
    <row r="44" spans="1:26" s="77" customFormat="1" ht="18.75" customHeight="1">
      <c r="A44" s="71" t="s">
        <v>158</v>
      </c>
      <c r="B44" s="76" t="s">
        <v>182</v>
      </c>
      <c r="C44" s="1373">
        <f t="shared" si="10"/>
        <v>0</v>
      </c>
      <c r="D44" s="1374"/>
      <c r="E44" s="1357">
        <f t="shared" si="14"/>
        <v>0</v>
      </c>
      <c r="F44" s="1358"/>
      <c r="G44" s="1362"/>
      <c r="H44" s="1363"/>
      <c r="I44" s="1357">
        <f t="shared" si="11"/>
        <v>0</v>
      </c>
      <c r="J44" s="1358"/>
      <c r="K44" s="1362"/>
      <c r="L44" s="1363"/>
      <c r="M44" s="1362"/>
      <c r="N44" s="1363"/>
      <c r="O44" s="1362"/>
      <c r="P44" s="1363"/>
      <c r="Q44" s="1357"/>
      <c r="R44" s="1358"/>
      <c r="S44" s="1362"/>
      <c r="T44" s="1363"/>
      <c r="U44" s="410"/>
      <c r="V44" s="75">
        <f>W44+X44+Y44</f>
        <v>0</v>
      </c>
      <c r="W44" s="410"/>
      <c r="X44" s="410"/>
      <c r="Y44" s="410"/>
      <c r="Z44" s="75">
        <f t="shared" si="13"/>
        <v>0</v>
      </c>
    </row>
    <row r="45" spans="1:26" s="82" customFormat="1" ht="18.75" customHeight="1">
      <c r="A45" s="79"/>
      <c r="B45" s="80" t="s">
        <v>183</v>
      </c>
      <c r="C45" s="1373">
        <f>C44+C43+C42+C41+C40+C39+C38+C37+C36+C35+C34+C33</f>
        <v>0</v>
      </c>
      <c r="D45" s="1374"/>
      <c r="E45" s="1373">
        <f>SUM(E33:F44)</f>
        <v>0</v>
      </c>
      <c r="F45" s="1374"/>
      <c r="G45" s="1373">
        <f>SUM(G33:G44)</f>
        <v>0</v>
      </c>
      <c r="H45" s="1374"/>
      <c r="I45" s="1373">
        <f>SUM(I33:J44)</f>
        <v>0</v>
      </c>
      <c r="J45" s="1374"/>
      <c r="K45" s="1373">
        <f>SUM(K33:L44)</f>
        <v>0</v>
      </c>
      <c r="L45" s="1374"/>
      <c r="M45" s="1373">
        <f>SUM(M33:N44)</f>
        <v>0</v>
      </c>
      <c r="N45" s="1374"/>
      <c r="O45" s="1373">
        <f>SUM(O33:P44)</f>
        <v>0</v>
      </c>
      <c r="P45" s="1374"/>
      <c r="Q45" s="1373">
        <f>SUM(Q33:Q44)</f>
        <v>0</v>
      </c>
      <c r="R45" s="1374"/>
      <c r="S45" s="1373">
        <f>SUM(S33:T44)</f>
        <v>0</v>
      </c>
      <c r="T45" s="1374"/>
      <c r="U45" s="411">
        <f>SUM(U33:U44)</f>
        <v>0</v>
      </c>
      <c r="V45" s="74">
        <f>V44+V43+V42+V41+V40+V39+V38+V37+V36+V35+V34+V33</f>
        <v>0</v>
      </c>
      <c r="W45" s="74">
        <f>W44+W43+W42+W41+W40+W39+W38+W37+W36+W35+W34+W33</f>
        <v>0</v>
      </c>
      <c r="X45" s="74">
        <f>X44+X43+X42+X41+X40+X39+X38+X37+X36+X35+X34+X33</f>
        <v>0</v>
      </c>
      <c r="Y45" s="74">
        <f>Y44+Y43+Y42+Y41+Y40+Y39+Y38+Y37+Y36+Y35+Y34+Y33</f>
        <v>0</v>
      </c>
      <c r="Z45" s="74">
        <f>Z44+Z43+Z42+Z41+Z40+Z39+Z38+Z37+Z36+Z35+Z34+Z33</f>
        <v>0</v>
      </c>
    </row>
    <row r="46" spans="3:26" ht="12.75">
      <c r="C46" s="1391">
        <f>SUM(E45:U45)</f>
        <v>0</v>
      </c>
      <c r="D46" s="1392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83">
        <f>SUM(W45:Y45)</f>
        <v>0</v>
      </c>
      <c r="Z46" s="83">
        <f>V45+C45</f>
        <v>0</v>
      </c>
    </row>
    <row r="47" spans="1:19" s="77" customFormat="1" ht="24" customHeight="1">
      <c r="A47" s="640" t="s">
        <v>587</v>
      </c>
      <c r="B47" s="148" t="s">
        <v>210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s="85" customFormat="1" ht="18.75">
      <c r="A48" s="150" t="s">
        <v>204</v>
      </c>
      <c r="B48" s="148" t="s">
        <v>287</v>
      </c>
      <c r="C48" s="151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</row>
    <row r="49" spans="1:19" ht="23.25" customHeight="1">
      <c r="A49" s="144"/>
      <c r="B49" s="93"/>
      <c r="C49" s="111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</row>
    <row r="50" spans="1:16" s="161" customFormat="1" ht="24" customHeight="1">
      <c r="A50" s="160" t="s">
        <v>58</v>
      </c>
      <c r="B50" s="159" t="s">
        <v>553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</row>
    <row r="51" ht="6.75" customHeight="1"/>
    <row r="52" spans="1:24" s="66" customFormat="1" ht="16.5" customHeight="1">
      <c r="A52" s="1370" t="s">
        <v>55</v>
      </c>
      <c r="B52" s="1370" t="s">
        <v>1</v>
      </c>
      <c r="C52" s="1347" t="s">
        <v>145</v>
      </c>
      <c r="D52" s="1393" t="s">
        <v>146</v>
      </c>
      <c r="E52" s="1394"/>
      <c r="F52" s="1364" t="s">
        <v>64</v>
      </c>
      <c r="G52" s="1365"/>
      <c r="H52" s="1365"/>
      <c r="I52" s="1365"/>
      <c r="J52" s="1365"/>
      <c r="K52" s="1365"/>
      <c r="L52" s="1365"/>
      <c r="M52" s="1365"/>
      <c r="N52" s="1365"/>
      <c r="O52" s="1365"/>
      <c r="P52" s="1365"/>
      <c r="Q52" s="1365"/>
      <c r="R52" s="1365"/>
      <c r="S52" s="1366"/>
      <c r="T52" s="1393" t="s">
        <v>147</v>
      </c>
      <c r="U52" s="1364" t="s">
        <v>64</v>
      </c>
      <c r="V52" s="1365"/>
      <c r="W52" s="1366"/>
      <c r="X52" s="1344" t="s">
        <v>342</v>
      </c>
    </row>
    <row r="53" spans="1:24" s="66" customFormat="1" ht="15" customHeight="1">
      <c r="A53" s="1371"/>
      <c r="B53" s="1371"/>
      <c r="C53" s="1377"/>
      <c r="D53" s="1395"/>
      <c r="E53" s="1396"/>
      <c r="F53" s="1350" t="s">
        <v>151</v>
      </c>
      <c r="G53" s="1379"/>
      <c r="H53" s="1368" t="s">
        <v>153</v>
      </c>
      <c r="I53" s="1368"/>
      <c r="J53" s="1350" t="s">
        <v>377</v>
      </c>
      <c r="K53" s="1351"/>
      <c r="L53" s="1350" t="s">
        <v>340</v>
      </c>
      <c r="M53" s="1351"/>
      <c r="N53" s="1350" t="s">
        <v>341</v>
      </c>
      <c r="O53" s="1351"/>
      <c r="P53" s="1350" t="s">
        <v>378</v>
      </c>
      <c r="Q53" s="1351"/>
      <c r="R53" s="1350" t="s">
        <v>379</v>
      </c>
      <c r="S53" s="1351"/>
      <c r="T53" s="1395"/>
      <c r="U53" s="1347" t="s">
        <v>222</v>
      </c>
      <c r="V53" s="1347" t="s">
        <v>155</v>
      </c>
      <c r="W53" s="1347" t="s">
        <v>223</v>
      </c>
      <c r="X53" s="1345"/>
    </row>
    <row r="54" spans="1:24" s="67" customFormat="1" ht="78.75" customHeight="1">
      <c r="A54" s="1372"/>
      <c r="B54" s="1372"/>
      <c r="C54" s="1348"/>
      <c r="D54" s="1397"/>
      <c r="E54" s="1398"/>
      <c r="F54" s="1352"/>
      <c r="G54" s="1380"/>
      <c r="H54" s="1368"/>
      <c r="I54" s="1368"/>
      <c r="J54" s="1352"/>
      <c r="K54" s="1353"/>
      <c r="L54" s="1352"/>
      <c r="M54" s="1353"/>
      <c r="N54" s="1352"/>
      <c r="O54" s="1353"/>
      <c r="P54" s="1352"/>
      <c r="Q54" s="1353"/>
      <c r="R54" s="1352"/>
      <c r="S54" s="1353"/>
      <c r="T54" s="1397"/>
      <c r="U54" s="1348"/>
      <c r="V54" s="1348"/>
      <c r="W54" s="1348"/>
      <c r="X54" s="1346"/>
    </row>
    <row r="55" spans="1:24" s="70" customFormat="1" ht="13.5" customHeight="1">
      <c r="A55" s="68" t="s">
        <v>6</v>
      </c>
      <c r="B55" s="68" t="s">
        <v>8</v>
      </c>
      <c r="C55" s="68" t="s">
        <v>29</v>
      </c>
      <c r="D55" s="1354" t="s">
        <v>20</v>
      </c>
      <c r="E55" s="1378"/>
      <c r="F55" s="1354" t="s">
        <v>32</v>
      </c>
      <c r="G55" s="1378"/>
      <c r="H55" s="1354" t="s">
        <v>33</v>
      </c>
      <c r="I55" s="1355"/>
      <c r="J55" s="1354" t="s">
        <v>34</v>
      </c>
      <c r="K55" s="1355"/>
      <c r="L55" s="1354" t="s">
        <v>35</v>
      </c>
      <c r="M55" s="1355"/>
      <c r="N55" s="1354" t="s">
        <v>85</v>
      </c>
      <c r="O55" s="1355"/>
      <c r="P55" s="1354" t="s">
        <v>156</v>
      </c>
      <c r="Q55" s="1355"/>
      <c r="R55" s="1354" t="s">
        <v>157</v>
      </c>
      <c r="S55" s="1355"/>
      <c r="T55" s="69" t="s">
        <v>158</v>
      </c>
      <c r="U55" s="69" t="s">
        <v>159</v>
      </c>
      <c r="V55" s="401" t="s">
        <v>160</v>
      </c>
      <c r="W55" s="401" t="s">
        <v>161</v>
      </c>
      <c r="X55" s="69" t="s">
        <v>162</v>
      </c>
    </row>
    <row r="56" spans="1:24" s="85" customFormat="1" ht="18.75" customHeight="1">
      <c r="A56" s="71" t="s">
        <v>6</v>
      </c>
      <c r="B56" s="84" t="s">
        <v>171</v>
      </c>
      <c r="C56" s="276"/>
      <c r="D56" s="1375">
        <f>SUM(F56:S56)</f>
        <v>0</v>
      </c>
      <c r="E56" s="1376"/>
      <c r="F56" s="1369"/>
      <c r="G56" s="1369"/>
      <c r="H56" s="1369"/>
      <c r="I56" s="1369"/>
      <c r="J56" s="1369"/>
      <c r="K56" s="1369"/>
      <c r="L56" s="1369"/>
      <c r="M56" s="1369"/>
      <c r="N56" s="1369"/>
      <c r="O56" s="1369"/>
      <c r="P56" s="1369"/>
      <c r="Q56" s="1369"/>
      <c r="R56" s="1369"/>
      <c r="S56" s="1369"/>
      <c r="T56" s="81">
        <f aca="true" t="shared" si="15" ref="T56:T67">U56+V56+W56</f>
        <v>0</v>
      </c>
      <c r="U56" s="405"/>
      <c r="V56" s="405"/>
      <c r="W56" s="405"/>
      <c r="X56" s="81">
        <f>D56+T56</f>
        <v>0</v>
      </c>
    </row>
    <row r="57" spans="1:24" s="85" customFormat="1" ht="18.75" customHeight="1">
      <c r="A57" s="71" t="s">
        <v>8</v>
      </c>
      <c r="B57" s="84" t="s">
        <v>172</v>
      </c>
      <c r="C57" s="276"/>
      <c r="D57" s="1375">
        <f aca="true" t="shared" si="16" ref="D57:D67">SUM(F57:S57)</f>
        <v>0</v>
      </c>
      <c r="E57" s="1376"/>
      <c r="F57" s="1369"/>
      <c r="G57" s="1369"/>
      <c r="H57" s="1369"/>
      <c r="I57" s="1369"/>
      <c r="J57" s="1369"/>
      <c r="K57" s="1369"/>
      <c r="L57" s="1369"/>
      <c r="M57" s="1369"/>
      <c r="N57" s="1369"/>
      <c r="O57" s="1369"/>
      <c r="P57" s="1369"/>
      <c r="Q57" s="1369"/>
      <c r="R57" s="1369"/>
      <c r="S57" s="1369"/>
      <c r="T57" s="81">
        <f t="shared" si="15"/>
        <v>0</v>
      </c>
      <c r="U57" s="405"/>
      <c r="V57" s="405"/>
      <c r="W57" s="405"/>
      <c r="X57" s="81">
        <f aca="true" t="shared" si="17" ref="X57:X67">D57+T57</f>
        <v>0</v>
      </c>
    </row>
    <row r="58" spans="1:24" s="85" customFormat="1" ht="18.75" customHeight="1">
      <c r="A58" s="71" t="s">
        <v>29</v>
      </c>
      <c r="B58" s="84" t="s">
        <v>173</v>
      </c>
      <c r="C58" s="276"/>
      <c r="D58" s="1375">
        <f t="shared" si="16"/>
        <v>0</v>
      </c>
      <c r="E58" s="1376"/>
      <c r="F58" s="1369"/>
      <c r="G58" s="1369"/>
      <c r="H58" s="1369"/>
      <c r="I58" s="1369"/>
      <c r="J58" s="1369"/>
      <c r="K58" s="1369"/>
      <c r="L58" s="1369"/>
      <c r="M58" s="1369"/>
      <c r="N58" s="1369"/>
      <c r="O58" s="1369"/>
      <c r="P58" s="1369"/>
      <c r="Q58" s="1369"/>
      <c r="R58" s="1369"/>
      <c r="S58" s="1369"/>
      <c r="T58" s="81">
        <f t="shared" si="15"/>
        <v>0</v>
      </c>
      <c r="U58" s="405"/>
      <c r="V58" s="405"/>
      <c r="W58" s="405"/>
      <c r="X58" s="81">
        <f t="shared" si="17"/>
        <v>0</v>
      </c>
    </row>
    <row r="59" spans="1:24" s="85" customFormat="1" ht="18.75" customHeight="1">
      <c r="A59" s="71" t="s">
        <v>20</v>
      </c>
      <c r="B59" s="84" t="s">
        <v>174</v>
      </c>
      <c r="C59" s="276"/>
      <c r="D59" s="1375">
        <f t="shared" si="16"/>
        <v>0</v>
      </c>
      <c r="E59" s="1376"/>
      <c r="F59" s="1369"/>
      <c r="G59" s="1369"/>
      <c r="H59" s="1369"/>
      <c r="I59" s="1369"/>
      <c r="J59" s="1369"/>
      <c r="K59" s="1369"/>
      <c r="L59" s="1369"/>
      <c r="M59" s="1369"/>
      <c r="N59" s="1369"/>
      <c r="O59" s="1369"/>
      <c r="P59" s="1369"/>
      <c r="Q59" s="1369"/>
      <c r="R59" s="1369"/>
      <c r="S59" s="1369"/>
      <c r="T59" s="81">
        <f t="shared" si="15"/>
        <v>0</v>
      </c>
      <c r="U59" s="405"/>
      <c r="V59" s="405"/>
      <c r="W59" s="405"/>
      <c r="X59" s="81">
        <f t="shared" si="17"/>
        <v>0</v>
      </c>
    </row>
    <row r="60" spans="1:24" s="85" customFormat="1" ht="18.75" customHeight="1">
      <c r="A60" s="71" t="s">
        <v>32</v>
      </c>
      <c r="B60" s="84" t="s">
        <v>175</v>
      </c>
      <c r="C60" s="276"/>
      <c r="D60" s="1375">
        <f t="shared" si="16"/>
        <v>0</v>
      </c>
      <c r="E60" s="1376"/>
      <c r="F60" s="1369"/>
      <c r="G60" s="1369"/>
      <c r="H60" s="1369"/>
      <c r="I60" s="1369"/>
      <c r="J60" s="1369"/>
      <c r="K60" s="1369"/>
      <c r="L60" s="1369"/>
      <c r="M60" s="1369"/>
      <c r="N60" s="1369"/>
      <c r="O60" s="1369"/>
      <c r="P60" s="1369"/>
      <c r="Q60" s="1369"/>
      <c r="R60" s="1369"/>
      <c r="S60" s="1369"/>
      <c r="T60" s="81">
        <f t="shared" si="15"/>
        <v>0</v>
      </c>
      <c r="U60" s="405"/>
      <c r="V60" s="405"/>
      <c r="W60" s="405"/>
      <c r="X60" s="81">
        <f t="shared" si="17"/>
        <v>0</v>
      </c>
    </row>
    <row r="61" spans="1:24" s="85" customFormat="1" ht="18.75" customHeight="1">
      <c r="A61" s="71" t="s">
        <v>33</v>
      </c>
      <c r="B61" s="84" t="s">
        <v>176</v>
      </c>
      <c r="C61" s="276"/>
      <c r="D61" s="1375">
        <f t="shared" si="16"/>
        <v>0</v>
      </c>
      <c r="E61" s="1376"/>
      <c r="F61" s="1369"/>
      <c r="G61" s="1369"/>
      <c r="H61" s="1369"/>
      <c r="I61" s="1369"/>
      <c r="J61" s="1369"/>
      <c r="K61" s="1369"/>
      <c r="L61" s="1369"/>
      <c r="M61" s="1369"/>
      <c r="N61" s="1369"/>
      <c r="O61" s="1369"/>
      <c r="P61" s="1369"/>
      <c r="Q61" s="1369"/>
      <c r="R61" s="1369"/>
      <c r="S61" s="1369"/>
      <c r="T61" s="81">
        <f t="shared" si="15"/>
        <v>0</v>
      </c>
      <c r="U61" s="405"/>
      <c r="V61" s="405"/>
      <c r="W61" s="405"/>
      <c r="X61" s="81">
        <f t="shared" si="17"/>
        <v>0</v>
      </c>
    </row>
    <row r="62" spans="1:24" s="85" customFormat="1" ht="18.75" customHeight="1">
      <c r="A62" s="71" t="s">
        <v>34</v>
      </c>
      <c r="B62" s="84" t="s">
        <v>177</v>
      </c>
      <c r="C62" s="276"/>
      <c r="D62" s="1375">
        <f t="shared" si="16"/>
        <v>0</v>
      </c>
      <c r="E62" s="1376"/>
      <c r="F62" s="1369"/>
      <c r="G62" s="1369"/>
      <c r="H62" s="1369"/>
      <c r="I62" s="1369"/>
      <c r="J62" s="1369"/>
      <c r="K62" s="1369"/>
      <c r="L62" s="1369"/>
      <c r="M62" s="1369"/>
      <c r="N62" s="1369"/>
      <c r="O62" s="1369"/>
      <c r="P62" s="1369"/>
      <c r="Q62" s="1369"/>
      <c r="R62" s="1369"/>
      <c r="S62" s="1369"/>
      <c r="T62" s="81">
        <f t="shared" si="15"/>
        <v>0</v>
      </c>
      <c r="U62" s="405"/>
      <c r="V62" s="405"/>
      <c r="W62" s="405"/>
      <c r="X62" s="81">
        <f t="shared" si="17"/>
        <v>0</v>
      </c>
    </row>
    <row r="63" spans="1:24" s="85" customFormat="1" ht="18.75" customHeight="1">
      <c r="A63" s="71" t="s">
        <v>35</v>
      </c>
      <c r="B63" s="84" t="s">
        <v>178</v>
      </c>
      <c r="C63" s="276"/>
      <c r="D63" s="1375">
        <f t="shared" si="16"/>
        <v>0</v>
      </c>
      <c r="E63" s="1376"/>
      <c r="F63" s="1369"/>
      <c r="G63" s="1369"/>
      <c r="H63" s="1369"/>
      <c r="I63" s="1369"/>
      <c r="J63" s="1369"/>
      <c r="K63" s="1369"/>
      <c r="L63" s="1369"/>
      <c r="M63" s="1369"/>
      <c r="N63" s="1369"/>
      <c r="O63" s="1369"/>
      <c r="P63" s="1369"/>
      <c r="Q63" s="1369"/>
      <c r="R63" s="1369"/>
      <c r="S63" s="1369"/>
      <c r="T63" s="81">
        <f t="shared" si="15"/>
        <v>0</v>
      </c>
      <c r="U63" s="405"/>
      <c r="V63" s="405"/>
      <c r="W63" s="405"/>
      <c r="X63" s="81">
        <f t="shared" si="17"/>
        <v>0</v>
      </c>
    </row>
    <row r="64" spans="1:24" s="85" customFormat="1" ht="18.75" customHeight="1">
      <c r="A64" s="71" t="s">
        <v>85</v>
      </c>
      <c r="B64" s="84" t="s">
        <v>179</v>
      </c>
      <c r="C64" s="276"/>
      <c r="D64" s="1375">
        <f t="shared" si="16"/>
        <v>0</v>
      </c>
      <c r="E64" s="1376"/>
      <c r="F64" s="1369"/>
      <c r="G64" s="1369"/>
      <c r="H64" s="1369"/>
      <c r="I64" s="1369"/>
      <c r="J64" s="1369"/>
      <c r="K64" s="1369"/>
      <c r="L64" s="1369"/>
      <c r="M64" s="1369"/>
      <c r="N64" s="1369"/>
      <c r="O64" s="1369"/>
      <c r="P64" s="1369"/>
      <c r="Q64" s="1369"/>
      <c r="R64" s="1369"/>
      <c r="S64" s="1369"/>
      <c r="T64" s="81">
        <f t="shared" si="15"/>
        <v>0</v>
      </c>
      <c r="U64" s="405"/>
      <c r="V64" s="405"/>
      <c r="W64" s="405"/>
      <c r="X64" s="81">
        <f t="shared" si="17"/>
        <v>0</v>
      </c>
    </row>
    <row r="65" spans="1:24" s="85" customFormat="1" ht="18.75" customHeight="1">
      <c r="A65" s="71" t="s">
        <v>156</v>
      </c>
      <c r="B65" s="84" t="s">
        <v>180</v>
      </c>
      <c r="C65" s="276"/>
      <c r="D65" s="1375">
        <f t="shared" si="16"/>
        <v>0</v>
      </c>
      <c r="E65" s="1376"/>
      <c r="F65" s="1369"/>
      <c r="G65" s="1369"/>
      <c r="H65" s="1369"/>
      <c r="I65" s="1369"/>
      <c r="J65" s="1369"/>
      <c r="K65" s="1369"/>
      <c r="L65" s="1369"/>
      <c r="M65" s="1369"/>
      <c r="N65" s="1369"/>
      <c r="O65" s="1369"/>
      <c r="P65" s="1369"/>
      <c r="Q65" s="1369"/>
      <c r="R65" s="1369"/>
      <c r="S65" s="1369"/>
      <c r="T65" s="81">
        <f t="shared" si="15"/>
        <v>0</v>
      </c>
      <c r="U65" s="405"/>
      <c r="V65" s="405"/>
      <c r="W65" s="405"/>
      <c r="X65" s="81">
        <f t="shared" si="17"/>
        <v>0</v>
      </c>
    </row>
    <row r="66" spans="1:24" s="85" customFormat="1" ht="18.75" customHeight="1">
      <c r="A66" s="71" t="s">
        <v>157</v>
      </c>
      <c r="B66" s="84" t="s">
        <v>181</v>
      </c>
      <c r="C66" s="276"/>
      <c r="D66" s="1375">
        <f t="shared" si="16"/>
        <v>0</v>
      </c>
      <c r="E66" s="1376"/>
      <c r="F66" s="1369"/>
      <c r="G66" s="1369"/>
      <c r="H66" s="1369"/>
      <c r="I66" s="1369"/>
      <c r="J66" s="1369"/>
      <c r="K66" s="1369"/>
      <c r="L66" s="1369"/>
      <c r="M66" s="1369"/>
      <c r="N66" s="1369"/>
      <c r="O66" s="1369"/>
      <c r="P66" s="1369"/>
      <c r="Q66" s="1369"/>
      <c r="R66" s="1369"/>
      <c r="S66" s="1369"/>
      <c r="T66" s="81">
        <f t="shared" si="15"/>
        <v>0</v>
      </c>
      <c r="U66" s="405"/>
      <c r="V66" s="405"/>
      <c r="W66" s="405"/>
      <c r="X66" s="81">
        <f t="shared" si="17"/>
        <v>0</v>
      </c>
    </row>
    <row r="67" spans="1:24" s="85" customFormat="1" ht="18.75" customHeight="1">
      <c r="A67" s="71" t="s">
        <v>158</v>
      </c>
      <c r="B67" s="84" t="s">
        <v>182</v>
      </c>
      <c r="C67" s="276"/>
      <c r="D67" s="1375">
        <f t="shared" si="16"/>
        <v>0</v>
      </c>
      <c r="E67" s="1376"/>
      <c r="F67" s="1369"/>
      <c r="G67" s="1369"/>
      <c r="H67" s="1369"/>
      <c r="I67" s="1369"/>
      <c r="J67" s="1369"/>
      <c r="K67" s="1369"/>
      <c r="L67" s="1369"/>
      <c r="M67" s="1369"/>
      <c r="N67" s="1369"/>
      <c r="O67" s="1369"/>
      <c r="P67" s="1369"/>
      <c r="Q67" s="1369"/>
      <c r="R67" s="1369"/>
      <c r="S67" s="1369"/>
      <c r="T67" s="81">
        <f t="shared" si="15"/>
        <v>0</v>
      </c>
      <c r="U67" s="405"/>
      <c r="V67" s="405"/>
      <c r="W67" s="405"/>
      <c r="X67" s="81">
        <f t="shared" si="17"/>
        <v>0</v>
      </c>
    </row>
    <row r="68" spans="1:24" s="77" customFormat="1" ht="19.5" customHeight="1">
      <c r="A68" s="86"/>
      <c r="B68" s="87" t="s">
        <v>185</v>
      </c>
      <c r="C68" s="112">
        <f>SUM(C56:C67)/12</f>
        <v>0</v>
      </c>
      <c r="D68" s="1375">
        <f>SUM(D56:E67)</f>
        <v>0</v>
      </c>
      <c r="E68" s="1376"/>
      <c r="F68" s="1382">
        <f>SUM(F56:G67)</f>
        <v>0</v>
      </c>
      <c r="G68" s="1382"/>
      <c r="H68" s="1382">
        <f>SUM(H56:I67)</f>
        <v>0</v>
      </c>
      <c r="I68" s="1382"/>
      <c r="J68" s="1382">
        <f>SUM(J56:K67)</f>
        <v>0</v>
      </c>
      <c r="K68" s="1382"/>
      <c r="L68" s="1382">
        <f>SUM(L56:M67)</f>
        <v>0</v>
      </c>
      <c r="M68" s="1382"/>
      <c r="N68" s="1382">
        <f>SUM(N56:O67)</f>
        <v>0</v>
      </c>
      <c r="O68" s="1382"/>
      <c r="P68" s="1382">
        <f>SUM(P56:Q67)</f>
        <v>0</v>
      </c>
      <c r="Q68" s="1382"/>
      <c r="R68" s="1382">
        <f>SUM(R56:S67)</f>
        <v>0</v>
      </c>
      <c r="S68" s="1382"/>
      <c r="T68" s="88">
        <f>T67+T66+T65+T64+T63+T62+T61+T60+T59+T58+T57+T56</f>
        <v>0</v>
      </c>
      <c r="U68" s="407">
        <f>U67+U66+U65+U64+U63+U62+U61+U60+U59+U58+U57+U56</f>
        <v>0</v>
      </c>
      <c r="V68" s="400">
        <f>V67+V66+V65+V64+V63+V62+V61+V60+V59+V58+V57+V56</f>
        <v>0</v>
      </c>
      <c r="W68" s="400">
        <f>W67+W66+W65+W64+W63+W62+W61+W60+W59+W58+W57+W56</f>
        <v>0</v>
      </c>
      <c r="X68" s="88">
        <f>X67+X66+X65+X64+X63+X62+X61+X60+X59+X58+X57+X56</f>
        <v>0</v>
      </c>
    </row>
    <row r="69" spans="3:26" ht="13.5" customHeight="1">
      <c r="C69" s="111" t="s">
        <v>199</v>
      </c>
      <c r="E69" s="83">
        <f>F68+H68+J68+L68+N68+P68+R68</f>
        <v>0</v>
      </c>
      <c r="X69" s="83">
        <f>D68+T68</f>
        <v>0</v>
      </c>
      <c r="Z69" s="83"/>
    </row>
    <row r="70" spans="1:24" s="77" customFormat="1" ht="18.75" customHeight="1">
      <c r="A70" s="150" t="s">
        <v>380</v>
      </c>
      <c r="B70" s="148" t="s">
        <v>382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X70" s="586"/>
    </row>
    <row r="71" spans="1:19" s="77" customFormat="1" ht="18.75" customHeight="1">
      <c r="A71" s="150" t="s">
        <v>381</v>
      </c>
      <c r="B71" s="148" t="s">
        <v>287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1:15" s="161" customFormat="1" ht="25.5" customHeight="1">
      <c r="A72" s="160" t="s">
        <v>59</v>
      </c>
      <c r="B72" s="159" t="s">
        <v>554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</row>
    <row r="73" s="64" customFormat="1" ht="5.25" customHeight="1">
      <c r="A73" s="62"/>
    </row>
    <row r="74" spans="1:20" ht="86.25" customHeight="1">
      <c r="A74" s="71" t="s">
        <v>186</v>
      </c>
      <c r="B74" s="1409" t="s">
        <v>187</v>
      </c>
      <c r="C74" s="1409"/>
      <c r="D74" s="1385" t="s">
        <v>586</v>
      </c>
      <c r="E74" s="1386"/>
      <c r="F74" s="1387"/>
      <c r="G74" s="1383" t="s">
        <v>584</v>
      </c>
      <c r="H74" s="1383"/>
      <c r="I74" s="123"/>
      <c r="J74" s="124"/>
      <c r="K74" s="124"/>
      <c r="L74" s="124"/>
      <c r="M74" s="124"/>
      <c r="N74" s="124"/>
      <c r="O74" s="124"/>
      <c r="P74" s="124"/>
      <c r="Q74" s="125"/>
      <c r="R74" s="125"/>
      <c r="S74" s="125"/>
      <c r="T74" s="126"/>
    </row>
    <row r="75" spans="1:20" s="82" customFormat="1" ht="24" customHeight="1">
      <c r="A75" s="71" t="s">
        <v>92</v>
      </c>
      <c r="B75" s="1381" t="s">
        <v>188</v>
      </c>
      <c r="C75" s="1381"/>
      <c r="D75" s="1388"/>
      <c r="E75" s="1388"/>
      <c r="F75" s="1388"/>
      <c r="G75" s="1384">
        <f>D75*0.085</f>
        <v>0</v>
      </c>
      <c r="H75" s="1384"/>
      <c r="I75" s="127"/>
      <c r="J75" s="128"/>
      <c r="K75" s="128"/>
      <c r="L75" s="128"/>
      <c r="M75" s="128"/>
      <c r="N75" s="128"/>
      <c r="O75" s="128"/>
      <c r="P75" s="128"/>
      <c r="Q75" s="129"/>
      <c r="R75" s="129"/>
      <c r="S75" s="129"/>
      <c r="T75" s="129"/>
    </row>
    <row r="76" spans="1:20" s="82" customFormat="1" ht="24" customHeight="1">
      <c r="A76" s="71" t="s">
        <v>58</v>
      </c>
      <c r="B76" s="1381" t="s">
        <v>189</v>
      </c>
      <c r="C76" s="1381"/>
      <c r="D76" s="1388"/>
      <c r="E76" s="1388"/>
      <c r="F76" s="1388"/>
      <c r="G76" s="1384">
        <f>D76*0.085</f>
        <v>0</v>
      </c>
      <c r="H76" s="1384"/>
      <c r="I76" s="127"/>
      <c r="J76" s="128"/>
      <c r="K76" s="128"/>
      <c r="L76" s="128"/>
      <c r="M76" s="128"/>
      <c r="N76" s="128"/>
      <c r="O76" s="128"/>
      <c r="P76" s="128"/>
      <c r="Q76" s="129"/>
      <c r="R76" s="129"/>
      <c r="S76" s="129"/>
      <c r="T76" s="129"/>
    </row>
    <row r="77" spans="1:20" s="77" customFormat="1" ht="24" customHeight="1">
      <c r="A77" s="1411" t="s">
        <v>185</v>
      </c>
      <c r="B77" s="1412"/>
      <c r="C77" s="1413"/>
      <c r="D77" s="1389">
        <f>D75+D76</f>
        <v>0</v>
      </c>
      <c r="E77" s="1410"/>
      <c r="F77" s="1390"/>
      <c r="G77" s="1389">
        <f>G75+G76</f>
        <v>0</v>
      </c>
      <c r="H77" s="1390"/>
      <c r="I77" s="130"/>
      <c r="J77" s="121"/>
      <c r="K77" s="121"/>
      <c r="L77" s="121"/>
      <c r="M77" s="121"/>
      <c r="N77" s="121"/>
      <c r="O77" s="121"/>
      <c r="P77" s="121"/>
      <c r="Q77" s="131"/>
      <c r="R77" s="131"/>
      <c r="S77" s="131"/>
      <c r="T77" s="131"/>
    </row>
    <row r="78" ht="6.75" customHeight="1"/>
    <row r="79" spans="1:24" s="161" customFormat="1" ht="20.25">
      <c r="A79" s="160" t="s">
        <v>60</v>
      </c>
      <c r="B79" s="159" t="s">
        <v>555</v>
      </c>
      <c r="P79" s="160" t="s">
        <v>109</v>
      </c>
      <c r="Q79" s="159" t="s">
        <v>585</v>
      </c>
      <c r="W79" s="572" t="s">
        <v>491</v>
      </c>
      <c r="X79" s="161" t="s">
        <v>556</v>
      </c>
    </row>
    <row r="80" ht="6" customHeight="1"/>
    <row r="81" spans="1:27" ht="29.25" customHeight="1">
      <c r="A81" s="1414" t="s">
        <v>186</v>
      </c>
      <c r="B81" s="1409" t="s">
        <v>187</v>
      </c>
      <c r="C81" s="1409"/>
      <c r="D81" s="1409"/>
      <c r="E81" s="1409"/>
      <c r="F81" s="1415" t="s">
        <v>496</v>
      </c>
      <c r="G81" s="1409"/>
      <c r="H81" s="1409"/>
      <c r="I81" s="1409"/>
      <c r="J81" s="1409"/>
      <c r="K81" s="1402" t="s">
        <v>499</v>
      </c>
      <c r="L81" s="1403"/>
      <c r="M81" s="1403"/>
      <c r="N81" s="1404"/>
      <c r="O81" s="126"/>
      <c r="P81" s="126"/>
      <c r="Q81" s="1337" t="s">
        <v>186</v>
      </c>
      <c r="R81" s="1448" t="s">
        <v>187</v>
      </c>
      <c r="S81" s="1449"/>
      <c r="T81" s="1450"/>
      <c r="U81" s="1333" t="s">
        <v>209</v>
      </c>
      <c r="V81" s="1333" t="s">
        <v>208</v>
      </c>
      <c r="W81" s="139"/>
      <c r="X81" s="1337" t="s">
        <v>186</v>
      </c>
      <c r="Y81" s="1337" t="s">
        <v>187</v>
      </c>
      <c r="Z81" s="1333" t="s">
        <v>492</v>
      </c>
      <c r="AA81" s="1335" t="s">
        <v>494</v>
      </c>
    </row>
    <row r="82" spans="1:27" s="89" customFormat="1" ht="40.5" customHeight="1">
      <c r="A82" s="1414"/>
      <c r="B82" s="1409"/>
      <c r="C82" s="1409"/>
      <c r="D82" s="1409"/>
      <c r="E82" s="1409"/>
      <c r="F82" s="1408" t="s">
        <v>206</v>
      </c>
      <c r="G82" s="1409"/>
      <c r="H82" s="71" t="s">
        <v>123</v>
      </c>
      <c r="I82" s="1409" t="s">
        <v>190</v>
      </c>
      <c r="J82" s="1409"/>
      <c r="K82" s="1385" t="s">
        <v>206</v>
      </c>
      <c r="L82" s="1387"/>
      <c r="M82" s="1405" t="s">
        <v>190</v>
      </c>
      <c r="N82" s="1406"/>
      <c r="O82" s="126"/>
      <c r="P82" s="126"/>
      <c r="Q82" s="1338"/>
      <c r="R82" s="1451"/>
      <c r="S82" s="1452"/>
      <c r="T82" s="1453"/>
      <c r="U82" s="1334"/>
      <c r="V82" s="1334"/>
      <c r="W82" s="140"/>
      <c r="X82" s="1338"/>
      <c r="Y82" s="1338"/>
      <c r="Z82" s="1334"/>
      <c r="AA82" s="1336"/>
    </row>
    <row r="83" spans="1:27" s="91" customFormat="1" ht="11.25">
      <c r="A83" s="90" t="s">
        <v>6</v>
      </c>
      <c r="B83" s="1407" t="s">
        <v>8</v>
      </c>
      <c r="C83" s="1407"/>
      <c r="D83" s="1407"/>
      <c r="E83" s="1407"/>
      <c r="F83" s="1407" t="s">
        <v>29</v>
      </c>
      <c r="G83" s="1407"/>
      <c r="H83" s="90" t="s">
        <v>20</v>
      </c>
      <c r="I83" s="1407" t="s">
        <v>32</v>
      </c>
      <c r="J83" s="1407"/>
      <c r="K83" s="1407" t="s">
        <v>33</v>
      </c>
      <c r="L83" s="1407"/>
      <c r="M83" s="1407" t="s">
        <v>34</v>
      </c>
      <c r="N83" s="1407"/>
      <c r="O83" s="116"/>
      <c r="P83" s="117"/>
      <c r="Q83" s="90" t="s">
        <v>6</v>
      </c>
      <c r="R83" s="1454" t="s">
        <v>8</v>
      </c>
      <c r="S83" s="1455"/>
      <c r="T83" s="1456"/>
      <c r="U83" s="146" t="s">
        <v>29</v>
      </c>
      <c r="V83" s="146" t="s">
        <v>20</v>
      </c>
      <c r="W83" s="117"/>
      <c r="X83" s="90" t="s">
        <v>6</v>
      </c>
      <c r="Y83" s="564" t="s">
        <v>8</v>
      </c>
      <c r="Z83" s="564" t="s">
        <v>29</v>
      </c>
      <c r="AA83" s="90" t="s">
        <v>20</v>
      </c>
    </row>
    <row r="84" spans="1:27" s="85" customFormat="1" ht="21.75" customHeight="1">
      <c r="A84" s="71" t="s">
        <v>92</v>
      </c>
      <c r="B84" s="1381" t="s">
        <v>191</v>
      </c>
      <c r="C84" s="1381"/>
      <c r="D84" s="1381"/>
      <c r="E84" s="1381"/>
      <c r="F84" s="1384">
        <f>F85+F86</f>
        <v>0</v>
      </c>
      <c r="G84" s="1384"/>
      <c r="H84" s="408"/>
      <c r="I84" s="1384">
        <f>I85+I86</f>
        <v>0</v>
      </c>
      <c r="J84" s="1384"/>
      <c r="K84" s="1373">
        <f>K85+K86</f>
        <v>0</v>
      </c>
      <c r="L84" s="1374"/>
      <c r="M84" s="1373">
        <f>M85+M86</f>
        <v>0</v>
      </c>
      <c r="N84" s="1374"/>
      <c r="O84" s="133"/>
      <c r="P84" s="134"/>
      <c r="Q84" s="71" t="s">
        <v>92</v>
      </c>
      <c r="R84" s="1420" t="s">
        <v>188</v>
      </c>
      <c r="S84" s="1421"/>
      <c r="T84" s="1422"/>
      <c r="U84" s="277"/>
      <c r="V84" s="74">
        <f>U84*3028.21</f>
        <v>0</v>
      </c>
      <c r="W84" s="119"/>
      <c r="X84" s="71" t="s">
        <v>92</v>
      </c>
      <c r="Y84" s="84" t="s">
        <v>188</v>
      </c>
      <c r="Z84" s="569"/>
      <c r="AA84" s="574">
        <f>Z84*1.5%</f>
        <v>0</v>
      </c>
    </row>
    <row r="85" spans="1:27" s="85" customFormat="1" ht="29.25" customHeight="1">
      <c r="A85" s="71"/>
      <c r="B85" s="1381" t="s">
        <v>192</v>
      </c>
      <c r="C85" s="1381"/>
      <c r="D85" s="1381"/>
      <c r="E85" s="1381"/>
      <c r="F85" s="1384">
        <f>C45</f>
        <v>0</v>
      </c>
      <c r="G85" s="1384"/>
      <c r="H85" s="1416"/>
      <c r="I85" s="1384">
        <f>F85*H85/100</f>
        <v>0</v>
      </c>
      <c r="J85" s="1384"/>
      <c r="K85" s="1400"/>
      <c r="L85" s="1401"/>
      <c r="M85" s="1384">
        <f>K85*0.0245</f>
        <v>0</v>
      </c>
      <c r="N85" s="1384"/>
      <c r="O85" s="133"/>
      <c r="P85" s="134"/>
      <c r="Q85" s="71" t="s">
        <v>58</v>
      </c>
      <c r="R85" s="413" t="s">
        <v>189</v>
      </c>
      <c r="S85" s="412"/>
      <c r="T85" s="412"/>
      <c r="U85" s="147" t="s">
        <v>184</v>
      </c>
      <c r="V85" s="74">
        <f>V86+V88+V91</f>
        <v>0</v>
      </c>
      <c r="W85" s="118"/>
      <c r="X85" s="71" t="s">
        <v>58</v>
      </c>
      <c r="Y85" s="568" t="s">
        <v>189</v>
      </c>
      <c r="Z85" s="569"/>
      <c r="AA85" s="574">
        <f>Z85*1.5%</f>
        <v>0</v>
      </c>
    </row>
    <row r="86" spans="1:27" s="85" customFormat="1" ht="20.25" customHeight="1">
      <c r="A86" s="71"/>
      <c r="B86" s="1381" t="s">
        <v>193</v>
      </c>
      <c r="C86" s="1381"/>
      <c r="D86" s="1381"/>
      <c r="E86" s="1381"/>
      <c r="F86" s="1384">
        <f>D68</f>
        <v>0</v>
      </c>
      <c r="G86" s="1384"/>
      <c r="H86" s="1417"/>
      <c r="I86" s="1384">
        <f>F86*H85/100</f>
        <v>0</v>
      </c>
      <c r="J86" s="1384"/>
      <c r="K86" s="1400"/>
      <c r="L86" s="1401"/>
      <c r="M86" s="1384">
        <f>K86*0.0245</f>
        <v>0</v>
      </c>
      <c r="N86" s="1384"/>
      <c r="O86" s="133"/>
      <c r="P86" s="134"/>
      <c r="Q86" s="1337" t="s">
        <v>6</v>
      </c>
      <c r="R86" s="1423" t="s">
        <v>196</v>
      </c>
      <c r="S86" s="1424"/>
      <c r="T86" s="1425"/>
      <c r="U86" s="1438"/>
      <c r="V86" s="1342">
        <f>U86*1550.26</f>
        <v>0</v>
      </c>
      <c r="W86" s="118"/>
      <c r="X86" s="1339" t="s">
        <v>185</v>
      </c>
      <c r="Y86" s="1339"/>
      <c r="Z86" s="574">
        <f>SUM(Z84:Z85)</f>
        <v>0</v>
      </c>
      <c r="AA86" s="574">
        <f>SUM(AA84:AA85)</f>
        <v>0</v>
      </c>
    </row>
    <row r="87" spans="1:24" s="85" customFormat="1" ht="20.25" customHeight="1">
      <c r="A87" s="71" t="s">
        <v>58</v>
      </c>
      <c r="B87" s="1381" t="s">
        <v>194</v>
      </c>
      <c r="C87" s="1381"/>
      <c r="D87" s="1381"/>
      <c r="E87" s="1381"/>
      <c r="F87" s="1384">
        <f>F88+F89</f>
        <v>0</v>
      </c>
      <c r="G87" s="1384"/>
      <c r="H87" s="1417"/>
      <c r="I87" s="1384">
        <f>I88+I89</f>
        <v>0</v>
      </c>
      <c r="J87" s="1384"/>
      <c r="K87" s="1373">
        <f>K88+K89</f>
        <v>0</v>
      </c>
      <c r="L87" s="1374"/>
      <c r="M87" s="1373">
        <f>M88+M89</f>
        <v>0</v>
      </c>
      <c r="N87" s="1374"/>
      <c r="O87" s="135"/>
      <c r="P87" s="136"/>
      <c r="Q87" s="1338"/>
      <c r="R87" s="1426"/>
      <c r="S87" s="1427"/>
      <c r="T87" s="1428"/>
      <c r="U87" s="1440"/>
      <c r="V87" s="1343"/>
      <c r="W87" s="118"/>
      <c r="X87" s="118"/>
    </row>
    <row r="88" spans="1:24" s="85" customFormat="1" ht="21.75" customHeight="1">
      <c r="A88" s="71"/>
      <c r="B88" s="1381" t="s">
        <v>192</v>
      </c>
      <c r="C88" s="1381"/>
      <c r="D88" s="1381"/>
      <c r="E88" s="1381"/>
      <c r="F88" s="1384">
        <f>G75</f>
        <v>0</v>
      </c>
      <c r="G88" s="1384"/>
      <c r="H88" s="1417"/>
      <c r="I88" s="1384">
        <f>F88*H85/100</f>
        <v>0</v>
      </c>
      <c r="J88" s="1384"/>
      <c r="K88" s="1400"/>
      <c r="L88" s="1401"/>
      <c r="M88" s="1384">
        <f>K88*0.0245</f>
        <v>0</v>
      </c>
      <c r="N88" s="1384"/>
      <c r="O88" s="133"/>
      <c r="P88" s="134"/>
      <c r="Q88" s="1337" t="s">
        <v>8</v>
      </c>
      <c r="R88" s="1423" t="s">
        <v>215</v>
      </c>
      <c r="S88" s="1424"/>
      <c r="T88" s="1425"/>
      <c r="U88" s="1438"/>
      <c r="V88" s="1342">
        <f>U88*258.38</f>
        <v>0</v>
      </c>
      <c r="W88" s="118"/>
      <c r="X88" s="118"/>
    </row>
    <row r="89" spans="1:24" s="85" customFormat="1" ht="21.75" customHeight="1">
      <c r="A89" s="71"/>
      <c r="B89" s="1381" t="s">
        <v>193</v>
      </c>
      <c r="C89" s="1381"/>
      <c r="D89" s="1381"/>
      <c r="E89" s="1381"/>
      <c r="F89" s="1384">
        <f>G76</f>
        <v>0</v>
      </c>
      <c r="G89" s="1384"/>
      <c r="H89" s="1417"/>
      <c r="I89" s="1384">
        <f>F89*H85/100</f>
        <v>0</v>
      </c>
      <c r="J89" s="1384"/>
      <c r="K89" s="1400"/>
      <c r="L89" s="1401"/>
      <c r="M89" s="1384">
        <f>K89*0.0245</f>
        <v>0</v>
      </c>
      <c r="N89" s="1384"/>
      <c r="O89" s="133"/>
      <c r="P89" s="134"/>
      <c r="Q89" s="1441"/>
      <c r="R89" s="1429"/>
      <c r="S89" s="1430"/>
      <c r="T89" s="1431"/>
      <c r="U89" s="1439"/>
      <c r="V89" s="1349"/>
      <c r="W89" s="118"/>
      <c r="X89" s="118"/>
    </row>
    <row r="90" spans="1:24" s="85" customFormat="1" ht="21.75" customHeight="1">
      <c r="A90" s="71" t="s">
        <v>59</v>
      </c>
      <c r="B90" s="1381" t="s">
        <v>195</v>
      </c>
      <c r="C90" s="1381"/>
      <c r="D90" s="1381"/>
      <c r="E90" s="1381"/>
      <c r="F90" s="1388"/>
      <c r="G90" s="1388"/>
      <c r="H90" s="1418"/>
      <c r="I90" s="1384">
        <f>F90*H85/100</f>
        <v>0</v>
      </c>
      <c r="J90" s="1384"/>
      <c r="K90" s="1400"/>
      <c r="L90" s="1401"/>
      <c r="M90" s="1384">
        <f>K90*0.0245</f>
        <v>0</v>
      </c>
      <c r="N90" s="1384"/>
      <c r="O90" s="133"/>
      <c r="P90" s="134"/>
      <c r="Q90" s="1338"/>
      <c r="R90" s="1426"/>
      <c r="S90" s="1427"/>
      <c r="T90" s="1428"/>
      <c r="U90" s="1440"/>
      <c r="V90" s="1343"/>
      <c r="W90" s="118"/>
      <c r="X90" s="118"/>
    </row>
    <row r="91" spans="1:24" s="77" customFormat="1" ht="19.5" customHeight="1">
      <c r="A91" s="1411" t="s">
        <v>185</v>
      </c>
      <c r="B91" s="1412"/>
      <c r="C91" s="1412"/>
      <c r="D91" s="1412"/>
      <c r="E91" s="1413"/>
      <c r="F91" s="1432" t="s">
        <v>184</v>
      </c>
      <c r="G91" s="1433"/>
      <c r="H91" s="409" t="s">
        <v>184</v>
      </c>
      <c r="I91" s="1384">
        <f>I84+I87+I90</f>
        <v>0</v>
      </c>
      <c r="J91" s="1384"/>
      <c r="K91" s="1432" t="s">
        <v>184</v>
      </c>
      <c r="L91" s="1433"/>
      <c r="M91" s="1373">
        <f>M84+M87+M90</f>
        <v>0</v>
      </c>
      <c r="N91" s="1374"/>
      <c r="O91" s="120"/>
      <c r="P91" s="137"/>
      <c r="Q91" s="1337" t="s">
        <v>29</v>
      </c>
      <c r="R91" s="1423" t="s">
        <v>207</v>
      </c>
      <c r="S91" s="1424"/>
      <c r="T91" s="1425"/>
      <c r="U91" s="1438"/>
      <c r="V91" s="1342">
        <f>U91*258.38</f>
        <v>0</v>
      </c>
      <c r="W91" s="121"/>
      <c r="X91" s="121"/>
    </row>
    <row r="92" spans="15:24" ht="21" customHeight="1">
      <c r="O92" s="138"/>
      <c r="P92" s="138"/>
      <c r="Q92" s="1338"/>
      <c r="R92" s="1426"/>
      <c r="S92" s="1427"/>
      <c r="T92" s="1428"/>
      <c r="U92" s="1440"/>
      <c r="V92" s="1343"/>
      <c r="W92" s="138"/>
      <c r="X92" s="138"/>
    </row>
    <row r="93" spans="1:22" s="157" customFormat="1" ht="9.75" customHeight="1">
      <c r="A93" s="155"/>
      <c r="B93" s="156"/>
      <c r="C93" s="156"/>
      <c r="D93" s="156"/>
      <c r="E93" s="156"/>
      <c r="F93" s="156"/>
      <c r="G93" s="156"/>
      <c r="Q93" s="1442" t="s">
        <v>185</v>
      </c>
      <c r="R93" s="1443"/>
      <c r="S93" s="1443"/>
      <c r="T93" s="1444"/>
      <c r="U93" s="1340" t="s">
        <v>184</v>
      </c>
      <c r="V93" s="1342">
        <f>V84+V85</f>
        <v>0</v>
      </c>
    </row>
    <row r="94" spans="1:22" s="85" customFormat="1" ht="9.75" customHeight="1">
      <c r="A94" s="122"/>
      <c r="B94" s="132"/>
      <c r="C94" s="132"/>
      <c r="D94" s="1437"/>
      <c r="E94" s="1437"/>
      <c r="F94" s="1437"/>
      <c r="G94" s="1437"/>
      <c r="H94" s="141"/>
      <c r="I94" s="141"/>
      <c r="J94" s="141"/>
      <c r="K94" s="141"/>
      <c r="L94" s="141"/>
      <c r="M94" s="141"/>
      <c r="N94" s="141"/>
      <c r="O94" s="141"/>
      <c r="P94" s="141"/>
      <c r="Q94" s="1445"/>
      <c r="R94" s="1446"/>
      <c r="S94" s="1446"/>
      <c r="T94" s="1447"/>
      <c r="U94" s="1341"/>
      <c r="V94" s="1343"/>
    </row>
    <row r="95" spans="1:2" s="93" customFormat="1" ht="14.25">
      <c r="A95" s="92"/>
      <c r="B95" s="93" t="s">
        <v>288</v>
      </c>
    </row>
    <row r="96" s="187" customFormat="1" ht="9.75" customHeight="1"/>
    <row r="97" spans="3:23" s="279" customFormat="1" ht="20.25" customHeight="1">
      <c r="C97" s="1436" t="s">
        <v>99</v>
      </c>
      <c r="D97" s="1436"/>
      <c r="E97" s="1436"/>
      <c r="F97" s="1436"/>
      <c r="G97" s="1436"/>
      <c r="H97" s="1436"/>
      <c r="I97" s="280"/>
      <c r="J97" s="280"/>
      <c r="K97" s="280"/>
      <c r="U97" s="1434" t="s">
        <v>100</v>
      </c>
      <c r="V97" s="1434"/>
      <c r="W97" s="1434"/>
    </row>
    <row r="98" spans="1:24" s="279" customFormat="1" ht="12.75" customHeight="1">
      <c r="A98" s="281"/>
      <c r="B98" s="281"/>
      <c r="C98" s="1419" t="s">
        <v>88</v>
      </c>
      <c r="D98" s="1419"/>
      <c r="E98" s="1419"/>
      <c r="F98" s="1419"/>
      <c r="G98" s="1419"/>
      <c r="H98" s="1419"/>
      <c r="I98" s="278"/>
      <c r="J98" s="278"/>
      <c r="K98" s="278"/>
      <c r="L98" s="281"/>
      <c r="M98" s="281"/>
      <c r="N98" s="281"/>
      <c r="O98" s="281"/>
      <c r="S98" s="281"/>
      <c r="T98" s="281"/>
      <c r="U98" s="1419" t="s">
        <v>88</v>
      </c>
      <c r="V98" s="1419"/>
      <c r="W98" s="1419"/>
      <c r="X98" s="281"/>
    </row>
    <row r="99" spans="1:24" s="279" customFormat="1" ht="14.25" customHeight="1">
      <c r="A99" s="281"/>
      <c r="B99" s="281"/>
      <c r="C99" s="1435" t="s">
        <v>94</v>
      </c>
      <c r="D99" s="1435"/>
      <c r="E99" s="1435"/>
      <c r="F99" s="1435"/>
      <c r="G99" s="1435"/>
      <c r="H99" s="1435"/>
      <c r="I99" s="282"/>
      <c r="J99" s="282"/>
      <c r="K99" s="282"/>
      <c r="L99" s="281"/>
      <c r="M99" s="281"/>
      <c r="N99" s="281"/>
      <c r="O99" s="281"/>
      <c r="S99" s="281"/>
      <c r="T99" s="281"/>
      <c r="U99" s="1419" t="s">
        <v>94</v>
      </c>
      <c r="V99" s="1419"/>
      <c r="W99" s="1419"/>
      <c r="X99" s="281"/>
    </row>
  </sheetData>
  <sheetProtection selectLockedCells="1"/>
  <mergeCells count="396">
    <mergeCell ref="R81:T82"/>
    <mergeCell ref="R83:T83"/>
    <mergeCell ref="R91:T92"/>
    <mergeCell ref="U91:U92"/>
    <mergeCell ref="R68:S68"/>
    <mergeCell ref="P68:Q68"/>
    <mergeCell ref="F94:G94"/>
    <mergeCell ref="D94:E94"/>
    <mergeCell ref="I91:J91"/>
    <mergeCell ref="U88:U90"/>
    <mergeCell ref="U86:U87"/>
    <mergeCell ref="Q88:Q90"/>
    <mergeCell ref="Q91:Q92"/>
    <mergeCell ref="B87:E87"/>
    <mergeCell ref="F89:G89"/>
    <mergeCell ref="Q93:T94"/>
    <mergeCell ref="U99:W99"/>
    <mergeCell ref="U97:W97"/>
    <mergeCell ref="U81:U82"/>
    <mergeCell ref="V81:V82"/>
    <mergeCell ref="C98:H98"/>
    <mergeCell ref="C99:H99"/>
    <mergeCell ref="I84:J84"/>
    <mergeCell ref="A91:E91"/>
    <mergeCell ref="C97:H97"/>
    <mergeCell ref="F91:G91"/>
    <mergeCell ref="U98:W98"/>
    <mergeCell ref="I90:J90"/>
    <mergeCell ref="R84:T84"/>
    <mergeCell ref="R86:T87"/>
    <mergeCell ref="R88:T90"/>
    <mergeCell ref="Q86:Q87"/>
    <mergeCell ref="K91:L91"/>
    <mergeCell ref="I86:J86"/>
    <mergeCell ref="M84:N84"/>
    <mergeCell ref="M85:N85"/>
    <mergeCell ref="I82:J82"/>
    <mergeCell ref="F84:G84"/>
    <mergeCell ref="F83:G83"/>
    <mergeCell ref="M91:N91"/>
    <mergeCell ref="M90:N90"/>
    <mergeCell ref="I87:J87"/>
    <mergeCell ref="F88:G88"/>
    <mergeCell ref="F90:G90"/>
    <mergeCell ref="F85:G85"/>
    <mergeCell ref="I85:J85"/>
    <mergeCell ref="I83:J83"/>
    <mergeCell ref="M83:N83"/>
    <mergeCell ref="B89:E89"/>
    <mergeCell ref="I89:J89"/>
    <mergeCell ref="H85:H90"/>
    <mergeCell ref="B90:E90"/>
    <mergeCell ref="I88:J88"/>
    <mergeCell ref="B85:E85"/>
    <mergeCell ref="F86:G86"/>
    <mergeCell ref="F87:G87"/>
    <mergeCell ref="B81:E82"/>
    <mergeCell ref="K89:L89"/>
    <mergeCell ref="K90:L90"/>
    <mergeCell ref="M86:N86"/>
    <mergeCell ref="M87:N87"/>
    <mergeCell ref="M88:N88"/>
    <mergeCell ref="M89:N89"/>
    <mergeCell ref="B88:E88"/>
    <mergeCell ref="F81:J81"/>
    <mergeCell ref="B86:E86"/>
    <mergeCell ref="B84:E84"/>
    <mergeCell ref="B83:E83"/>
    <mergeCell ref="F82:G82"/>
    <mergeCell ref="B74:C74"/>
    <mergeCell ref="D77:F77"/>
    <mergeCell ref="G76:H76"/>
    <mergeCell ref="A77:C77"/>
    <mergeCell ref="A81:A82"/>
    <mergeCell ref="B76:C76"/>
    <mergeCell ref="D76:F76"/>
    <mergeCell ref="N63:O63"/>
    <mergeCell ref="L67:M67"/>
    <mergeCell ref="L68:M68"/>
    <mergeCell ref="Q81:Q82"/>
    <mergeCell ref="K83:L83"/>
    <mergeCell ref="P66:Q66"/>
    <mergeCell ref="L66:M66"/>
    <mergeCell ref="N68:O68"/>
    <mergeCell ref="L65:M65"/>
    <mergeCell ref="J68:K68"/>
    <mergeCell ref="K85:L85"/>
    <mergeCell ref="K86:L86"/>
    <mergeCell ref="K88:L88"/>
    <mergeCell ref="K87:L87"/>
    <mergeCell ref="K84:L84"/>
    <mergeCell ref="R67:S67"/>
    <mergeCell ref="K81:N81"/>
    <mergeCell ref="K82:L82"/>
    <mergeCell ref="M82:N82"/>
    <mergeCell ref="P67:Q67"/>
    <mergeCell ref="P60:Q60"/>
    <mergeCell ref="P61:Q61"/>
    <mergeCell ref="P62:Q62"/>
    <mergeCell ref="P63:Q63"/>
    <mergeCell ref="P64:Q64"/>
    <mergeCell ref="P65:Q65"/>
    <mergeCell ref="L60:M60"/>
    <mergeCell ref="N65:O65"/>
    <mergeCell ref="S32:T32"/>
    <mergeCell ref="Z29:Z31"/>
    <mergeCell ref="R64:S64"/>
    <mergeCell ref="R65:S65"/>
    <mergeCell ref="S33:T33"/>
    <mergeCell ref="S34:T34"/>
    <mergeCell ref="S35:T35"/>
    <mergeCell ref="S36:T36"/>
    <mergeCell ref="R66:S66"/>
    <mergeCell ref="P59:Q59"/>
    <mergeCell ref="N53:O54"/>
    <mergeCell ref="L61:M61"/>
    <mergeCell ref="N60:O60"/>
    <mergeCell ref="N59:O59"/>
    <mergeCell ref="N58:O58"/>
    <mergeCell ref="P58:Q58"/>
    <mergeCell ref="N62:O62"/>
    <mergeCell ref="L58:M58"/>
    <mergeCell ref="S30:T31"/>
    <mergeCell ref="Y30:Y31"/>
    <mergeCell ref="W29:Y29"/>
    <mergeCell ref="R63:S63"/>
    <mergeCell ref="U52:W52"/>
    <mergeCell ref="V53:V54"/>
    <mergeCell ref="W53:W54"/>
    <mergeCell ref="X52:X54"/>
    <mergeCell ref="U53:U54"/>
    <mergeCell ref="S45:T45"/>
    <mergeCell ref="R58:S58"/>
    <mergeCell ref="R59:S59"/>
    <mergeCell ref="R60:S60"/>
    <mergeCell ref="R61:S61"/>
    <mergeCell ref="R62:S62"/>
    <mergeCell ref="T52:T54"/>
    <mergeCell ref="J57:K57"/>
    <mergeCell ref="J55:K55"/>
    <mergeCell ref="P53:Q54"/>
    <mergeCell ref="R53:S54"/>
    <mergeCell ref="R57:S57"/>
    <mergeCell ref="P56:Q56"/>
    <mergeCell ref="P57:Q57"/>
    <mergeCell ref="L53:M54"/>
    <mergeCell ref="L57:M57"/>
    <mergeCell ref="J67:K67"/>
    <mergeCell ref="J62:K62"/>
    <mergeCell ref="J61:K61"/>
    <mergeCell ref="J60:K60"/>
    <mergeCell ref="J59:K59"/>
    <mergeCell ref="G43:H43"/>
    <mergeCell ref="J56:K56"/>
    <mergeCell ref="H66:I66"/>
    <mergeCell ref="J66:K66"/>
    <mergeCell ref="H63:I63"/>
    <mergeCell ref="S37:T37"/>
    <mergeCell ref="S38:T38"/>
    <mergeCell ref="S39:T39"/>
    <mergeCell ref="S40:T40"/>
    <mergeCell ref="S41:T41"/>
    <mergeCell ref="S42:T42"/>
    <mergeCell ref="S43:T43"/>
    <mergeCell ref="S44:T44"/>
    <mergeCell ref="Q43:R43"/>
    <mergeCell ref="Q44:R44"/>
    <mergeCell ref="G42:H42"/>
    <mergeCell ref="H65:I65"/>
    <mergeCell ref="J53:K54"/>
    <mergeCell ref="J65:K65"/>
    <mergeCell ref="J64:K64"/>
    <mergeCell ref="J63:K63"/>
    <mergeCell ref="Q34:R34"/>
    <mergeCell ref="Q35:R35"/>
    <mergeCell ref="Q38:R38"/>
    <mergeCell ref="Q39:R39"/>
    <mergeCell ref="Q40:R40"/>
    <mergeCell ref="Q41:R41"/>
    <mergeCell ref="G34:H34"/>
    <mergeCell ref="Q36:R36"/>
    <mergeCell ref="O41:P41"/>
    <mergeCell ref="O45:P45"/>
    <mergeCell ref="G39:H39"/>
    <mergeCell ref="Q30:R31"/>
    <mergeCell ref="Q32:R32"/>
    <mergeCell ref="Q33:R33"/>
    <mergeCell ref="Q42:R42"/>
    <mergeCell ref="Q45:R45"/>
    <mergeCell ref="B6:B8"/>
    <mergeCell ref="C29:D31"/>
    <mergeCell ref="E30:F31"/>
    <mergeCell ref="E35:F35"/>
    <mergeCell ref="E36:F36"/>
    <mergeCell ref="E33:F33"/>
    <mergeCell ref="E34:F34"/>
    <mergeCell ref="A29:A31"/>
    <mergeCell ref="B29:B31"/>
    <mergeCell ref="C37:D37"/>
    <mergeCell ref="G33:H33"/>
    <mergeCell ref="G36:H36"/>
    <mergeCell ref="O38:P38"/>
    <mergeCell ref="E29:U29"/>
    <mergeCell ref="U30:U31"/>
    <mergeCell ref="G38:H38"/>
    <mergeCell ref="Q37:R37"/>
    <mergeCell ref="A52:A54"/>
    <mergeCell ref="B52:B54"/>
    <mergeCell ref="C52:C54"/>
    <mergeCell ref="C40:D40"/>
    <mergeCell ref="C41:D41"/>
    <mergeCell ref="C42:D42"/>
    <mergeCell ref="C46:D46"/>
    <mergeCell ref="C44:D44"/>
    <mergeCell ref="D52:E54"/>
    <mergeCell ref="C45:D45"/>
    <mergeCell ref="D60:E60"/>
    <mergeCell ref="C34:D34"/>
    <mergeCell ref="C35:D35"/>
    <mergeCell ref="C33:D33"/>
    <mergeCell ref="E40:F40"/>
    <mergeCell ref="E41:F41"/>
    <mergeCell ref="F52:S52"/>
    <mergeCell ref="P55:Q55"/>
    <mergeCell ref="R55:S55"/>
    <mergeCell ref="R56:S56"/>
    <mergeCell ref="D57:E57"/>
    <mergeCell ref="D58:E58"/>
    <mergeCell ref="F57:G57"/>
    <mergeCell ref="F60:G60"/>
    <mergeCell ref="F65:G65"/>
    <mergeCell ref="F58:G58"/>
    <mergeCell ref="D59:E59"/>
    <mergeCell ref="F59:G59"/>
    <mergeCell ref="F61:G61"/>
    <mergeCell ref="F62:G62"/>
    <mergeCell ref="D61:E61"/>
    <mergeCell ref="D62:E62"/>
    <mergeCell ref="G77:H77"/>
    <mergeCell ref="D63:E63"/>
    <mergeCell ref="F63:G63"/>
    <mergeCell ref="D65:E65"/>
    <mergeCell ref="F64:G64"/>
    <mergeCell ref="D67:E67"/>
    <mergeCell ref="F67:G67"/>
    <mergeCell ref="H67:I67"/>
    <mergeCell ref="H68:I68"/>
    <mergeCell ref="F66:G66"/>
    <mergeCell ref="D64:E64"/>
    <mergeCell ref="D66:E66"/>
    <mergeCell ref="H64:I64"/>
    <mergeCell ref="G75:H75"/>
    <mergeCell ref="D74:F74"/>
    <mergeCell ref="D75:F75"/>
    <mergeCell ref="D68:E68"/>
    <mergeCell ref="B75:C75"/>
    <mergeCell ref="F68:G68"/>
    <mergeCell ref="G74:H74"/>
    <mergeCell ref="O32:P32"/>
    <mergeCell ref="O33:P33"/>
    <mergeCell ref="O34:P34"/>
    <mergeCell ref="O35:P35"/>
    <mergeCell ref="O36:P36"/>
    <mergeCell ref="O37:P37"/>
    <mergeCell ref="H62:I62"/>
    <mergeCell ref="N66:O66"/>
    <mergeCell ref="N67:O67"/>
    <mergeCell ref="N64:O64"/>
    <mergeCell ref="M42:N42"/>
    <mergeCell ref="M43:N43"/>
    <mergeCell ref="M44:N44"/>
    <mergeCell ref="O42:P42"/>
    <mergeCell ref="O43:P43"/>
    <mergeCell ref="O44:P44"/>
    <mergeCell ref="M45:N45"/>
    <mergeCell ref="L63:M63"/>
    <mergeCell ref="O30:P31"/>
    <mergeCell ref="M36:N36"/>
    <mergeCell ref="M37:N37"/>
    <mergeCell ref="M40:N40"/>
    <mergeCell ref="M41:N41"/>
    <mergeCell ref="O39:P39"/>
    <mergeCell ref="O40:P40"/>
    <mergeCell ref="K37:L37"/>
    <mergeCell ref="J58:K58"/>
    <mergeCell ref="H58:I58"/>
    <mergeCell ref="L59:M59"/>
    <mergeCell ref="N55:O55"/>
    <mergeCell ref="N56:O56"/>
    <mergeCell ref="N61:O61"/>
    <mergeCell ref="H59:I59"/>
    <mergeCell ref="H60:I60"/>
    <mergeCell ref="H61:I61"/>
    <mergeCell ref="L55:M55"/>
    <mergeCell ref="N57:O57"/>
    <mergeCell ref="D55:E55"/>
    <mergeCell ref="F53:G54"/>
    <mergeCell ref="C38:D38"/>
    <mergeCell ref="M38:N38"/>
    <mergeCell ref="M39:N39"/>
    <mergeCell ref="L64:M64"/>
    <mergeCell ref="F55:G55"/>
    <mergeCell ref="L62:M62"/>
    <mergeCell ref="H56:I56"/>
    <mergeCell ref="H57:I57"/>
    <mergeCell ref="C39:D39"/>
    <mergeCell ref="E39:F39"/>
    <mergeCell ref="E44:F44"/>
    <mergeCell ref="E43:F43"/>
    <mergeCell ref="E42:F42"/>
    <mergeCell ref="I7:K7"/>
    <mergeCell ref="C36:D36"/>
    <mergeCell ref="C43:D43"/>
    <mergeCell ref="C6:C8"/>
    <mergeCell ref="E38:F38"/>
    <mergeCell ref="E45:F45"/>
    <mergeCell ref="E37:F37"/>
    <mergeCell ref="M30:N31"/>
    <mergeCell ref="M32:N32"/>
    <mergeCell ref="M33:N33"/>
    <mergeCell ref="M34:N34"/>
    <mergeCell ref="M35:N35"/>
    <mergeCell ref="G44:H44"/>
    <mergeCell ref="G40:H40"/>
    <mergeCell ref="G41:H41"/>
    <mergeCell ref="F56:G56"/>
    <mergeCell ref="D56:E56"/>
    <mergeCell ref="K32:L32"/>
    <mergeCell ref="I45:J45"/>
    <mergeCell ref="K45:L45"/>
    <mergeCell ref="H53:I54"/>
    <mergeCell ref="H55:I55"/>
    <mergeCell ref="G37:H37"/>
    <mergeCell ref="G32:H32"/>
    <mergeCell ref="G35:H35"/>
    <mergeCell ref="K38:L38"/>
    <mergeCell ref="K39:L39"/>
    <mergeCell ref="K40:L40"/>
    <mergeCell ref="K41:L41"/>
    <mergeCell ref="K42:L42"/>
    <mergeCell ref="K43:L43"/>
    <mergeCell ref="K44:L44"/>
    <mergeCell ref="L56:M56"/>
    <mergeCell ref="A6:A8"/>
    <mergeCell ref="H7:H8"/>
    <mergeCell ref="D6:S6"/>
    <mergeCell ref="D7:D8"/>
    <mergeCell ref="I44:J44"/>
    <mergeCell ref="G45:H45"/>
    <mergeCell ref="K33:L33"/>
    <mergeCell ref="K34:L34"/>
    <mergeCell ref="K35:L35"/>
    <mergeCell ref="K36:L36"/>
    <mergeCell ref="U6:X6"/>
    <mergeCell ref="U7:U8"/>
    <mergeCell ref="L7:L8"/>
    <mergeCell ref="Q7:S7"/>
    <mergeCell ref="T6:T8"/>
    <mergeCell ref="V7:V8"/>
    <mergeCell ref="W7:W8"/>
    <mergeCell ref="X7:X8"/>
    <mergeCell ref="I38:J38"/>
    <mergeCell ref="I39:J39"/>
    <mergeCell ref="I40:J40"/>
    <mergeCell ref="I41:J41"/>
    <mergeCell ref="I42:J42"/>
    <mergeCell ref="I33:J33"/>
    <mergeCell ref="I43:J43"/>
    <mergeCell ref="I34:J34"/>
    <mergeCell ref="I35:J35"/>
    <mergeCell ref="I36:J36"/>
    <mergeCell ref="I37:J37"/>
    <mergeCell ref="V1:X1"/>
    <mergeCell ref="A2:X2"/>
    <mergeCell ref="P7:P8"/>
    <mergeCell ref="K30:L31"/>
    <mergeCell ref="E7:G7"/>
    <mergeCell ref="G30:H31"/>
    <mergeCell ref="E32:F32"/>
    <mergeCell ref="C32:D32"/>
    <mergeCell ref="I30:J31"/>
    <mergeCell ref="I32:J32"/>
    <mergeCell ref="M7:O7"/>
    <mergeCell ref="V29:V31"/>
    <mergeCell ref="W30:W31"/>
    <mergeCell ref="X30:X31"/>
    <mergeCell ref="V86:V87"/>
    <mergeCell ref="V88:V90"/>
    <mergeCell ref="V91:V92"/>
    <mergeCell ref="X81:X82"/>
    <mergeCell ref="Z81:Z82"/>
    <mergeCell ref="AA81:AA82"/>
    <mergeCell ref="Y81:Y82"/>
    <mergeCell ref="X86:Y86"/>
    <mergeCell ref="U93:U94"/>
    <mergeCell ref="V93:V94"/>
  </mergeCells>
  <printOptions/>
  <pageMargins left="0.7086614173228347" right="0.5905511811023623" top="0.6299212598425197" bottom="0.6692913385826772" header="0.31496062992125984" footer="0.2755905511811024"/>
  <pageSetup fitToHeight="2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zoomScalePageLayoutView="0" workbookViewId="0" topLeftCell="A41">
      <selection activeCell="A62" sqref="A62:B62"/>
    </sheetView>
  </sheetViews>
  <sheetFormatPr defaultColWidth="9.00390625" defaultRowHeight="12.75"/>
  <cols>
    <col min="1" max="1" width="8.875" style="13" customWidth="1"/>
    <col min="2" max="2" width="48.125" style="1" customWidth="1"/>
    <col min="3" max="3" width="7.75390625" style="1" customWidth="1"/>
    <col min="4" max="4" width="18.625" style="1" customWidth="1"/>
    <col min="5" max="5" width="20.625" style="1" customWidth="1"/>
    <col min="6" max="6" width="20.25390625" style="1" customWidth="1"/>
    <col min="7" max="7" width="19.875" style="1" customWidth="1"/>
    <col min="8" max="8" width="10.125" style="1" customWidth="1"/>
    <col min="9" max="16384" width="9.125" style="1" customWidth="1"/>
  </cols>
  <sheetData>
    <row r="1" spans="1:8" ht="38.25" customHeight="1">
      <c r="A1" s="14"/>
      <c r="B1" s="5"/>
      <c r="C1" s="5"/>
      <c r="F1" s="1457" t="s">
        <v>557</v>
      </c>
      <c r="G1" s="1457"/>
      <c r="H1" s="1457"/>
    </row>
    <row r="2" spans="1:3" ht="23.25" customHeight="1">
      <c r="A2" s="15" t="s">
        <v>42</v>
      </c>
      <c r="B2" s="5"/>
      <c r="C2" s="5"/>
    </row>
    <row r="3" spans="1:3" ht="18" customHeight="1">
      <c r="A3" s="15" t="s">
        <v>43</v>
      </c>
      <c r="B3" s="5"/>
      <c r="C3" s="5"/>
    </row>
    <row r="4" spans="1:8" ht="23.25" customHeight="1">
      <c r="A4" s="1469" t="s">
        <v>111</v>
      </c>
      <c r="B4" s="1470"/>
      <c r="C4" s="1470"/>
      <c r="D4" s="1470"/>
      <c r="E4" s="1470"/>
      <c r="F4" s="1470"/>
      <c r="G4" s="1470"/>
      <c r="H4" s="1470"/>
    </row>
    <row r="5" spans="1:8" ht="19.5" customHeight="1">
      <c r="A5" s="1469" t="s">
        <v>544</v>
      </c>
      <c r="B5" s="1470"/>
      <c r="C5" s="1470"/>
      <c r="D5" s="1470"/>
      <c r="E5" s="1470"/>
      <c r="F5" s="1470"/>
      <c r="G5" s="1470"/>
      <c r="H5" s="1470"/>
    </row>
    <row r="6" spans="1:8" s="40" customFormat="1" ht="20.25" customHeight="1">
      <c r="A6" s="1462" t="s">
        <v>386</v>
      </c>
      <c r="B6" s="1462"/>
      <c r="C6" s="1462"/>
      <c r="D6" s="1462"/>
      <c r="E6" s="1462"/>
      <c r="F6" s="1462"/>
      <c r="G6" s="1462"/>
      <c r="H6" s="1462"/>
    </row>
    <row r="7" spans="1:8" s="40" customFormat="1" ht="20.25" customHeight="1">
      <c r="A7" s="1458"/>
      <c r="B7" s="1458"/>
      <c r="C7" s="1458"/>
      <c r="D7" s="1458"/>
      <c r="E7" s="1458"/>
      <c r="F7" s="1458"/>
      <c r="G7" s="1458"/>
      <c r="H7" s="1458"/>
    </row>
    <row r="8" spans="1:8" ht="4.5" customHeight="1">
      <c r="A8" s="1471" t="s">
        <v>4</v>
      </c>
      <c r="B8" s="1471"/>
      <c r="C8" s="1471"/>
      <c r="D8" s="1471"/>
      <c r="E8" s="1471"/>
      <c r="F8" s="1471"/>
      <c r="G8" s="1471"/>
      <c r="H8" s="1471"/>
    </row>
    <row r="9" spans="1:8" ht="11.25" customHeight="1">
      <c r="A9" s="1472" t="s">
        <v>49</v>
      </c>
      <c r="B9" s="1473"/>
      <c r="C9" s="1473"/>
      <c r="D9" s="1473"/>
      <c r="E9" s="1473"/>
      <c r="F9" s="1473"/>
      <c r="G9" s="1473"/>
      <c r="H9" s="1473"/>
    </row>
    <row r="10" spans="1:8" ht="19.5" customHeight="1">
      <c r="A10" s="1461" t="s">
        <v>101</v>
      </c>
      <c r="B10" s="1461"/>
      <c r="C10" s="1461"/>
      <c r="D10" s="1461"/>
      <c r="E10" s="1461"/>
      <c r="F10" s="1461"/>
      <c r="G10" s="1461"/>
      <c r="H10" s="1461"/>
    </row>
    <row r="11" spans="1:8" ht="19.5" customHeight="1">
      <c r="A11" s="1459"/>
      <c r="B11" s="1459"/>
      <c r="C11" s="1459"/>
      <c r="D11" s="1459"/>
      <c r="E11" s="1459"/>
      <c r="F11" s="1459"/>
      <c r="G11" s="1459"/>
      <c r="H11" s="1459"/>
    </row>
    <row r="12" spans="1:8" ht="4.5" customHeight="1">
      <c r="A12" s="1471" t="s">
        <v>4</v>
      </c>
      <c r="B12" s="1471"/>
      <c r="C12" s="1471"/>
      <c r="D12" s="1471"/>
      <c r="E12" s="1471"/>
      <c r="F12" s="1471"/>
      <c r="G12" s="1471"/>
      <c r="H12" s="1471"/>
    </row>
    <row r="13" spans="1:8" ht="11.25" customHeight="1">
      <c r="A13" s="1472" t="s">
        <v>102</v>
      </c>
      <c r="B13" s="1473"/>
      <c r="C13" s="1473"/>
      <c r="D13" s="1473"/>
      <c r="E13" s="1473"/>
      <c r="F13" s="1473"/>
      <c r="G13" s="1473"/>
      <c r="H13" s="1473"/>
    </row>
    <row r="14" spans="1:8" ht="7.5" customHeight="1">
      <c r="A14" s="25"/>
      <c r="B14" s="25"/>
      <c r="C14" s="25"/>
      <c r="D14" s="25"/>
      <c r="E14" s="25"/>
      <c r="F14" s="25"/>
      <c r="G14" s="25"/>
      <c r="H14" s="25"/>
    </row>
    <row r="15" spans="6:8" ht="12.75">
      <c r="F15" s="3"/>
      <c r="G15" s="3"/>
      <c r="H15" s="3" t="s">
        <v>2</v>
      </c>
    </row>
    <row r="16" spans="1:8" s="9" customFormat="1" ht="12">
      <c r="A16" s="1460" t="s">
        <v>5</v>
      </c>
      <c r="B16" s="1460" t="s">
        <v>1</v>
      </c>
      <c r="C16" s="1460" t="s">
        <v>0</v>
      </c>
      <c r="D16" s="1460" t="s">
        <v>546</v>
      </c>
      <c r="E16" s="1460" t="s">
        <v>547</v>
      </c>
      <c r="F16" s="1460" t="s">
        <v>548</v>
      </c>
      <c r="G16" s="1460" t="s">
        <v>549</v>
      </c>
      <c r="H16" s="1460" t="s">
        <v>19</v>
      </c>
    </row>
    <row r="17" spans="1:8" s="9" customFormat="1" ht="12">
      <c r="A17" s="1460"/>
      <c r="B17" s="1460"/>
      <c r="C17" s="1460"/>
      <c r="D17" s="1460"/>
      <c r="E17" s="1460"/>
      <c r="F17" s="1460"/>
      <c r="G17" s="1460"/>
      <c r="H17" s="1460"/>
    </row>
    <row r="18" spans="1:8" s="9" customFormat="1" ht="27.75" customHeight="1">
      <c r="A18" s="1460"/>
      <c r="B18" s="1460"/>
      <c r="C18" s="1460"/>
      <c r="D18" s="1460"/>
      <c r="E18" s="1460"/>
      <c r="F18" s="1460"/>
      <c r="G18" s="1460"/>
      <c r="H18" s="1460"/>
    </row>
    <row r="19" spans="1:8" s="6" customFormat="1" ht="15.75">
      <c r="A19" s="756">
        <v>1</v>
      </c>
      <c r="B19" s="756">
        <v>2</v>
      </c>
      <c r="C19" s="756">
        <v>3</v>
      </c>
      <c r="D19" s="756">
        <v>4</v>
      </c>
      <c r="E19" s="756">
        <v>5</v>
      </c>
      <c r="F19" s="756">
        <v>6</v>
      </c>
      <c r="G19" s="756">
        <v>7</v>
      </c>
      <c r="H19" s="756">
        <v>8</v>
      </c>
    </row>
    <row r="20" spans="1:8" s="164" customFormat="1" ht="22.5" customHeight="1">
      <c r="A20" s="757" t="s">
        <v>6</v>
      </c>
      <c r="B20" s="303" t="s">
        <v>7</v>
      </c>
      <c r="C20" s="318"/>
      <c r="D20" s="311">
        <f>D21+D25</f>
        <v>0</v>
      </c>
      <c r="E20" s="311">
        <f>E21+E25</f>
        <v>0</v>
      </c>
      <c r="F20" s="311">
        <f>F21+F25</f>
        <v>0</v>
      </c>
      <c r="G20" s="311">
        <f>G21+G25</f>
        <v>0</v>
      </c>
      <c r="H20" s="311" t="e">
        <f aca="true" t="shared" si="0" ref="H20:H29">G20/F20*100</f>
        <v>#DIV/0!</v>
      </c>
    </row>
    <row r="21" spans="1:8" s="302" customFormat="1" ht="31.5" customHeight="1">
      <c r="A21" s="758" t="s">
        <v>36</v>
      </c>
      <c r="B21" s="301" t="s">
        <v>303</v>
      </c>
      <c r="C21" s="319"/>
      <c r="D21" s="312">
        <f>SUM(D22:D24)</f>
        <v>0</v>
      </c>
      <c r="E21" s="312">
        <f>SUM(E22:E24)</f>
        <v>0</v>
      </c>
      <c r="F21" s="312">
        <f>SUM(F22:F24)</f>
        <v>0</v>
      </c>
      <c r="G21" s="312">
        <f>SUM(G22:G24)</f>
        <v>0</v>
      </c>
      <c r="H21" s="312" t="e">
        <f t="shared" si="0"/>
        <v>#DIV/0!</v>
      </c>
    </row>
    <row r="22" spans="1:8" s="6" customFormat="1" ht="19.5" customHeight="1">
      <c r="A22" s="759" t="s">
        <v>82</v>
      </c>
      <c r="B22" s="19"/>
      <c r="C22" s="320"/>
      <c r="D22" s="293"/>
      <c r="E22" s="294"/>
      <c r="F22" s="293"/>
      <c r="G22" s="295"/>
      <c r="H22" s="760" t="e">
        <f t="shared" si="0"/>
        <v>#DIV/0!</v>
      </c>
    </row>
    <row r="23" spans="1:8" s="6" customFormat="1" ht="19.5" customHeight="1">
      <c r="A23" s="759" t="s">
        <v>103</v>
      </c>
      <c r="B23" s="19"/>
      <c r="C23" s="320"/>
      <c r="D23" s="293"/>
      <c r="E23" s="294"/>
      <c r="F23" s="293"/>
      <c r="G23" s="295"/>
      <c r="H23" s="760" t="e">
        <f t="shared" si="0"/>
        <v>#DIV/0!</v>
      </c>
    </row>
    <row r="24" spans="1:8" s="6" customFormat="1" ht="19.5" customHeight="1">
      <c r="A24" s="759" t="s">
        <v>103</v>
      </c>
      <c r="B24" s="19"/>
      <c r="C24" s="320"/>
      <c r="D24" s="293"/>
      <c r="E24" s="294"/>
      <c r="F24" s="293"/>
      <c r="G24" s="295"/>
      <c r="H24" s="760" t="e">
        <f t="shared" si="0"/>
        <v>#DIV/0!</v>
      </c>
    </row>
    <row r="25" spans="1:8" s="305" customFormat="1" ht="19.5" customHeight="1">
      <c r="A25" s="761" t="s">
        <v>37</v>
      </c>
      <c r="B25" s="304" t="s">
        <v>104</v>
      </c>
      <c r="C25" s="321"/>
      <c r="D25" s="309">
        <f>SUM(D26:D28)</f>
        <v>0</v>
      </c>
      <c r="E25" s="309">
        <f>SUM(E26:E28)</f>
        <v>0</v>
      </c>
      <c r="F25" s="309">
        <f>SUM(F26:F28)</f>
        <v>0</v>
      </c>
      <c r="G25" s="313">
        <f>SUM(G26:G28)</f>
        <v>0</v>
      </c>
      <c r="H25" s="312" t="e">
        <f t="shared" si="0"/>
        <v>#DIV/0!</v>
      </c>
    </row>
    <row r="26" spans="1:8" s="6" customFormat="1" ht="19.5" customHeight="1">
      <c r="A26" s="759" t="s">
        <v>38</v>
      </c>
      <c r="B26" s="19"/>
      <c r="C26" s="320"/>
      <c r="D26" s="293"/>
      <c r="E26" s="294"/>
      <c r="F26" s="293"/>
      <c r="G26" s="295"/>
      <c r="H26" s="760" t="e">
        <f t="shared" si="0"/>
        <v>#DIV/0!</v>
      </c>
    </row>
    <row r="27" spans="1:8" s="6" customFormat="1" ht="19.5" customHeight="1">
      <c r="A27" s="759" t="s">
        <v>103</v>
      </c>
      <c r="B27" s="20"/>
      <c r="C27" s="320"/>
      <c r="D27" s="293"/>
      <c r="E27" s="294"/>
      <c r="F27" s="293"/>
      <c r="G27" s="295"/>
      <c r="H27" s="760" t="e">
        <f t="shared" si="0"/>
        <v>#DIV/0!</v>
      </c>
    </row>
    <row r="28" spans="1:8" s="6" customFormat="1" ht="19.5" customHeight="1">
      <c r="A28" s="759" t="s">
        <v>103</v>
      </c>
      <c r="B28" s="21"/>
      <c r="C28" s="322"/>
      <c r="D28" s="296"/>
      <c r="E28" s="297"/>
      <c r="F28" s="296"/>
      <c r="G28" s="298"/>
      <c r="H28" s="760" t="e">
        <f t="shared" si="0"/>
        <v>#DIV/0!</v>
      </c>
    </row>
    <row r="29" spans="1:8" s="50" customFormat="1" ht="21.75" customHeight="1">
      <c r="A29" s="762" t="s">
        <v>8</v>
      </c>
      <c r="B29" s="306" t="s">
        <v>50</v>
      </c>
      <c r="C29" s="323"/>
      <c r="D29" s="310">
        <f>D31+D47</f>
        <v>0</v>
      </c>
      <c r="E29" s="310">
        <f>E31+E47</f>
        <v>0</v>
      </c>
      <c r="F29" s="310">
        <f>F31+F47</f>
        <v>0</v>
      </c>
      <c r="G29" s="310">
        <f>G31+G47</f>
        <v>0</v>
      </c>
      <c r="H29" s="310" t="e">
        <f t="shared" si="0"/>
        <v>#DIV/0!</v>
      </c>
    </row>
    <row r="30" spans="1:8" s="6" customFormat="1" ht="17.25" customHeight="1">
      <c r="A30" s="759"/>
      <c r="B30" s="22" t="s">
        <v>51</v>
      </c>
      <c r="C30" s="324"/>
      <c r="D30" s="295"/>
      <c r="E30" s="295"/>
      <c r="F30" s="295"/>
      <c r="G30" s="294"/>
      <c r="H30" s="763"/>
    </row>
    <row r="31" spans="1:8" s="10" customFormat="1" ht="21" customHeight="1">
      <c r="A31" s="764" t="s">
        <v>10</v>
      </c>
      <c r="B31" s="19" t="s">
        <v>9</v>
      </c>
      <c r="C31" s="324"/>
      <c r="D31" s="357">
        <f>D32+D36+D40</f>
        <v>0</v>
      </c>
      <c r="E31" s="357">
        <f>E32+E36+E40</f>
        <v>0</v>
      </c>
      <c r="F31" s="357">
        <f>F32+F36+F40</f>
        <v>0</v>
      </c>
      <c r="G31" s="357">
        <f>G32+G36+G40</f>
        <v>0</v>
      </c>
      <c r="H31" s="765" t="e">
        <f>G31/F31*100</f>
        <v>#DIV/0!</v>
      </c>
    </row>
    <row r="32" spans="1:8" s="305" customFormat="1" ht="33" customHeight="1">
      <c r="A32" s="761" t="s">
        <v>11</v>
      </c>
      <c r="B32" s="307" t="s">
        <v>314</v>
      </c>
      <c r="C32" s="325"/>
      <c r="D32" s="308">
        <f>SUM(D33:D35)</f>
        <v>0</v>
      </c>
      <c r="E32" s="308">
        <f>SUM(E33:E35)</f>
        <v>0</v>
      </c>
      <c r="F32" s="308">
        <f>SUM(F33:F35)</f>
        <v>0</v>
      </c>
      <c r="G32" s="308">
        <f>SUM(G33:G35)</f>
        <v>0</v>
      </c>
      <c r="H32" s="309" t="e">
        <f aca="true" t="shared" si="1" ref="H32:H45">G32/F32*100</f>
        <v>#DIV/0!</v>
      </c>
    </row>
    <row r="33" spans="1:8" s="6" customFormat="1" ht="19.5" customHeight="1">
      <c r="A33" s="759" t="s">
        <v>110</v>
      </c>
      <c r="B33" s="22"/>
      <c r="C33" s="324"/>
      <c r="D33" s="295"/>
      <c r="E33" s="295"/>
      <c r="F33" s="295"/>
      <c r="G33" s="294"/>
      <c r="H33" s="763" t="e">
        <f t="shared" si="1"/>
        <v>#DIV/0!</v>
      </c>
    </row>
    <row r="34" spans="1:8" s="6" customFormat="1" ht="21.75" customHeight="1">
      <c r="A34" s="759" t="s">
        <v>105</v>
      </c>
      <c r="B34" s="22"/>
      <c r="C34" s="324"/>
      <c r="D34" s="295"/>
      <c r="E34" s="295"/>
      <c r="F34" s="295"/>
      <c r="G34" s="294"/>
      <c r="H34" s="763" t="e">
        <f t="shared" si="1"/>
        <v>#DIV/0!</v>
      </c>
    </row>
    <row r="35" spans="1:8" s="6" customFormat="1" ht="21.75" customHeight="1">
      <c r="A35" s="759" t="s">
        <v>105</v>
      </c>
      <c r="B35" s="22"/>
      <c r="C35" s="324"/>
      <c r="D35" s="295"/>
      <c r="E35" s="295"/>
      <c r="F35" s="295"/>
      <c r="G35" s="294"/>
      <c r="H35" s="763" t="e">
        <f t="shared" si="1"/>
        <v>#DIV/0!</v>
      </c>
    </row>
    <row r="36" spans="1:8" s="305" customFormat="1" ht="19.5" customHeight="1">
      <c r="A36" s="761" t="s">
        <v>12</v>
      </c>
      <c r="B36" s="51" t="s">
        <v>226</v>
      </c>
      <c r="C36" s="325"/>
      <c r="D36" s="308">
        <f>SUM(D37:D39)</f>
        <v>0</v>
      </c>
      <c r="E36" s="308">
        <f>SUM(E37:E39)</f>
        <v>0</v>
      </c>
      <c r="F36" s="308">
        <f>SUM(F37:F39)</f>
        <v>0</v>
      </c>
      <c r="G36" s="309">
        <f>SUM(G37:G39)</f>
        <v>0</v>
      </c>
      <c r="H36" s="309" t="e">
        <f t="shared" si="1"/>
        <v>#DIV/0!</v>
      </c>
    </row>
    <row r="37" spans="1:8" s="6" customFormat="1" ht="19.5" customHeight="1">
      <c r="A37" s="759" t="s">
        <v>107</v>
      </c>
      <c r="B37" s="23"/>
      <c r="C37" s="324"/>
      <c r="D37" s="295"/>
      <c r="E37" s="295"/>
      <c r="F37" s="295"/>
      <c r="G37" s="294"/>
      <c r="H37" s="763" t="e">
        <f t="shared" si="1"/>
        <v>#DIV/0!</v>
      </c>
    </row>
    <row r="38" spans="1:8" s="6" customFormat="1" ht="19.5" customHeight="1">
      <c r="A38" s="759" t="s">
        <v>105</v>
      </c>
      <c r="B38" s="23"/>
      <c r="C38" s="324"/>
      <c r="D38" s="295"/>
      <c r="E38" s="295"/>
      <c r="F38" s="295"/>
      <c r="G38" s="294"/>
      <c r="H38" s="763" t="e">
        <f t="shared" si="1"/>
        <v>#DIV/0!</v>
      </c>
    </row>
    <row r="39" spans="1:8" s="6" customFormat="1" ht="19.5" customHeight="1">
      <c r="A39" s="759" t="s">
        <v>105</v>
      </c>
      <c r="B39" s="23"/>
      <c r="C39" s="324"/>
      <c r="D39" s="295"/>
      <c r="E39" s="295"/>
      <c r="F39" s="295"/>
      <c r="G39" s="294"/>
      <c r="H39" s="763" t="e">
        <f t="shared" si="1"/>
        <v>#DIV/0!</v>
      </c>
    </row>
    <row r="40" spans="1:8" s="305" customFormat="1" ht="19.5" customHeight="1">
      <c r="A40" s="761" t="s">
        <v>52</v>
      </c>
      <c r="B40" s="51" t="s">
        <v>106</v>
      </c>
      <c r="C40" s="325"/>
      <c r="D40" s="308">
        <f>SUM(D41:D45)</f>
        <v>0</v>
      </c>
      <c r="E40" s="308">
        <f>SUM(E41:E45)</f>
        <v>0</v>
      </c>
      <c r="F40" s="308">
        <f>SUM(F41:F45)</f>
        <v>0</v>
      </c>
      <c r="G40" s="308">
        <f>SUM(G41:G45)</f>
        <v>0</v>
      </c>
      <c r="H40" s="766" t="e">
        <f>G40/F40*100</f>
        <v>#DIV/0!</v>
      </c>
    </row>
    <row r="41" spans="1:8" s="6" customFormat="1" ht="19.5" customHeight="1">
      <c r="A41" s="759" t="s">
        <v>108</v>
      </c>
      <c r="B41" s="23"/>
      <c r="C41" s="324"/>
      <c r="D41" s="295"/>
      <c r="E41" s="295"/>
      <c r="F41" s="295"/>
      <c r="G41" s="294"/>
      <c r="H41" s="763" t="e">
        <f t="shared" si="1"/>
        <v>#DIV/0!</v>
      </c>
    </row>
    <row r="42" spans="1:8" ht="19.5" customHeight="1">
      <c r="A42" s="759" t="s">
        <v>114</v>
      </c>
      <c r="B42" s="20"/>
      <c r="C42" s="324"/>
      <c r="D42" s="562"/>
      <c r="E42" s="562"/>
      <c r="F42" s="562"/>
      <c r="G42" s="563"/>
      <c r="H42" s="763" t="e">
        <f t="shared" si="1"/>
        <v>#DIV/0!</v>
      </c>
    </row>
    <row r="43" spans="1:8" ht="19.5" customHeight="1">
      <c r="A43" s="759" t="s">
        <v>105</v>
      </c>
      <c r="B43" s="20"/>
      <c r="C43" s="324"/>
      <c r="D43" s="295"/>
      <c r="E43" s="295"/>
      <c r="F43" s="295"/>
      <c r="G43" s="294"/>
      <c r="H43" s="763" t="e">
        <f t="shared" si="1"/>
        <v>#DIV/0!</v>
      </c>
    </row>
    <row r="44" spans="1:8" ht="19.5" customHeight="1">
      <c r="A44" s="759" t="s">
        <v>105</v>
      </c>
      <c r="B44" s="20"/>
      <c r="C44" s="324"/>
      <c r="D44" s="295"/>
      <c r="E44" s="295"/>
      <c r="F44" s="295"/>
      <c r="G44" s="294"/>
      <c r="H44" s="763" t="e">
        <f t="shared" si="1"/>
        <v>#DIV/0!</v>
      </c>
    </row>
    <row r="45" spans="1:8" ht="19.5" customHeight="1">
      <c r="A45" s="759" t="s">
        <v>105</v>
      </c>
      <c r="B45" s="20"/>
      <c r="C45" s="324"/>
      <c r="D45" s="295"/>
      <c r="E45" s="295"/>
      <c r="F45" s="295"/>
      <c r="G45" s="294"/>
      <c r="H45" s="763" t="e">
        <f t="shared" si="1"/>
        <v>#DIV/0!</v>
      </c>
    </row>
    <row r="46" spans="1:8" ht="12" customHeight="1">
      <c r="A46" s="759"/>
      <c r="B46" s="20"/>
      <c r="C46" s="324"/>
      <c r="D46" s="295"/>
      <c r="E46" s="295"/>
      <c r="F46" s="295"/>
      <c r="G46" s="294"/>
      <c r="H46" s="763"/>
    </row>
    <row r="47" spans="1:8" s="50" customFormat="1" ht="21" customHeight="1">
      <c r="A47" s="767" t="s">
        <v>13</v>
      </c>
      <c r="B47" s="49" t="s">
        <v>39</v>
      </c>
      <c r="C47" s="324"/>
      <c r="D47" s="315">
        <f>D49+D52+D55+D58</f>
        <v>0</v>
      </c>
      <c r="E47" s="315">
        <f>E49+E52+E55+E58</f>
        <v>0</v>
      </c>
      <c r="F47" s="315">
        <f>F49+F52+F55+F58</f>
        <v>0</v>
      </c>
      <c r="G47" s="316">
        <f>G49+G52+G55+G58</f>
        <v>0</v>
      </c>
      <c r="H47" s="768" t="e">
        <f>G47/F47*100</f>
        <v>#DIV/0!</v>
      </c>
    </row>
    <row r="48" spans="1:8" s="10" customFormat="1" ht="21" customHeight="1">
      <c r="A48" s="764"/>
      <c r="B48" s="22" t="s">
        <v>53</v>
      </c>
      <c r="C48" s="324"/>
      <c r="D48" s="299"/>
      <c r="E48" s="299"/>
      <c r="F48" s="299"/>
      <c r="G48" s="300"/>
      <c r="H48" s="765"/>
    </row>
    <row r="49" spans="1:8" s="305" customFormat="1" ht="21" customHeight="1">
      <c r="A49" s="761" t="s">
        <v>15</v>
      </c>
      <c r="B49" s="304" t="s">
        <v>296</v>
      </c>
      <c r="C49" s="325"/>
      <c r="D49" s="308">
        <f>SUM(D50:D51)</f>
        <v>0</v>
      </c>
      <c r="E49" s="308">
        <f>SUM(E50:E51)</f>
        <v>0</v>
      </c>
      <c r="F49" s="308">
        <f>SUM(F50:F51)</f>
        <v>0</v>
      </c>
      <c r="G49" s="309">
        <f>SUM(G50:G51)</f>
        <v>0</v>
      </c>
      <c r="H49" s="766" t="e">
        <f aca="true" t="shared" si="2" ref="H49:H60">G49/F49*100</f>
        <v>#DIV/0!</v>
      </c>
    </row>
    <row r="50" spans="1:8" s="6" customFormat="1" ht="19.5" customHeight="1">
      <c r="A50" s="759" t="s">
        <v>103</v>
      </c>
      <c r="B50" s="23"/>
      <c r="C50" s="324"/>
      <c r="D50" s="295"/>
      <c r="E50" s="295"/>
      <c r="F50" s="295"/>
      <c r="G50" s="294"/>
      <c r="H50" s="763" t="e">
        <f t="shared" si="2"/>
        <v>#DIV/0!</v>
      </c>
    </row>
    <row r="51" spans="1:8" s="6" customFormat="1" ht="19.5" customHeight="1">
      <c r="A51" s="759" t="s">
        <v>103</v>
      </c>
      <c r="B51" s="23"/>
      <c r="C51" s="324"/>
      <c r="D51" s="295"/>
      <c r="E51" s="295"/>
      <c r="F51" s="295"/>
      <c r="G51" s="294"/>
      <c r="H51" s="763" t="e">
        <f t="shared" si="2"/>
        <v>#DIV/0!</v>
      </c>
    </row>
    <row r="52" spans="1:8" s="305" customFormat="1" ht="21" customHeight="1">
      <c r="A52" s="761" t="s">
        <v>16</v>
      </c>
      <c r="B52" s="304" t="s">
        <v>304</v>
      </c>
      <c r="C52" s="325"/>
      <c r="D52" s="308">
        <f>SUM(D53:D54)</f>
        <v>0</v>
      </c>
      <c r="E52" s="308">
        <f>SUM(E53:E54)</f>
        <v>0</v>
      </c>
      <c r="F52" s="308">
        <f>SUM(F53:F54)</f>
        <v>0</v>
      </c>
      <c r="G52" s="309">
        <f>SUM(G53:G54)</f>
        <v>0</v>
      </c>
      <c r="H52" s="766" t="e">
        <f t="shared" si="2"/>
        <v>#DIV/0!</v>
      </c>
    </row>
    <row r="53" spans="1:8" s="6" customFormat="1" ht="19.5" customHeight="1">
      <c r="A53" s="759" t="s">
        <v>103</v>
      </c>
      <c r="B53" s="23"/>
      <c r="C53" s="324"/>
      <c r="D53" s="295"/>
      <c r="E53" s="295"/>
      <c r="F53" s="295"/>
      <c r="G53" s="294"/>
      <c r="H53" s="763" t="e">
        <f t="shared" si="2"/>
        <v>#DIV/0!</v>
      </c>
    </row>
    <row r="54" spans="1:8" s="6" customFormat="1" ht="19.5" customHeight="1">
      <c r="A54" s="759" t="s">
        <v>103</v>
      </c>
      <c r="B54" s="23"/>
      <c r="C54" s="324"/>
      <c r="D54" s="295"/>
      <c r="E54" s="295"/>
      <c r="F54" s="295"/>
      <c r="G54" s="294"/>
      <c r="H54" s="763" t="e">
        <f t="shared" si="2"/>
        <v>#DIV/0!</v>
      </c>
    </row>
    <row r="55" spans="1:8" s="305" customFormat="1" ht="21" customHeight="1">
      <c r="A55" s="761" t="s">
        <v>54</v>
      </c>
      <c r="B55" s="304" t="s">
        <v>305</v>
      </c>
      <c r="C55" s="325"/>
      <c r="D55" s="308">
        <f>SUM(D56:D57)</f>
        <v>0</v>
      </c>
      <c r="E55" s="308">
        <f>SUM(E56:E57)</f>
        <v>0</v>
      </c>
      <c r="F55" s="308">
        <f>SUM(F56:F57)</f>
        <v>0</v>
      </c>
      <c r="G55" s="309">
        <f>SUM(G56:G57)</f>
        <v>0</v>
      </c>
      <c r="H55" s="766" t="e">
        <f t="shared" si="2"/>
        <v>#DIV/0!</v>
      </c>
    </row>
    <row r="56" spans="1:8" s="6" customFormat="1" ht="19.5" customHeight="1">
      <c r="A56" s="759" t="s">
        <v>103</v>
      </c>
      <c r="B56" s="23"/>
      <c r="C56" s="324"/>
      <c r="D56" s="295"/>
      <c r="E56" s="295"/>
      <c r="F56" s="295"/>
      <c r="G56" s="294"/>
      <c r="H56" s="763" t="e">
        <f t="shared" si="2"/>
        <v>#DIV/0!</v>
      </c>
    </row>
    <row r="57" spans="1:8" s="6" customFormat="1" ht="19.5" customHeight="1">
      <c r="A57" s="759" t="s">
        <v>103</v>
      </c>
      <c r="B57" s="23"/>
      <c r="C57" s="324"/>
      <c r="D57" s="295"/>
      <c r="E57" s="295"/>
      <c r="F57" s="295"/>
      <c r="G57" s="294"/>
      <c r="H57" s="763" t="e">
        <f t="shared" si="2"/>
        <v>#DIV/0!</v>
      </c>
    </row>
    <row r="58" spans="1:8" s="314" customFormat="1" ht="18.75" customHeight="1">
      <c r="A58" s="761" t="s">
        <v>118</v>
      </c>
      <c r="B58" s="304" t="s">
        <v>119</v>
      </c>
      <c r="C58" s="325"/>
      <c r="D58" s="308">
        <f>SUM(D59:D60)</f>
        <v>0</v>
      </c>
      <c r="E58" s="308">
        <f>SUM(E59:E60)</f>
        <v>0</v>
      </c>
      <c r="F58" s="308">
        <f>SUM(F59:F60)</f>
        <v>0</v>
      </c>
      <c r="G58" s="309">
        <f>SUM(G59:G60)</f>
        <v>0</v>
      </c>
      <c r="H58" s="766" t="e">
        <f t="shared" si="2"/>
        <v>#DIV/0!</v>
      </c>
    </row>
    <row r="59" spans="1:8" s="6" customFormat="1" ht="15.75" customHeight="1">
      <c r="A59" s="759" t="s">
        <v>103</v>
      </c>
      <c r="B59" s="23"/>
      <c r="C59" s="324"/>
      <c r="D59" s="295"/>
      <c r="E59" s="295"/>
      <c r="F59" s="295"/>
      <c r="G59" s="294"/>
      <c r="H59" s="763" t="e">
        <f t="shared" si="2"/>
        <v>#DIV/0!</v>
      </c>
    </row>
    <row r="60" spans="1:8" s="6" customFormat="1" ht="15.75" customHeight="1">
      <c r="A60" s="759" t="s">
        <v>103</v>
      </c>
      <c r="B60" s="23"/>
      <c r="C60" s="324"/>
      <c r="D60" s="295"/>
      <c r="E60" s="295"/>
      <c r="F60" s="295"/>
      <c r="G60" s="294"/>
      <c r="H60" s="763" t="e">
        <f t="shared" si="2"/>
        <v>#DIV/0!</v>
      </c>
    </row>
    <row r="61" spans="1:8" s="314" customFormat="1" ht="15.75" customHeight="1">
      <c r="A61" s="769"/>
      <c r="B61" s="770"/>
      <c r="C61" s="771"/>
      <c r="D61" s="772"/>
      <c r="E61" s="772"/>
      <c r="F61" s="772"/>
      <c r="G61" s="773"/>
      <c r="H61" s="774"/>
    </row>
    <row r="62" spans="1:8" ht="15.75">
      <c r="A62" s="1480" t="s">
        <v>1025</v>
      </c>
      <c r="B62" s="1480"/>
      <c r="C62" s="24"/>
      <c r="D62" s="24"/>
      <c r="E62" s="24"/>
      <c r="F62" s="24"/>
      <c r="G62" s="24"/>
      <c r="H62" s="24"/>
    </row>
    <row r="63" spans="1:8" ht="15.75" customHeight="1">
      <c r="A63" s="317"/>
      <c r="B63" s="24" t="s">
        <v>306</v>
      </c>
      <c r="C63" s="24"/>
      <c r="D63" s="24"/>
      <c r="E63" s="24"/>
      <c r="F63" s="24"/>
      <c r="G63" s="24"/>
      <c r="H63" s="24"/>
    </row>
    <row r="64" spans="1:8" s="561" customFormat="1" ht="15.75" customHeight="1">
      <c r="A64" s="558" t="s">
        <v>476</v>
      </c>
      <c r="B64" s="559"/>
      <c r="C64" s="559"/>
      <c r="D64" s="559"/>
      <c r="E64" s="559"/>
      <c r="F64" s="559"/>
      <c r="G64" s="559"/>
      <c r="H64" s="560"/>
    </row>
    <row r="65" spans="1:8" s="561" customFormat="1" ht="15.75" customHeight="1">
      <c r="A65" s="1474"/>
      <c r="B65" s="1475"/>
      <c r="C65" s="1475"/>
      <c r="D65" s="1475"/>
      <c r="E65" s="1475"/>
      <c r="F65" s="1475"/>
      <c r="G65" s="1475"/>
      <c r="H65" s="1476"/>
    </row>
    <row r="66" spans="1:8" s="561" customFormat="1" ht="227.25" customHeight="1">
      <c r="A66" s="1477"/>
      <c r="B66" s="1478"/>
      <c r="C66" s="1478"/>
      <c r="D66" s="1478"/>
      <c r="E66" s="1478"/>
      <c r="F66" s="1478"/>
      <c r="G66" s="1478"/>
      <c r="H66" s="1479"/>
    </row>
    <row r="67" spans="1:8" s="561" customFormat="1" ht="18.75" customHeight="1">
      <c r="A67" s="1484" t="s">
        <v>115</v>
      </c>
      <c r="B67" s="1485"/>
      <c r="C67" s="1485"/>
      <c r="D67" s="1485"/>
      <c r="E67" s="1485"/>
      <c r="F67" s="1485"/>
      <c r="G67" s="1485"/>
      <c r="H67" s="1486"/>
    </row>
    <row r="68" spans="1:8" s="561" customFormat="1" ht="201.75" customHeight="1">
      <c r="A68" s="1481" t="s">
        <v>477</v>
      </c>
      <c r="B68" s="1482"/>
      <c r="C68" s="1482"/>
      <c r="D68" s="1482"/>
      <c r="E68" s="1482"/>
      <c r="F68" s="1482"/>
      <c r="G68" s="1482"/>
      <c r="H68" s="1483"/>
    </row>
    <row r="69" spans="1:8" s="561" customFormat="1" ht="118.5" customHeight="1">
      <c r="A69" s="1463" t="s">
        <v>203</v>
      </c>
      <c r="B69" s="1482"/>
      <c r="C69" s="1482"/>
      <c r="D69" s="1482"/>
      <c r="E69" s="1482"/>
      <c r="F69" s="1482"/>
      <c r="G69" s="1482"/>
      <c r="H69" s="1483"/>
    </row>
    <row r="70" spans="1:8" s="561" customFormat="1" ht="108.75" customHeight="1">
      <c r="A70" s="1463" t="s">
        <v>125</v>
      </c>
      <c r="B70" s="1482"/>
      <c r="C70" s="1482"/>
      <c r="D70" s="1482"/>
      <c r="E70" s="1482"/>
      <c r="F70" s="1482"/>
      <c r="G70" s="1482"/>
      <c r="H70" s="1483"/>
    </row>
    <row r="71" spans="1:8" s="561" customFormat="1" ht="108.75" customHeight="1">
      <c r="A71" s="1463" t="s">
        <v>121</v>
      </c>
      <c r="B71" s="1482"/>
      <c r="C71" s="1482"/>
      <c r="D71" s="1482"/>
      <c r="E71" s="1482"/>
      <c r="F71" s="1482"/>
      <c r="G71" s="1482"/>
      <c r="H71" s="1483"/>
    </row>
    <row r="72" spans="1:8" ht="86.25" customHeight="1">
      <c r="A72" s="1463" t="s">
        <v>478</v>
      </c>
      <c r="B72" s="1464"/>
      <c r="C72" s="1464"/>
      <c r="D72" s="1464"/>
      <c r="E72" s="1464"/>
      <c r="F72" s="1464"/>
      <c r="G72" s="1464"/>
      <c r="H72" s="1465"/>
    </row>
    <row r="73" spans="1:8" ht="18.75" customHeight="1">
      <c r="A73" s="1466"/>
      <c r="B73" s="1467"/>
      <c r="C73" s="1467"/>
      <c r="D73" s="1467"/>
      <c r="E73" s="1467"/>
      <c r="F73" s="1467"/>
      <c r="G73" s="1467"/>
      <c r="H73" s="1468"/>
    </row>
    <row r="74" spans="1:8" ht="36.75" customHeight="1">
      <c r="A74" s="53" t="s">
        <v>120</v>
      </c>
      <c r="B74" s="54"/>
      <c r="C74" s="24"/>
      <c r="D74" s="24"/>
      <c r="E74" s="24"/>
      <c r="F74" s="24"/>
      <c r="G74" s="24"/>
      <c r="H74" s="24"/>
    </row>
    <row r="75" spans="1:8" s="3" customFormat="1" ht="36.75" customHeight="1">
      <c r="A75" s="25"/>
      <c r="B75" s="25" t="s">
        <v>99</v>
      </c>
      <c r="C75" s="25"/>
      <c r="D75" s="25"/>
      <c r="E75" s="25"/>
      <c r="F75" s="25" t="s">
        <v>100</v>
      </c>
      <c r="G75" s="25"/>
      <c r="H75" s="25"/>
    </row>
    <row r="76" spans="1:8" s="3" customFormat="1" ht="9" customHeight="1">
      <c r="A76" s="25"/>
      <c r="B76" s="25"/>
      <c r="C76" s="25"/>
      <c r="D76" s="25"/>
      <c r="E76" s="25"/>
      <c r="F76" s="25"/>
      <c r="G76" s="25"/>
      <c r="H76" s="25"/>
    </row>
    <row r="77" spans="1:8" s="3" customFormat="1" ht="44.25" customHeight="1">
      <c r="A77" s="25"/>
      <c r="B77" s="25" t="s">
        <v>47</v>
      </c>
      <c r="C77" s="25"/>
      <c r="D77" s="25"/>
      <c r="E77" s="25"/>
      <c r="F77" s="25" t="s">
        <v>57</v>
      </c>
      <c r="G77" s="25"/>
      <c r="H77" s="25"/>
    </row>
    <row r="78" spans="1:8" s="3" customFormat="1" ht="12.75" customHeight="1">
      <c r="A78" s="47"/>
      <c r="B78" s="47" t="s">
        <v>94</v>
      </c>
      <c r="C78" s="47"/>
      <c r="D78" s="47"/>
      <c r="E78" s="47"/>
      <c r="F78" s="47" t="s">
        <v>94</v>
      </c>
      <c r="G78" s="47"/>
      <c r="H78" s="47"/>
    </row>
    <row r="79" spans="1:8" s="3" customFormat="1" ht="19.5" customHeight="1">
      <c r="A79" s="25"/>
      <c r="B79" s="24"/>
      <c r="C79" s="24"/>
      <c r="D79" s="24"/>
      <c r="E79" s="24"/>
      <c r="F79" s="24"/>
      <c r="G79" s="24"/>
      <c r="H79" s="24"/>
    </row>
    <row r="80" spans="1:8" s="3" customFormat="1" ht="32.25" customHeight="1">
      <c r="A80" s="25"/>
      <c r="B80" s="57" t="s">
        <v>98</v>
      </c>
      <c r="C80" s="25"/>
      <c r="D80" s="25"/>
      <c r="E80" s="25"/>
      <c r="F80" s="57" t="s">
        <v>97</v>
      </c>
      <c r="G80" s="25"/>
      <c r="H80" s="25"/>
    </row>
    <row r="81" s="3" customFormat="1" ht="12.75"/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 t="s">
        <v>86</v>
      </c>
      <c r="C83" s="3"/>
      <c r="D83" s="3"/>
      <c r="E83" s="3"/>
      <c r="F83" s="3" t="s">
        <v>87</v>
      </c>
      <c r="G83" s="3"/>
      <c r="H83" s="3"/>
    </row>
    <row r="84" spans="1:8" ht="20.25" customHeight="1">
      <c r="A84" s="3"/>
      <c r="B84" s="3" t="s">
        <v>94</v>
      </c>
      <c r="C84" s="3"/>
      <c r="D84" s="3"/>
      <c r="E84" s="3"/>
      <c r="F84" s="3" t="s">
        <v>94</v>
      </c>
      <c r="G84" s="3"/>
      <c r="H84" s="3"/>
    </row>
    <row r="85" ht="12.75">
      <c r="A85" s="3"/>
    </row>
  </sheetData>
  <sheetProtection/>
  <mergeCells count="27">
    <mergeCell ref="A65:H66"/>
    <mergeCell ref="A62:B62"/>
    <mergeCell ref="A68:H68"/>
    <mergeCell ref="A70:H70"/>
    <mergeCell ref="A71:H71"/>
    <mergeCell ref="A69:H69"/>
    <mergeCell ref="A67:H67"/>
    <mergeCell ref="A72:H73"/>
    <mergeCell ref="B16:B18"/>
    <mergeCell ref="C16:C18"/>
    <mergeCell ref="A4:H4"/>
    <mergeCell ref="A5:H5"/>
    <mergeCell ref="A8:H8"/>
    <mergeCell ref="A9:H9"/>
    <mergeCell ref="A12:H12"/>
    <mergeCell ref="A13:H13"/>
    <mergeCell ref="H16:H18"/>
    <mergeCell ref="F1:H1"/>
    <mergeCell ref="A7:H7"/>
    <mergeCell ref="A11:H11"/>
    <mergeCell ref="G16:G18"/>
    <mergeCell ref="E16:E18"/>
    <mergeCell ref="F16:F18"/>
    <mergeCell ref="A10:H10"/>
    <mergeCell ref="D16:D18"/>
    <mergeCell ref="A6:H6"/>
    <mergeCell ref="A16:A18"/>
  </mergeCells>
  <printOptions horizontalCentered="1"/>
  <pageMargins left="0.5905511811023623" right="0.5905511811023623" top="0.5905511811023623" bottom="0.1968503937007874" header="0.5118110236220472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8"/>
  <sheetViews>
    <sheetView view="pageBreakPreview" zoomScaleSheetLayoutView="100" zoomScalePageLayoutView="0" workbookViewId="0" topLeftCell="A37">
      <selection activeCell="K39" sqref="K39"/>
    </sheetView>
  </sheetViews>
  <sheetFormatPr defaultColWidth="9.00390625" defaultRowHeight="12.75"/>
  <cols>
    <col min="1" max="1" width="5.875" style="1" customWidth="1"/>
    <col min="2" max="2" width="32.875" style="1" customWidth="1"/>
    <col min="3" max="3" width="6.625" style="1" customWidth="1"/>
    <col min="4" max="4" width="14.875" style="1" customWidth="1"/>
    <col min="5" max="5" width="15.75390625" style="1" customWidth="1"/>
    <col min="6" max="7" width="17.875" style="1" customWidth="1"/>
    <col min="8" max="8" width="11.375" style="1" customWidth="1"/>
    <col min="9" max="16384" width="9.125" style="1" customWidth="1"/>
  </cols>
  <sheetData>
    <row r="1" spans="1:8" s="5" customFormat="1" ht="18.75" customHeight="1">
      <c r="A1" s="5" t="s">
        <v>70</v>
      </c>
      <c r="F1" s="1457" t="s">
        <v>558</v>
      </c>
      <c r="G1" s="1487"/>
      <c r="H1" s="1487"/>
    </row>
    <row r="2" spans="1:8" s="5" customFormat="1" ht="18.75" customHeight="1">
      <c r="A2" s="5" t="s">
        <v>589</v>
      </c>
      <c r="F2" s="1487"/>
      <c r="G2" s="1487"/>
      <c r="H2" s="1487"/>
    </row>
    <row r="3" s="5" customFormat="1" ht="18.75" customHeight="1">
      <c r="A3" s="5" t="s">
        <v>588</v>
      </c>
    </row>
    <row r="4" spans="1:8" s="5" customFormat="1" ht="27.75" customHeight="1">
      <c r="A4" s="1489" t="s">
        <v>111</v>
      </c>
      <c r="B4" s="1490"/>
      <c r="C4" s="1490"/>
      <c r="D4" s="1490"/>
      <c r="E4" s="1490"/>
      <c r="F4" s="1490"/>
      <c r="G4" s="1490"/>
      <c r="H4" s="1490"/>
    </row>
    <row r="5" spans="1:8" s="5" customFormat="1" ht="18.75">
      <c r="A5" s="1489" t="s">
        <v>544</v>
      </c>
      <c r="B5" s="1490"/>
      <c r="C5" s="1490"/>
      <c r="D5" s="1490"/>
      <c r="E5" s="1490"/>
      <c r="F5" s="1490"/>
      <c r="G5" s="1490"/>
      <c r="H5" s="1490"/>
    </row>
    <row r="6" spans="1:8" s="5" customFormat="1" ht="17.25" customHeight="1">
      <c r="A6" s="1492" t="s">
        <v>113</v>
      </c>
      <c r="B6" s="1492"/>
      <c r="C6" s="1492"/>
      <c r="D6" s="1492"/>
      <c r="E6" s="1492"/>
      <c r="F6" s="1492"/>
      <c r="G6" s="1492"/>
      <c r="H6" s="1492"/>
    </row>
    <row r="7" spans="1:8" s="5" customFormat="1" ht="53.25" customHeight="1">
      <c r="A7" s="1491" t="s">
        <v>63</v>
      </c>
      <c r="B7" s="1491"/>
      <c r="C7" s="1491"/>
      <c r="D7" s="1491"/>
      <c r="E7" s="1491"/>
      <c r="F7" s="1491"/>
      <c r="G7" s="1491"/>
      <c r="H7" s="1491"/>
    </row>
    <row r="8" spans="1:8" s="38" customFormat="1" ht="15.75" customHeight="1">
      <c r="A8" s="1488" t="s">
        <v>91</v>
      </c>
      <c r="B8" s="1488"/>
      <c r="C8" s="1488"/>
      <c r="D8" s="1488"/>
      <c r="E8" s="1488"/>
      <c r="F8" s="1488"/>
      <c r="G8" s="1488"/>
      <c r="H8" s="1488"/>
    </row>
    <row r="9" s="24" customFormat="1" ht="12" customHeight="1">
      <c r="H9" s="1" t="s">
        <v>2</v>
      </c>
    </row>
    <row r="10" spans="1:8" s="28" customFormat="1" ht="47.25">
      <c r="A10" s="41" t="s">
        <v>25</v>
      </c>
      <c r="B10" s="41" t="s">
        <v>1</v>
      </c>
      <c r="C10" s="41" t="s">
        <v>0</v>
      </c>
      <c r="D10" s="42" t="s">
        <v>559</v>
      </c>
      <c r="E10" s="42" t="s">
        <v>547</v>
      </c>
      <c r="F10" s="42" t="s">
        <v>548</v>
      </c>
      <c r="G10" s="42" t="s">
        <v>560</v>
      </c>
      <c r="H10" s="42" t="s">
        <v>89</v>
      </c>
    </row>
    <row r="11" spans="1:8" s="31" customFormat="1" ht="15.75">
      <c r="A11" s="29">
        <v>1</v>
      </c>
      <c r="B11" s="29">
        <v>2</v>
      </c>
      <c r="C11" s="30">
        <v>3</v>
      </c>
      <c r="D11" s="29">
        <v>4</v>
      </c>
      <c r="E11" s="30">
        <v>5</v>
      </c>
      <c r="F11" s="29">
        <v>6</v>
      </c>
      <c r="G11" s="33">
        <v>7</v>
      </c>
      <c r="H11" s="29">
        <v>8</v>
      </c>
    </row>
    <row r="12" spans="1:8" s="343" customFormat="1" ht="18" customHeight="1">
      <c r="A12" s="338">
        <v>1</v>
      </c>
      <c r="B12" s="339" t="s">
        <v>375</v>
      </c>
      <c r="C12" s="339"/>
      <c r="D12" s="340"/>
      <c r="E12" s="341"/>
      <c r="F12" s="341"/>
      <c r="G12" s="342"/>
      <c r="H12" s="348" t="e">
        <f>G12/F12*100</f>
        <v>#DIV/0!</v>
      </c>
    </row>
    <row r="13" spans="1:8" s="343" customFormat="1" ht="18" customHeight="1">
      <c r="A13" s="338">
        <v>2</v>
      </c>
      <c r="B13" s="339" t="s">
        <v>71</v>
      </c>
      <c r="C13" s="339"/>
      <c r="D13" s="340"/>
      <c r="E13" s="341"/>
      <c r="F13" s="341"/>
      <c r="G13" s="342"/>
      <c r="H13" s="348" t="e">
        <f>G13/F13*100</f>
        <v>#DIV/0!</v>
      </c>
    </row>
    <row r="14" spans="1:8" s="345" customFormat="1" ht="18" customHeight="1">
      <c r="A14" s="338">
        <v>3</v>
      </c>
      <c r="B14" s="344" t="s">
        <v>384</v>
      </c>
      <c r="C14" s="344"/>
      <c r="D14" s="348">
        <f>SUM(D16:D24)</f>
        <v>0</v>
      </c>
      <c r="E14" s="348">
        <f>SUM(E16:E24)</f>
        <v>0</v>
      </c>
      <c r="F14" s="348">
        <f>SUM(F16:F24)</f>
        <v>0</v>
      </c>
      <c r="G14" s="348">
        <f>SUM(G16:G24)</f>
        <v>0</v>
      </c>
      <c r="H14" s="348" t="e">
        <f>G14/F14*100</f>
        <v>#DIV/0!</v>
      </c>
    </row>
    <row r="15" spans="1:8" s="2" customFormat="1" ht="18" customHeight="1">
      <c r="A15" s="43"/>
      <c r="B15" s="8" t="s">
        <v>64</v>
      </c>
      <c r="C15" s="8"/>
      <c r="D15" s="326"/>
      <c r="E15" s="326"/>
      <c r="F15" s="326"/>
      <c r="G15" s="327"/>
      <c r="H15" s="350"/>
    </row>
    <row r="16" spans="1:8" s="2" customFormat="1" ht="18" customHeight="1">
      <c r="A16" s="43" t="s">
        <v>65</v>
      </c>
      <c r="B16" s="8"/>
      <c r="C16" s="8"/>
      <c r="D16" s="326"/>
      <c r="E16" s="326"/>
      <c r="F16" s="326"/>
      <c r="G16" s="327"/>
      <c r="H16" s="350" t="e">
        <f aca="true" t="shared" si="0" ref="H16:H23">G16/F16*100</f>
        <v>#DIV/0!</v>
      </c>
    </row>
    <row r="17" spans="1:8" s="2" customFormat="1" ht="18" customHeight="1">
      <c r="A17" s="43" t="s">
        <v>65</v>
      </c>
      <c r="B17" s="8"/>
      <c r="C17" s="8"/>
      <c r="D17" s="326"/>
      <c r="E17" s="326"/>
      <c r="F17" s="326"/>
      <c r="G17" s="327"/>
      <c r="H17" s="350" t="e">
        <f t="shared" si="0"/>
        <v>#DIV/0!</v>
      </c>
    </row>
    <row r="18" spans="1:8" s="2" customFormat="1" ht="18" customHeight="1">
      <c r="A18" s="43" t="s">
        <v>65</v>
      </c>
      <c r="B18" s="8"/>
      <c r="C18" s="8"/>
      <c r="D18" s="326"/>
      <c r="E18" s="326"/>
      <c r="F18" s="326"/>
      <c r="G18" s="327"/>
      <c r="H18" s="350" t="e">
        <f t="shared" si="0"/>
        <v>#DIV/0!</v>
      </c>
    </row>
    <row r="19" spans="1:8" s="2" customFormat="1" ht="18" customHeight="1">
      <c r="A19" s="43" t="s">
        <v>65</v>
      </c>
      <c r="B19" s="8"/>
      <c r="C19" s="8"/>
      <c r="D19" s="326"/>
      <c r="E19" s="326"/>
      <c r="F19" s="326"/>
      <c r="G19" s="327"/>
      <c r="H19" s="350" t="e">
        <f t="shared" si="0"/>
        <v>#DIV/0!</v>
      </c>
    </row>
    <row r="20" spans="1:8" s="2" customFormat="1" ht="18" customHeight="1">
      <c r="A20" s="43" t="s">
        <v>65</v>
      </c>
      <c r="B20" s="8"/>
      <c r="C20" s="8"/>
      <c r="D20" s="326"/>
      <c r="E20" s="326"/>
      <c r="F20" s="326"/>
      <c r="G20" s="327"/>
      <c r="H20" s="350" t="e">
        <f t="shared" si="0"/>
        <v>#DIV/0!</v>
      </c>
    </row>
    <row r="21" spans="1:8" s="2" customFormat="1" ht="18" customHeight="1">
      <c r="A21" s="43" t="s">
        <v>65</v>
      </c>
      <c r="B21" s="8"/>
      <c r="C21" s="8"/>
      <c r="D21" s="326"/>
      <c r="E21" s="326"/>
      <c r="F21" s="326"/>
      <c r="G21" s="327"/>
      <c r="H21" s="350" t="e">
        <f t="shared" si="0"/>
        <v>#DIV/0!</v>
      </c>
    </row>
    <row r="22" spans="1:8" s="2" customFormat="1" ht="18" customHeight="1">
      <c r="A22" s="43" t="s">
        <v>72</v>
      </c>
      <c r="B22" s="8"/>
      <c r="C22" s="8"/>
      <c r="D22" s="326"/>
      <c r="E22" s="326"/>
      <c r="F22" s="326"/>
      <c r="G22" s="327"/>
      <c r="H22" s="350" t="e">
        <f>G22/F22*100</f>
        <v>#DIV/0!</v>
      </c>
    </row>
    <row r="23" spans="1:8" s="2" customFormat="1" ht="18" customHeight="1">
      <c r="A23" s="43" t="s">
        <v>65</v>
      </c>
      <c r="B23" s="8"/>
      <c r="C23" s="8"/>
      <c r="D23" s="326"/>
      <c r="E23" s="326"/>
      <c r="F23" s="326"/>
      <c r="G23" s="327"/>
      <c r="H23" s="350" t="e">
        <f t="shared" si="0"/>
        <v>#DIV/0!</v>
      </c>
    </row>
    <row r="24" spans="1:8" s="2" customFormat="1" ht="18" customHeight="1">
      <c r="A24" s="43"/>
      <c r="B24" s="8"/>
      <c r="C24" s="8"/>
      <c r="D24" s="326"/>
      <c r="E24" s="326"/>
      <c r="F24" s="326"/>
      <c r="G24" s="327"/>
      <c r="H24" s="350"/>
    </row>
    <row r="25" spans="1:8" s="345" customFormat="1" ht="18" customHeight="1">
      <c r="A25" s="338">
        <v>4</v>
      </c>
      <c r="B25" s="344" t="s">
        <v>383</v>
      </c>
      <c r="C25" s="344"/>
      <c r="D25" s="348">
        <f>D26+D36</f>
        <v>0</v>
      </c>
      <c r="E25" s="348">
        <f>E26+E36</f>
        <v>0</v>
      </c>
      <c r="F25" s="348">
        <f>F26+F36</f>
        <v>0</v>
      </c>
      <c r="G25" s="348">
        <f>G26+G36</f>
        <v>0</v>
      </c>
      <c r="H25" s="348" t="e">
        <f aca="true" t="shared" si="1" ref="H25:H30">G25/F25*100</f>
        <v>#DIV/0!</v>
      </c>
    </row>
    <row r="26" spans="1:8" s="345" customFormat="1" ht="18" customHeight="1">
      <c r="A26" s="346" t="s">
        <v>44</v>
      </c>
      <c r="B26" s="347" t="s">
        <v>73</v>
      </c>
      <c r="C26" s="347"/>
      <c r="D26" s="349">
        <f>D27+D30</f>
        <v>0</v>
      </c>
      <c r="E26" s="349">
        <f>E27+E30</f>
        <v>0</v>
      </c>
      <c r="F26" s="349">
        <f>F27+F30</f>
        <v>0</v>
      </c>
      <c r="G26" s="349">
        <f>G27+G30</f>
        <v>0</v>
      </c>
      <c r="H26" s="349" t="e">
        <f t="shared" si="1"/>
        <v>#DIV/0!</v>
      </c>
    </row>
    <row r="27" spans="1:8" s="2" customFormat="1" ht="18" customHeight="1">
      <c r="A27" s="43" t="s">
        <v>45</v>
      </c>
      <c r="B27" s="32" t="s">
        <v>387</v>
      </c>
      <c r="C27" s="32"/>
      <c r="D27" s="350">
        <f>D28+D29</f>
        <v>0</v>
      </c>
      <c r="E27" s="350">
        <f>E28+E29</f>
        <v>0</v>
      </c>
      <c r="F27" s="350">
        <f>F28+F29</f>
        <v>0</v>
      </c>
      <c r="G27" s="350">
        <f>G28+G29</f>
        <v>0</v>
      </c>
      <c r="H27" s="350" t="e">
        <f t="shared" si="1"/>
        <v>#DIV/0!</v>
      </c>
    </row>
    <row r="28" spans="1:8" s="2" customFormat="1" ht="18" customHeight="1">
      <c r="A28" s="43" t="s">
        <v>391</v>
      </c>
      <c r="B28" s="32"/>
      <c r="C28" s="32"/>
      <c r="D28" s="330"/>
      <c r="E28" s="326"/>
      <c r="F28" s="326"/>
      <c r="G28" s="327"/>
      <c r="H28" s="350" t="e">
        <f t="shared" si="1"/>
        <v>#DIV/0!</v>
      </c>
    </row>
    <row r="29" spans="1:8" s="2" customFormat="1" ht="18" customHeight="1">
      <c r="A29" s="43" t="s">
        <v>65</v>
      </c>
      <c r="B29" s="8"/>
      <c r="C29" s="8"/>
      <c r="D29" s="326"/>
      <c r="E29" s="326"/>
      <c r="F29" s="326"/>
      <c r="G29" s="327"/>
      <c r="H29" s="350" t="e">
        <f t="shared" si="1"/>
        <v>#DIV/0!</v>
      </c>
    </row>
    <row r="30" spans="1:8" s="2" customFormat="1" ht="18" customHeight="1">
      <c r="A30" s="43" t="s">
        <v>46</v>
      </c>
      <c r="B30" s="8" t="s">
        <v>388</v>
      </c>
      <c r="C30" s="8"/>
      <c r="D30" s="350">
        <f>SUM(D32:D35)</f>
        <v>0</v>
      </c>
      <c r="E30" s="350">
        <f>SUM(E32:E35)</f>
        <v>0</v>
      </c>
      <c r="F30" s="350">
        <f>SUM(F32:F35)</f>
        <v>0</v>
      </c>
      <c r="G30" s="350">
        <f>SUM(G32:G35)</f>
        <v>0</v>
      </c>
      <c r="H30" s="350" t="e">
        <f t="shared" si="1"/>
        <v>#DIV/0!</v>
      </c>
    </row>
    <row r="31" spans="1:8" s="2" customFormat="1" ht="18" customHeight="1">
      <c r="A31" s="43"/>
      <c r="B31" s="32" t="s">
        <v>64</v>
      </c>
      <c r="C31" s="32"/>
      <c r="D31" s="330"/>
      <c r="E31" s="326"/>
      <c r="F31" s="326"/>
      <c r="G31" s="327"/>
      <c r="H31" s="350"/>
    </row>
    <row r="32" spans="1:8" s="2" customFormat="1" ht="18" customHeight="1">
      <c r="A32" s="43" t="s">
        <v>74</v>
      </c>
      <c r="B32" s="8"/>
      <c r="C32" s="8"/>
      <c r="D32" s="326"/>
      <c r="E32" s="326"/>
      <c r="F32" s="326"/>
      <c r="G32" s="327"/>
      <c r="H32" s="350" t="e">
        <f aca="true" t="shared" si="2" ref="H32:H42">G32/F32*100</f>
        <v>#DIV/0!</v>
      </c>
    </row>
    <row r="33" spans="1:8" s="2" customFormat="1" ht="18" customHeight="1">
      <c r="A33" s="43" t="s">
        <v>65</v>
      </c>
      <c r="B33" s="8"/>
      <c r="C33" s="8"/>
      <c r="D33" s="326"/>
      <c r="E33" s="326"/>
      <c r="F33" s="326"/>
      <c r="G33" s="327"/>
      <c r="H33" s="350" t="e">
        <f t="shared" si="2"/>
        <v>#DIV/0!</v>
      </c>
    </row>
    <row r="34" spans="1:8" s="2" customFormat="1" ht="18" customHeight="1">
      <c r="A34" s="43" t="s">
        <v>65</v>
      </c>
      <c r="B34" s="8"/>
      <c r="C34" s="8"/>
      <c r="D34" s="326"/>
      <c r="E34" s="326"/>
      <c r="F34" s="326"/>
      <c r="G34" s="327"/>
      <c r="H34" s="350" t="e">
        <f t="shared" si="2"/>
        <v>#DIV/0!</v>
      </c>
    </row>
    <row r="35" spans="1:8" s="2" customFormat="1" ht="18" customHeight="1">
      <c r="A35" s="43" t="s">
        <v>65</v>
      </c>
      <c r="B35" s="8"/>
      <c r="C35" s="8"/>
      <c r="D35" s="326"/>
      <c r="E35" s="326"/>
      <c r="F35" s="326"/>
      <c r="G35" s="327"/>
      <c r="H35" s="350" t="e">
        <f t="shared" si="2"/>
        <v>#DIV/0!</v>
      </c>
    </row>
    <row r="36" spans="1:8" s="345" customFormat="1" ht="18" customHeight="1">
      <c r="A36" s="346" t="s">
        <v>307</v>
      </c>
      <c r="B36" s="347" t="s">
        <v>75</v>
      </c>
      <c r="C36" s="347"/>
      <c r="D36" s="349">
        <f>D37+D40</f>
        <v>0</v>
      </c>
      <c r="E36" s="349">
        <f>E37+E40</f>
        <v>0</v>
      </c>
      <c r="F36" s="349">
        <f>F37+F40</f>
        <v>0</v>
      </c>
      <c r="G36" s="349">
        <f>G37+G40</f>
        <v>0</v>
      </c>
      <c r="H36" s="349" t="e">
        <f t="shared" si="2"/>
        <v>#DIV/0!</v>
      </c>
    </row>
    <row r="37" spans="1:8" s="2" customFormat="1" ht="18" customHeight="1">
      <c r="A37" s="43" t="s">
        <v>308</v>
      </c>
      <c r="B37" s="8" t="s">
        <v>389</v>
      </c>
      <c r="C37" s="8"/>
      <c r="D37" s="350">
        <f>SUM(D38:D39)</f>
        <v>0</v>
      </c>
      <c r="E37" s="350">
        <f>SUM(E38:E39)</f>
        <v>0</v>
      </c>
      <c r="F37" s="350">
        <f>SUM(F38:F39)</f>
        <v>0</v>
      </c>
      <c r="G37" s="350">
        <f>SUM(G38:G39)</f>
        <v>0</v>
      </c>
      <c r="H37" s="350" t="e">
        <f t="shared" si="2"/>
        <v>#DIV/0!</v>
      </c>
    </row>
    <row r="38" spans="1:8" s="2" customFormat="1" ht="18" customHeight="1">
      <c r="A38" s="43" t="s">
        <v>65</v>
      </c>
      <c r="B38" s="8"/>
      <c r="C38" s="8"/>
      <c r="D38" s="326"/>
      <c r="E38" s="326"/>
      <c r="F38" s="326"/>
      <c r="G38" s="327"/>
      <c r="H38" s="350" t="e">
        <f t="shared" si="2"/>
        <v>#DIV/0!</v>
      </c>
    </row>
    <row r="39" spans="1:8" s="2" customFormat="1" ht="18" customHeight="1">
      <c r="A39" s="43" t="s">
        <v>65</v>
      </c>
      <c r="B39" s="8"/>
      <c r="C39" s="8"/>
      <c r="D39" s="326"/>
      <c r="E39" s="326"/>
      <c r="F39" s="326"/>
      <c r="G39" s="327"/>
      <c r="H39" s="350" t="e">
        <f t="shared" si="2"/>
        <v>#DIV/0!</v>
      </c>
    </row>
    <row r="40" spans="1:8" s="2" customFormat="1" ht="18" customHeight="1">
      <c r="A40" s="43" t="s">
        <v>309</v>
      </c>
      <c r="B40" s="8" t="s">
        <v>390</v>
      </c>
      <c r="C40" s="8"/>
      <c r="D40" s="350">
        <f>SUM(D41:D43)</f>
        <v>0</v>
      </c>
      <c r="E40" s="350">
        <f>SUM(E41:E43)</f>
        <v>0</v>
      </c>
      <c r="F40" s="350">
        <f>SUM(F41:F43)</f>
        <v>0</v>
      </c>
      <c r="G40" s="350">
        <f>SUM(G41:G43)</f>
        <v>0</v>
      </c>
      <c r="H40" s="350" t="e">
        <f t="shared" si="2"/>
        <v>#DIV/0!</v>
      </c>
    </row>
    <row r="41" spans="1:8" s="2" customFormat="1" ht="18" customHeight="1">
      <c r="A41" s="43" t="s">
        <v>65</v>
      </c>
      <c r="B41" s="8"/>
      <c r="C41" s="8"/>
      <c r="D41" s="326"/>
      <c r="E41" s="326"/>
      <c r="F41" s="326"/>
      <c r="G41" s="327"/>
      <c r="H41" s="350" t="e">
        <f t="shared" si="2"/>
        <v>#DIV/0!</v>
      </c>
    </row>
    <row r="42" spans="1:8" s="2" customFormat="1" ht="18" customHeight="1">
      <c r="A42" s="43" t="s">
        <v>65</v>
      </c>
      <c r="B42" s="8"/>
      <c r="C42" s="8"/>
      <c r="D42" s="326"/>
      <c r="E42" s="326"/>
      <c r="F42" s="326"/>
      <c r="G42" s="327"/>
      <c r="H42" s="350" t="e">
        <f t="shared" si="2"/>
        <v>#DIV/0!</v>
      </c>
    </row>
    <row r="43" spans="1:8" s="2" customFormat="1" ht="18" customHeight="1">
      <c r="A43" s="43"/>
      <c r="B43" s="8"/>
      <c r="C43" s="8"/>
      <c r="D43" s="326"/>
      <c r="E43" s="326"/>
      <c r="F43" s="326"/>
      <c r="G43" s="327"/>
      <c r="H43" s="350"/>
    </row>
    <row r="44" spans="1:8" s="345" customFormat="1" ht="18" customHeight="1">
      <c r="A44" s="338">
        <v>5</v>
      </c>
      <c r="B44" s="344" t="s">
        <v>76</v>
      </c>
      <c r="C44" s="344"/>
      <c r="D44" s="341"/>
      <c r="E44" s="341"/>
      <c r="F44" s="341"/>
      <c r="G44" s="341"/>
      <c r="H44" s="348" t="e">
        <f>G44/F44*100</f>
        <v>#DIV/0!</v>
      </c>
    </row>
    <row r="45" spans="1:8" s="345" customFormat="1" ht="18" customHeight="1">
      <c r="A45" s="338">
        <v>6</v>
      </c>
      <c r="B45" s="339" t="s">
        <v>376</v>
      </c>
      <c r="C45" s="339"/>
      <c r="D45" s="351">
        <f>D12+D13+D14-D25-D44</f>
        <v>0</v>
      </c>
      <c r="E45" s="351">
        <f>E12+E13+E14-E25-E44</f>
        <v>0</v>
      </c>
      <c r="F45" s="351">
        <f>F12+F13+F14-F25-F44</f>
        <v>0</v>
      </c>
      <c r="G45" s="351">
        <f>G12+G13+G14-G25-G44</f>
        <v>0</v>
      </c>
      <c r="H45" s="348" t="e">
        <f>G45/F45*100</f>
        <v>#DIV/0!</v>
      </c>
    </row>
    <row r="46" spans="1:8" s="27" customFormat="1" ht="21.75" customHeight="1" hidden="1">
      <c r="A46" s="44"/>
      <c r="B46" s="34" t="s">
        <v>64</v>
      </c>
      <c r="C46" s="35"/>
      <c r="D46" s="331"/>
      <c r="E46" s="332"/>
      <c r="F46" s="333"/>
      <c r="G46" s="332"/>
      <c r="H46" s="354"/>
    </row>
    <row r="47" spans="1:8" s="27" customFormat="1" ht="21" customHeight="1" hidden="1">
      <c r="A47" s="43" t="s">
        <v>66</v>
      </c>
      <c r="B47" s="32" t="s">
        <v>77</v>
      </c>
      <c r="C47" s="36"/>
      <c r="D47" s="334"/>
      <c r="E47" s="328"/>
      <c r="F47" s="329"/>
      <c r="G47" s="328"/>
      <c r="H47" s="355" t="e">
        <f>G47/F47*100</f>
        <v>#DIV/0!</v>
      </c>
    </row>
    <row r="48" spans="1:8" s="27" customFormat="1" ht="21" customHeight="1" hidden="1">
      <c r="A48" s="43" t="s">
        <v>67</v>
      </c>
      <c r="B48" s="32" t="s">
        <v>78</v>
      </c>
      <c r="C48" s="36"/>
      <c r="D48" s="334"/>
      <c r="E48" s="328"/>
      <c r="F48" s="329"/>
      <c r="G48" s="328"/>
      <c r="H48" s="355" t="e">
        <f>G48/F48*100</f>
        <v>#DIV/0!</v>
      </c>
    </row>
    <row r="49" spans="1:8" s="27" customFormat="1" ht="21" customHeight="1" hidden="1">
      <c r="A49" s="43" t="s">
        <v>68</v>
      </c>
      <c r="B49" s="32" t="s">
        <v>79</v>
      </c>
      <c r="C49" s="36"/>
      <c r="D49" s="334"/>
      <c r="E49" s="328"/>
      <c r="F49" s="329"/>
      <c r="G49" s="328"/>
      <c r="H49" s="355" t="e">
        <f>G49/F49*100</f>
        <v>#DIV/0!</v>
      </c>
    </row>
    <row r="50" spans="1:8" s="27" customFormat="1" ht="21" customHeight="1" hidden="1">
      <c r="A50" s="45" t="s">
        <v>69</v>
      </c>
      <c r="B50" s="18" t="s">
        <v>80</v>
      </c>
      <c r="C50" s="37"/>
      <c r="D50" s="335"/>
      <c r="E50" s="336"/>
      <c r="F50" s="337"/>
      <c r="G50" s="336"/>
      <c r="H50" s="356" t="e">
        <f>G50/F50*100</f>
        <v>#DIV/0!</v>
      </c>
    </row>
    <row r="51" spans="1:2" s="24" customFormat="1" ht="15.75" customHeight="1">
      <c r="A51" s="352"/>
      <c r="B51" s="353" t="s">
        <v>306</v>
      </c>
    </row>
    <row r="52" spans="1:2" s="24" customFormat="1" ht="19.5" customHeight="1">
      <c r="A52" s="53" t="s">
        <v>120</v>
      </c>
      <c r="B52" s="54"/>
    </row>
    <row r="53" s="24" customFormat="1" ht="19.5" customHeight="1">
      <c r="A53" s="39"/>
    </row>
    <row r="54" spans="1:8" s="3" customFormat="1" ht="16.5" customHeight="1">
      <c r="A54" s="25"/>
      <c r="B54" s="25" t="s">
        <v>99</v>
      </c>
      <c r="C54" s="25"/>
      <c r="D54" s="25"/>
      <c r="E54" s="25"/>
      <c r="F54" s="25" t="s">
        <v>100</v>
      </c>
      <c r="G54" s="25"/>
      <c r="H54" s="25"/>
    </row>
    <row r="55" spans="1:8" s="3" customFormat="1" ht="9" customHeight="1">
      <c r="A55" s="25"/>
      <c r="B55" s="25"/>
      <c r="C55" s="25"/>
      <c r="D55" s="25"/>
      <c r="E55" s="25"/>
      <c r="F55" s="25"/>
      <c r="G55" s="25"/>
      <c r="H55" s="25"/>
    </row>
    <row r="56" spans="1:8" s="3" customFormat="1" ht="44.25" customHeight="1">
      <c r="A56" s="25"/>
      <c r="B56" s="25" t="s">
        <v>47</v>
      </c>
      <c r="C56" s="25"/>
      <c r="D56" s="25"/>
      <c r="E56" s="25"/>
      <c r="F56" s="25" t="s">
        <v>57</v>
      </c>
      <c r="G56" s="25"/>
      <c r="H56" s="25"/>
    </row>
    <row r="57" spans="1:8" s="3" customFormat="1" ht="12.75" customHeight="1">
      <c r="A57" s="47"/>
      <c r="B57" s="47" t="s">
        <v>94</v>
      </c>
      <c r="C57" s="47"/>
      <c r="D57" s="47"/>
      <c r="E57" s="47"/>
      <c r="F57" s="47" t="s">
        <v>94</v>
      </c>
      <c r="G57" s="47"/>
      <c r="H57" s="47"/>
    </row>
    <row r="58" spans="1:8" s="3" customFormat="1" ht="19.5" customHeight="1">
      <c r="A58" s="25"/>
      <c r="B58" s="24"/>
      <c r="C58" s="24"/>
      <c r="D58" s="24"/>
      <c r="E58" s="24"/>
      <c r="F58" s="24"/>
      <c r="G58" s="24"/>
      <c r="H58" s="24"/>
    </row>
    <row r="59" spans="1:8" s="3" customFormat="1" ht="32.25" customHeight="1">
      <c r="A59" s="25"/>
      <c r="B59" s="57" t="s">
        <v>98</v>
      </c>
      <c r="C59" s="25"/>
      <c r="D59" s="25"/>
      <c r="E59" s="25"/>
      <c r="F59" s="57" t="s">
        <v>97</v>
      </c>
      <c r="G59" s="25"/>
      <c r="H59" s="25"/>
    </row>
    <row r="60" s="3" customFormat="1" ht="12.75"/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 t="s">
        <v>86</v>
      </c>
      <c r="C62" s="3"/>
      <c r="D62" s="3"/>
      <c r="E62" s="3"/>
      <c r="F62" s="3" t="s">
        <v>87</v>
      </c>
      <c r="G62" s="3"/>
      <c r="H62" s="3"/>
    </row>
    <row r="63" spans="1:8" ht="20.25" customHeight="1">
      <c r="A63" s="3"/>
      <c r="B63" s="3" t="s">
        <v>94</v>
      </c>
      <c r="C63" s="3"/>
      <c r="D63" s="3"/>
      <c r="E63" s="3"/>
      <c r="F63" s="3" t="s">
        <v>94</v>
      </c>
      <c r="G63" s="3"/>
      <c r="H63" s="3"/>
    </row>
    <row r="64" ht="12.75" customHeight="1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 customHeight="1">
      <c r="A71" s="13"/>
    </row>
    <row r="72" ht="12.75" customHeight="1">
      <c r="A72" s="13"/>
    </row>
    <row r="73" ht="12.75" customHeight="1">
      <c r="A73" s="13"/>
    </row>
    <row r="74" ht="12.75" customHeight="1">
      <c r="A74" s="13"/>
    </row>
    <row r="75" ht="12.75" customHeight="1">
      <c r="A75" s="13"/>
    </row>
    <row r="76" ht="12.75" customHeight="1">
      <c r="A76" s="13"/>
    </row>
    <row r="77" ht="12.75" customHeight="1">
      <c r="A77" s="13"/>
    </row>
    <row r="78" ht="12.75" customHeight="1">
      <c r="A78" s="13"/>
    </row>
    <row r="79" ht="12.75" customHeight="1">
      <c r="A79" s="13"/>
    </row>
    <row r="80" ht="12.75" customHeight="1">
      <c r="A80" s="13"/>
    </row>
    <row r="81" ht="12.75" customHeight="1">
      <c r="A81" s="13"/>
    </row>
    <row r="82" ht="12.75" customHeight="1">
      <c r="A82" s="13"/>
    </row>
    <row r="83" ht="12.75" customHeight="1">
      <c r="A83" s="13"/>
    </row>
    <row r="84" ht="12.75" customHeight="1">
      <c r="A84" s="13"/>
    </row>
    <row r="85" ht="12.75" customHeight="1">
      <c r="A85" s="13"/>
    </row>
    <row r="86" ht="12.75" customHeight="1">
      <c r="A86" s="13"/>
    </row>
    <row r="87" ht="12.75" customHeight="1">
      <c r="A87" s="13"/>
    </row>
    <row r="88" ht="12.75" customHeight="1">
      <c r="A88" s="13"/>
    </row>
    <row r="89" ht="12.75" customHeight="1">
      <c r="A89" s="13"/>
    </row>
    <row r="90" ht="12.75" customHeight="1">
      <c r="A90" s="13"/>
    </row>
    <row r="91" ht="12.75" customHeight="1">
      <c r="A91" s="13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3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3"/>
    </row>
    <row r="105" ht="12.75" customHeight="1">
      <c r="A105" s="13"/>
    </row>
    <row r="106" ht="12.75" customHeight="1">
      <c r="A106" s="13"/>
    </row>
    <row r="107" ht="12.75" customHeight="1">
      <c r="A107" s="13"/>
    </row>
    <row r="108" ht="12.75" customHeight="1">
      <c r="A108" s="13"/>
    </row>
    <row r="109" ht="12.75" customHeight="1">
      <c r="A109" s="13"/>
    </row>
    <row r="110" ht="12.75" customHeight="1">
      <c r="A110" s="13"/>
    </row>
    <row r="111" ht="12.75" customHeight="1">
      <c r="A111" s="13"/>
    </row>
    <row r="112" ht="12.75" customHeight="1">
      <c r="A112" s="13"/>
    </row>
    <row r="113" ht="12.75" customHeight="1">
      <c r="A113" s="13"/>
    </row>
    <row r="114" ht="12.75" customHeight="1">
      <c r="A114" s="13"/>
    </row>
    <row r="115" ht="12.75" customHeight="1">
      <c r="A115" s="13"/>
    </row>
    <row r="116" ht="12.75" customHeight="1">
      <c r="A116" s="13"/>
    </row>
    <row r="117" ht="12.75" customHeight="1">
      <c r="A117" s="13"/>
    </row>
    <row r="118" ht="12.75" customHeight="1">
      <c r="A118" s="13"/>
    </row>
    <row r="119" ht="12.75" customHeight="1">
      <c r="A119" s="13"/>
    </row>
    <row r="120" ht="12.75" customHeight="1">
      <c r="A120" s="13"/>
    </row>
    <row r="121" ht="12.75" customHeight="1">
      <c r="A121" s="13"/>
    </row>
    <row r="122" ht="12.75" customHeight="1">
      <c r="A122" s="13"/>
    </row>
    <row r="123" ht="12.75" customHeight="1">
      <c r="A123" s="13"/>
    </row>
    <row r="124" ht="12.75" customHeight="1">
      <c r="A124" s="13"/>
    </row>
    <row r="125" ht="12.75" customHeight="1">
      <c r="A125" s="13"/>
    </row>
    <row r="126" ht="12.75" customHeight="1">
      <c r="A126" s="13"/>
    </row>
    <row r="127" ht="12.75" customHeight="1">
      <c r="A127" s="13"/>
    </row>
    <row r="128" ht="12.75" customHeight="1">
      <c r="A128" s="13"/>
    </row>
    <row r="129" ht="12.75" customHeight="1">
      <c r="A129" s="13"/>
    </row>
    <row r="130" ht="12.75" customHeight="1">
      <c r="A130" s="13"/>
    </row>
    <row r="131" ht="12.75" customHeight="1">
      <c r="A131" s="13"/>
    </row>
    <row r="132" ht="12.75" customHeight="1">
      <c r="A132" s="13"/>
    </row>
    <row r="133" ht="12.75" customHeight="1">
      <c r="A133" s="13"/>
    </row>
    <row r="134" ht="12.75" customHeight="1">
      <c r="A134" s="13"/>
    </row>
    <row r="135" ht="12.75" customHeight="1">
      <c r="A135" s="13"/>
    </row>
    <row r="136" ht="12.75" customHeight="1">
      <c r="A136" s="13"/>
    </row>
    <row r="137" ht="12.75" customHeight="1">
      <c r="A137" s="13"/>
    </row>
    <row r="138" ht="12.75" customHeight="1">
      <c r="A138" s="13"/>
    </row>
    <row r="139" ht="12.75" customHeight="1">
      <c r="A139" s="13"/>
    </row>
    <row r="140" ht="12.75" customHeight="1">
      <c r="A140" s="13"/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ht="12.75" customHeight="1">
      <c r="A148" s="13"/>
    </row>
    <row r="149" ht="12.75" customHeight="1">
      <c r="A149" s="13"/>
    </row>
    <row r="150" ht="12.75" customHeight="1">
      <c r="A150" s="13"/>
    </row>
    <row r="151" ht="12.75" customHeight="1">
      <c r="A151" s="13"/>
    </row>
    <row r="152" ht="12.75" customHeight="1">
      <c r="A152" s="13"/>
    </row>
    <row r="153" ht="12.75" customHeight="1">
      <c r="A153" s="13"/>
    </row>
    <row r="154" ht="12.75" customHeight="1">
      <c r="A154" s="13"/>
    </row>
    <row r="155" ht="12.75" customHeight="1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</sheetData>
  <sheetProtection/>
  <mergeCells count="6">
    <mergeCell ref="F1:H2"/>
    <mergeCell ref="A8:H8"/>
    <mergeCell ref="A4:H4"/>
    <mergeCell ref="A5:H5"/>
    <mergeCell ref="A7:H7"/>
    <mergeCell ref="A6:H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31">
      <selection activeCell="G13" sqref="G13"/>
    </sheetView>
  </sheetViews>
  <sheetFormatPr defaultColWidth="11.625" defaultRowHeight="12.75"/>
  <cols>
    <col min="1" max="1" width="10.00390625" style="419" customWidth="1"/>
    <col min="2" max="2" width="42.875" style="419" customWidth="1"/>
    <col min="3" max="3" width="19.00390625" style="419" customWidth="1"/>
    <col min="4" max="4" width="19.375" style="419" customWidth="1"/>
    <col min="5" max="5" width="19.00390625" style="419" customWidth="1"/>
    <col min="6" max="6" width="19.00390625" style="420" customWidth="1"/>
    <col min="7" max="7" width="11.125" style="421" customWidth="1"/>
    <col min="8" max="16384" width="11.625" style="419" customWidth="1"/>
  </cols>
  <sheetData>
    <row r="1" spans="1:7" s="418" customFormat="1" ht="42" customHeight="1">
      <c r="A1" s="1495"/>
      <c r="B1" s="1496"/>
      <c r="C1" s="416"/>
      <c r="D1" s="417"/>
      <c r="E1" s="1497" t="s">
        <v>561</v>
      </c>
      <c r="F1" s="1497"/>
      <c r="G1" s="1497"/>
    </row>
    <row r="2" spans="1:7" s="451" customFormat="1" ht="28.5" customHeight="1">
      <c r="A2" s="1498" t="s">
        <v>461</v>
      </c>
      <c r="B2" s="1498"/>
      <c r="C2" s="1498"/>
      <c r="D2" s="1498"/>
      <c r="E2" s="1498"/>
      <c r="F2" s="1498"/>
      <c r="G2" s="1498"/>
    </row>
    <row r="3" spans="1:7" s="451" customFormat="1" ht="13.5" customHeight="1">
      <c r="A3" s="1499" t="s">
        <v>462</v>
      </c>
      <c r="B3" s="1500"/>
      <c r="C3" s="1500"/>
      <c r="D3" s="1500"/>
      <c r="E3" s="1500"/>
      <c r="F3" s="1500"/>
      <c r="G3" s="1500"/>
    </row>
    <row r="4" spans="1:7" s="418" customFormat="1" ht="18.75" customHeight="1">
      <c r="A4" s="1501" t="s">
        <v>111</v>
      </c>
      <c r="B4" s="1502"/>
      <c r="C4" s="1502"/>
      <c r="D4" s="1502"/>
      <c r="E4" s="1502"/>
      <c r="F4" s="1502"/>
      <c r="G4" s="1502"/>
    </row>
    <row r="5" spans="1:7" s="418" customFormat="1" ht="18.75" customHeight="1">
      <c r="A5" s="1501" t="s">
        <v>544</v>
      </c>
      <c r="B5" s="1502"/>
      <c r="C5" s="1502"/>
      <c r="D5" s="1502"/>
      <c r="E5" s="1502"/>
      <c r="F5" s="1502"/>
      <c r="G5" s="1502"/>
    </row>
    <row r="6" ht="19.5" customHeight="1"/>
    <row r="7" spans="1:7" s="554" customFormat="1" ht="48" customHeight="1">
      <c r="A7" s="1493" t="s">
        <v>464</v>
      </c>
      <c r="B7" s="1494"/>
      <c r="C7" s="1494"/>
      <c r="D7" s="1494"/>
      <c r="E7" s="1494"/>
      <c r="F7" s="1494"/>
      <c r="G7" s="1494"/>
    </row>
    <row r="9" spans="1:7" ht="15.75">
      <c r="A9" s="422"/>
      <c r="B9" s="422"/>
      <c r="C9" s="422"/>
      <c r="D9" s="422"/>
      <c r="E9" s="422"/>
      <c r="F9" s="423"/>
      <c r="G9" s="422" t="s">
        <v>2</v>
      </c>
    </row>
    <row r="10" spans="1:7" s="428" customFormat="1" ht="49.5">
      <c r="A10" s="424" t="s">
        <v>5</v>
      </c>
      <c r="B10" s="425" t="s">
        <v>1</v>
      </c>
      <c r="C10" s="425" t="s">
        <v>562</v>
      </c>
      <c r="D10" s="425" t="s">
        <v>563</v>
      </c>
      <c r="E10" s="426" t="s">
        <v>564</v>
      </c>
      <c r="F10" s="427" t="s">
        <v>565</v>
      </c>
      <c r="G10" s="425" t="s">
        <v>392</v>
      </c>
    </row>
    <row r="11" spans="1:7" s="430" customFormat="1" ht="15.75">
      <c r="A11" s="429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</row>
    <row r="12" spans="1:7" ht="27" customHeight="1">
      <c r="A12" s="431" t="s">
        <v>92</v>
      </c>
      <c r="B12" s="432" t="s">
        <v>375</v>
      </c>
      <c r="C12" s="433"/>
      <c r="D12" s="433"/>
      <c r="E12" s="433"/>
      <c r="F12" s="433"/>
      <c r="G12" s="438" t="e">
        <f>F12/E12*100</f>
        <v>#DIV/0!</v>
      </c>
    </row>
    <row r="13" spans="1:7" ht="27" customHeight="1">
      <c r="A13" s="431" t="s">
        <v>58</v>
      </c>
      <c r="B13" s="432" t="s">
        <v>393</v>
      </c>
      <c r="C13" s="434">
        <f>C14+C19</f>
        <v>0</v>
      </c>
      <c r="D13" s="434">
        <f>D14+D19</f>
        <v>0</v>
      </c>
      <c r="E13" s="434">
        <f>E14+E19</f>
        <v>0</v>
      </c>
      <c r="F13" s="434">
        <f>F14+F19</f>
        <v>0</v>
      </c>
      <c r="G13" s="435" t="e">
        <f>F13/E13*100</f>
        <v>#DIV/0!</v>
      </c>
    </row>
    <row r="14" spans="1:7" ht="27" customHeight="1">
      <c r="A14" s="431" t="s">
        <v>394</v>
      </c>
      <c r="B14" s="436" t="s">
        <v>395</v>
      </c>
      <c r="C14" s="437">
        <f>SUM(C15:C18)</f>
        <v>0</v>
      </c>
      <c r="D14" s="437">
        <f>SUM(D15:D18)</f>
        <v>0</v>
      </c>
      <c r="E14" s="437">
        <f>SUM(E15:E18)</f>
        <v>0</v>
      </c>
      <c r="F14" s="437">
        <f>SUM(F15:F18)</f>
        <v>0</v>
      </c>
      <c r="G14" s="438" t="e">
        <f aca="true" t="shared" si="0" ref="G14:G34">F14/E14*100</f>
        <v>#DIV/0!</v>
      </c>
    </row>
    <row r="15" spans="1:7" ht="27" customHeight="1">
      <c r="A15" s="431" t="s">
        <v>396</v>
      </c>
      <c r="B15" s="439" t="s">
        <v>397</v>
      </c>
      <c r="C15" s="440"/>
      <c r="D15" s="440"/>
      <c r="E15" s="440"/>
      <c r="F15" s="440"/>
      <c r="G15" s="441" t="e">
        <f t="shared" si="0"/>
        <v>#DIV/0!</v>
      </c>
    </row>
    <row r="16" spans="1:7" ht="27" customHeight="1">
      <c r="A16" s="431" t="s">
        <v>398</v>
      </c>
      <c r="B16" s="439" t="s">
        <v>399</v>
      </c>
      <c r="C16" s="440"/>
      <c r="D16" s="440"/>
      <c r="E16" s="440"/>
      <c r="F16" s="440"/>
      <c r="G16" s="441" t="e">
        <f t="shared" si="0"/>
        <v>#DIV/0!</v>
      </c>
    </row>
    <row r="17" spans="1:7" ht="27" customHeight="1">
      <c r="A17" s="431" t="s">
        <v>400</v>
      </c>
      <c r="B17" s="439" t="s">
        <v>401</v>
      </c>
      <c r="C17" s="440"/>
      <c r="D17" s="440"/>
      <c r="E17" s="440"/>
      <c r="F17" s="440"/>
      <c r="G17" s="441" t="e">
        <f t="shared" si="0"/>
        <v>#DIV/0!</v>
      </c>
    </row>
    <row r="18" spans="1:7" ht="27" customHeight="1">
      <c r="A18" s="431" t="s">
        <v>402</v>
      </c>
      <c r="B18" s="439" t="s">
        <v>403</v>
      </c>
      <c r="C18" s="440"/>
      <c r="D18" s="440"/>
      <c r="E18" s="440"/>
      <c r="F18" s="440"/>
      <c r="G18" s="441" t="e">
        <f t="shared" si="0"/>
        <v>#DIV/0!</v>
      </c>
    </row>
    <row r="19" spans="1:7" ht="27" customHeight="1">
      <c r="A19" s="431" t="s">
        <v>405</v>
      </c>
      <c r="B19" s="436" t="s">
        <v>406</v>
      </c>
      <c r="C19" s="442">
        <f>SUM(C20:C22)</f>
        <v>0</v>
      </c>
      <c r="D19" s="442">
        <f>SUM(D20:D22)</f>
        <v>0</v>
      </c>
      <c r="E19" s="442">
        <f>SUM(E20:E22)</f>
        <v>0</v>
      </c>
      <c r="F19" s="442">
        <f>SUM(F20:F22)</f>
        <v>0</v>
      </c>
      <c r="G19" s="435" t="e">
        <f t="shared" si="0"/>
        <v>#DIV/0!</v>
      </c>
    </row>
    <row r="20" spans="1:7" ht="27" customHeight="1">
      <c r="A20" s="431" t="s">
        <v>407</v>
      </c>
      <c r="B20" s="436" t="s">
        <v>408</v>
      </c>
      <c r="C20" s="443"/>
      <c r="D20" s="443"/>
      <c r="E20" s="443"/>
      <c r="F20" s="443"/>
      <c r="G20" s="438" t="e">
        <f t="shared" si="0"/>
        <v>#DIV/0!</v>
      </c>
    </row>
    <row r="21" spans="1:7" ht="27" customHeight="1">
      <c r="A21" s="431" t="s">
        <v>409</v>
      </c>
      <c r="B21" s="436" t="s">
        <v>410</v>
      </c>
      <c r="C21" s="443"/>
      <c r="D21" s="443"/>
      <c r="E21" s="443"/>
      <c r="F21" s="443"/>
      <c r="G21" s="438" t="e">
        <f t="shared" si="0"/>
        <v>#DIV/0!</v>
      </c>
    </row>
    <row r="22" spans="1:7" ht="27" customHeight="1">
      <c r="A22" s="444" t="s">
        <v>411</v>
      </c>
      <c r="B22" s="436" t="s">
        <v>412</v>
      </c>
      <c r="C22" s="443"/>
      <c r="D22" s="443"/>
      <c r="E22" s="443"/>
      <c r="F22" s="443"/>
      <c r="G22" s="438" t="e">
        <f t="shared" si="0"/>
        <v>#DIV/0!</v>
      </c>
    </row>
    <row r="23" spans="1:7" ht="27" customHeight="1">
      <c r="A23" s="444"/>
      <c r="B23" s="432" t="s">
        <v>413</v>
      </c>
      <c r="C23" s="442">
        <f>C12+C13</f>
        <v>0</v>
      </c>
      <c r="D23" s="442">
        <f>D12+D13</f>
        <v>0</v>
      </c>
      <c r="E23" s="442">
        <f>E12+E13</f>
        <v>0</v>
      </c>
      <c r="F23" s="442">
        <f>F12+F13</f>
        <v>0</v>
      </c>
      <c r="G23" s="435" t="e">
        <f t="shared" si="0"/>
        <v>#DIV/0!</v>
      </c>
    </row>
    <row r="24" spans="1:7" ht="27" customHeight="1">
      <c r="A24" s="444" t="s">
        <v>59</v>
      </c>
      <c r="B24" s="432" t="s">
        <v>414</v>
      </c>
      <c r="C24" s="442">
        <f>C25+C31+C32</f>
        <v>0</v>
      </c>
      <c r="D24" s="442">
        <f>D25+D31+D32</f>
        <v>0</v>
      </c>
      <c r="E24" s="442">
        <f>E25+E31+E32</f>
        <v>0</v>
      </c>
      <c r="F24" s="442">
        <f>F25+F31+F32</f>
        <v>0</v>
      </c>
      <c r="G24" s="435" t="e">
        <f t="shared" si="0"/>
        <v>#DIV/0!</v>
      </c>
    </row>
    <row r="25" spans="1:7" ht="27" customHeight="1">
      <c r="A25" s="444" t="s">
        <v>415</v>
      </c>
      <c r="B25" s="436" t="s">
        <v>416</v>
      </c>
      <c r="C25" s="437">
        <f>C26+C27</f>
        <v>0</v>
      </c>
      <c r="D25" s="437">
        <f>D26+D27</f>
        <v>0</v>
      </c>
      <c r="E25" s="437">
        <f>E26+E27</f>
        <v>0</v>
      </c>
      <c r="F25" s="437">
        <f>F26+F27</f>
        <v>0</v>
      </c>
      <c r="G25" s="438" t="e">
        <f t="shared" si="0"/>
        <v>#DIV/0!</v>
      </c>
    </row>
    <row r="26" spans="1:7" ht="27" customHeight="1">
      <c r="A26" s="444" t="s">
        <v>417</v>
      </c>
      <c r="B26" s="436" t="s">
        <v>418</v>
      </c>
      <c r="C26" s="443"/>
      <c r="D26" s="443"/>
      <c r="E26" s="443"/>
      <c r="F26" s="443"/>
      <c r="G26" s="438" t="e">
        <f t="shared" si="0"/>
        <v>#DIV/0!</v>
      </c>
    </row>
    <row r="27" spans="1:7" ht="35.25" customHeight="1">
      <c r="A27" s="444" t="s">
        <v>419</v>
      </c>
      <c r="B27" s="555" t="s">
        <v>490</v>
      </c>
      <c r="C27" s="445">
        <f>SUM(C28:C30)</f>
        <v>0</v>
      </c>
      <c r="D27" s="445">
        <f>SUM(D28:D30)</f>
        <v>0</v>
      </c>
      <c r="E27" s="445">
        <f>SUM(E28:E30)</f>
        <v>0</v>
      </c>
      <c r="F27" s="445">
        <f>SUM(F28:F30)</f>
        <v>0</v>
      </c>
      <c r="G27" s="438" t="e">
        <f t="shared" si="0"/>
        <v>#DIV/0!</v>
      </c>
    </row>
    <row r="28" spans="1:7" s="556" customFormat="1" ht="26.25" customHeight="1">
      <c r="A28" s="444" t="s">
        <v>479</v>
      </c>
      <c r="B28" s="639" t="s">
        <v>466</v>
      </c>
      <c r="C28" s="447"/>
      <c r="D28" s="447"/>
      <c r="E28" s="447"/>
      <c r="F28" s="447"/>
      <c r="G28" s="438" t="e">
        <f t="shared" si="0"/>
        <v>#DIV/0!</v>
      </c>
    </row>
    <row r="29" spans="1:7" s="556" customFormat="1" ht="26.25" customHeight="1">
      <c r="A29" s="444" t="s">
        <v>480</v>
      </c>
      <c r="B29" s="639" t="s">
        <v>467</v>
      </c>
      <c r="C29" s="447"/>
      <c r="D29" s="447"/>
      <c r="E29" s="447"/>
      <c r="F29" s="447"/>
      <c r="G29" s="438" t="e">
        <f t="shared" si="0"/>
        <v>#DIV/0!</v>
      </c>
    </row>
    <row r="30" spans="1:7" s="556" customFormat="1" ht="26.25" customHeight="1">
      <c r="A30" s="444" t="s">
        <v>481</v>
      </c>
      <c r="B30" s="639" t="s">
        <v>468</v>
      </c>
      <c r="C30" s="447"/>
      <c r="D30" s="447"/>
      <c r="E30" s="447"/>
      <c r="F30" s="447"/>
      <c r="G30" s="438" t="e">
        <f t="shared" si="0"/>
        <v>#DIV/0!</v>
      </c>
    </row>
    <row r="31" spans="1:7" ht="26.25" customHeight="1">
      <c r="A31" s="444" t="s">
        <v>421</v>
      </c>
      <c r="B31" s="444" t="s">
        <v>422</v>
      </c>
      <c r="C31" s="447"/>
      <c r="D31" s="447"/>
      <c r="E31" s="447"/>
      <c r="F31" s="446"/>
      <c r="G31" s="438" t="e">
        <f t="shared" si="0"/>
        <v>#DIV/0!</v>
      </c>
    </row>
    <row r="32" spans="1:7" ht="26.25" customHeight="1">
      <c r="A32" s="444" t="s">
        <v>423</v>
      </c>
      <c r="B32" s="444" t="s">
        <v>424</v>
      </c>
      <c r="C32" s="447"/>
      <c r="D32" s="447"/>
      <c r="E32" s="447"/>
      <c r="F32" s="446"/>
      <c r="G32" s="438" t="e">
        <f t="shared" si="0"/>
        <v>#DIV/0!</v>
      </c>
    </row>
    <row r="33" spans="1:7" ht="26.25" customHeight="1">
      <c r="A33" s="444" t="s">
        <v>60</v>
      </c>
      <c r="B33" s="448" t="s">
        <v>425</v>
      </c>
      <c r="C33" s="442">
        <f>C12+C13-C24</f>
        <v>0</v>
      </c>
      <c r="D33" s="442">
        <f>D12+D13-D24</f>
        <v>0</v>
      </c>
      <c r="E33" s="442">
        <f>E12+E13-E24</f>
        <v>0</v>
      </c>
      <c r="F33" s="442">
        <f>F12+F13-F24</f>
        <v>0</v>
      </c>
      <c r="G33" s="438" t="e">
        <f t="shared" si="0"/>
        <v>#DIV/0!</v>
      </c>
    </row>
    <row r="34" spans="1:7" ht="26.25" customHeight="1">
      <c r="A34" s="444"/>
      <c r="B34" s="432" t="s">
        <v>426</v>
      </c>
      <c r="C34" s="442">
        <f>C24+C33</f>
        <v>0</v>
      </c>
      <c r="D34" s="442">
        <f>D24+D33</f>
        <v>0</v>
      </c>
      <c r="E34" s="442">
        <f>E24+E33</f>
        <v>0</v>
      </c>
      <c r="F34" s="442">
        <f>F24+F33</f>
        <v>0</v>
      </c>
      <c r="G34" s="435" t="e">
        <f t="shared" si="0"/>
        <v>#DIV/0!</v>
      </c>
    </row>
    <row r="35" spans="1:2" s="451" customFormat="1" ht="24" customHeight="1">
      <c r="A35" s="449"/>
      <c r="B35" s="450" t="s">
        <v>306</v>
      </c>
    </row>
    <row r="36" spans="1:2" s="451" customFormat="1" ht="19.5" customHeight="1">
      <c r="A36" s="452" t="s">
        <v>120</v>
      </c>
      <c r="B36" s="453"/>
    </row>
    <row r="37" s="451" customFormat="1" ht="19.5" customHeight="1">
      <c r="A37" s="454"/>
    </row>
    <row r="38" spans="1:7" s="456" customFormat="1" ht="16.5" customHeight="1">
      <c r="A38" s="455"/>
      <c r="B38" s="455" t="s">
        <v>99</v>
      </c>
      <c r="C38" s="455"/>
      <c r="D38" s="455"/>
      <c r="E38" s="455"/>
      <c r="F38" s="455" t="s">
        <v>100</v>
      </c>
      <c r="G38" s="455"/>
    </row>
    <row r="39" spans="1:7" s="456" customFormat="1" ht="9" customHeight="1">
      <c r="A39" s="455"/>
      <c r="B39" s="455"/>
      <c r="C39" s="455"/>
      <c r="D39" s="455"/>
      <c r="E39" s="455"/>
      <c r="F39" s="455"/>
      <c r="G39" s="455"/>
    </row>
    <row r="40" spans="1:7" s="456" customFormat="1" ht="44.25" customHeight="1">
      <c r="A40" s="455"/>
      <c r="B40" s="455" t="s">
        <v>47</v>
      </c>
      <c r="C40" s="455"/>
      <c r="D40" s="455"/>
      <c r="E40" s="455"/>
      <c r="F40" s="455" t="s">
        <v>57</v>
      </c>
      <c r="G40" s="455"/>
    </row>
    <row r="41" spans="1:7" s="456" customFormat="1" ht="12.75" customHeight="1">
      <c r="A41" s="457"/>
      <c r="B41" s="457" t="s">
        <v>94</v>
      </c>
      <c r="C41" s="457"/>
      <c r="D41" s="457"/>
      <c r="E41" s="457"/>
      <c r="F41" s="457" t="s">
        <v>94</v>
      </c>
      <c r="G41" s="457"/>
    </row>
    <row r="42" spans="1:7" s="456" customFormat="1" ht="19.5" customHeight="1">
      <c r="A42" s="455"/>
      <c r="B42" s="451"/>
      <c r="C42" s="451"/>
      <c r="D42" s="451"/>
      <c r="E42" s="451"/>
      <c r="F42" s="451"/>
      <c r="G42" s="451"/>
    </row>
    <row r="43" spans="1:7" s="456" customFormat="1" ht="32.25" customHeight="1">
      <c r="A43" s="455"/>
      <c r="B43" s="458" t="s">
        <v>98</v>
      </c>
      <c r="C43" s="455"/>
      <c r="D43" s="455"/>
      <c r="E43" s="455"/>
      <c r="F43" s="458" t="s">
        <v>97</v>
      </c>
      <c r="G43" s="455"/>
    </row>
    <row r="44" s="456" customFormat="1" ht="12.75"/>
    <row r="45" spans="1:7" s="418" customFormat="1" ht="12.75">
      <c r="A45" s="456"/>
      <c r="B45" s="456"/>
      <c r="C45" s="456"/>
      <c r="D45" s="456"/>
      <c r="E45" s="456"/>
      <c r="F45" s="456"/>
      <c r="G45" s="456"/>
    </row>
    <row r="46" spans="1:7" s="418" customFormat="1" ht="12.75">
      <c r="A46" s="456"/>
      <c r="B46" s="456" t="s">
        <v>86</v>
      </c>
      <c r="C46" s="456"/>
      <c r="D46" s="456"/>
      <c r="E46" s="456"/>
      <c r="F46" s="456" t="s">
        <v>87</v>
      </c>
      <c r="G46" s="456"/>
    </row>
    <row r="47" spans="1:7" s="418" customFormat="1" ht="20.25" customHeight="1">
      <c r="A47" s="456"/>
      <c r="B47" s="456" t="s">
        <v>94</v>
      </c>
      <c r="C47" s="456"/>
      <c r="D47" s="456"/>
      <c r="E47" s="456"/>
      <c r="F47" s="456" t="s">
        <v>94</v>
      </c>
      <c r="G47" s="456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B22" sqref="B22"/>
    </sheetView>
  </sheetViews>
  <sheetFormatPr defaultColWidth="11.625" defaultRowHeight="12.75"/>
  <cols>
    <col min="1" max="1" width="10.00390625" style="419" customWidth="1"/>
    <col min="2" max="2" width="42.875" style="419" customWidth="1"/>
    <col min="3" max="3" width="19.00390625" style="419" customWidth="1"/>
    <col min="4" max="4" width="19.375" style="419" customWidth="1"/>
    <col min="5" max="5" width="19.00390625" style="419" customWidth="1"/>
    <col min="6" max="6" width="19.00390625" style="420" customWidth="1"/>
    <col min="7" max="7" width="11.125" style="421" customWidth="1"/>
    <col min="8" max="16384" width="11.625" style="419" customWidth="1"/>
  </cols>
  <sheetData>
    <row r="1" spans="1:7" s="418" customFormat="1" ht="42" customHeight="1">
      <c r="A1" s="1495"/>
      <c r="B1" s="1496"/>
      <c r="C1" s="416"/>
      <c r="D1" s="417"/>
      <c r="E1" s="1497" t="s">
        <v>566</v>
      </c>
      <c r="F1" s="1497"/>
      <c r="G1" s="1497"/>
    </row>
    <row r="2" spans="1:7" s="451" customFormat="1" ht="28.5" customHeight="1">
      <c r="A2" s="1498" t="s">
        <v>461</v>
      </c>
      <c r="B2" s="1498"/>
      <c r="C2" s="1498"/>
      <c r="D2" s="1498"/>
      <c r="E2" s="1498"/>
      <c r="F2" s="1498"/>
      <c r="G2" s="1498"/>
    </row>
    <row r="3" spans="1:7" s="451" customFormat="1" ht="13.5" customHeight="1">
      <c r="A3" s="1499" t="s">
        <v>462</v>
      </c>
      <c r="B3" s="1500"/>
      <c r="C3" s="1500"/>
      <c r="D3" s="1500"/>
      <c r="E3" s="1500"/>
      <c r="F3" s="1500"/>
      <c r="G3" s="1500"/>
    </row>
    <row r="4" spans="1:7" s="418" customFormat="1" ht="18.75" customHeight="1">
      <c r="A4" s="1501" t="s">
        <v>111</v>
      </c>
      <c r="B4" s="1502"/>
      <c r="C4" s="1502"/>
      <c r="D4" s="1502"/>
      <c r="E4" s="1502"/>
      <c r="F4" s="1502"/>
      <c r="G4" s="1502"/>
    </row>
    <row r="5" spans="1:7" s="418" customFormat="1" ht="18.75" customHeight="1">
      <c r="A5" s="1501" t="s">
        <v>544</v>
      </c>
      <c r="B5" s="1502"/>
      <c r="C5" s="1502"/>
      <c r="D5" s="1502"/>
      <c r="E5" s="1502"/>
      <c r="F5" s="1502"/>
      <c r="G5" s="1502"/>
    </row>
    <row r="6" ht="19.5" customHeight="1"/>
    <row r="7" spans="1:7" s="554" customFormat="1" ht="48" customHeight="1">
      <c r="A7" s="1493" t="s">
        <v>465</v>
      </c>
      <c r="B7" s="1494"/>
      <c r="C7" s="1494"/>
      <c r="D7" s="1494"/>
      <c r="E7" s="1494"/>
      <c r="F7" s="1494"/>
      <c r="G7" s="1494"/>
    </row>
    <row r="9" spans="1:7" ht="15.75">
      <c r="A9" s="422"/>
      <c r="B9" s="422"/>
      <c r="C9" s="422"/>
      <c r="D9" s="422"/>
      <c r="E9" s="422"/>
      <c r="F9" s="423"/>
      <c r="G9" s="422" t="s">
        <v>2</v>
      </c>
    </row>
    <row r="10" spans="1:7" s="428" customFormat="1" ht="49.5">
      <c r="A10" s="424" t="s">
        <v>5</v>
      </c>
      <c r="B10" s="425" t="s">
        <v>1</v>
      </c>
      <c r="C10" s="425" t="s">
        <v>562</v>
      </c>
      <c r="D10" s="425" t="s">
        <v>563</v>
      </c>
      <c r="E10" s="426" t="s">
        <v>564</v>
      </c>
      <c r="F10" s="427" t="s">
        <v>565</v>
      </c>
      <c r="G10" s="425" t="s">
        <v>392</v>
      </c>
    </row>
    <row r="11" spans="1:7" s="430" customFormat="1" ht="15.75">
      <c r="A11" s="429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</row>
    <row r="12" spans="1:7" ht="27" customHeight="1">
      <c r="A12" s="431" t="s">
        <v>92</v>
      </c>
      <c r="B12" s="432" t="s">
        <v>375</v>
      </c>
      <c r="C12" s="433"/>
      <c r="D12" s="433"/>
      <c r="E12" s="433"/>
      <c r="F12" s="433"/>
      <c r="G12" s="438" t="e">
        <f aca="true" t="shared" si="0" ref="G12:G27">F12/E12*100</f>
        <v>#DIV/0!</v>
      </c>
    </row>
    <row r="13" spans="1:7" ht="27" customHeight="1">
      <c r="A13" s="431" t="s">
        <v>58</v>
      </c>
      <c r="B13" s="432" t="s">
        <v>393</v>
      </c>
      <c r="C13" s="434">
        <f>C14+C15</f>
        <v>0</v>
      </c>
      <c r="D13" s="434">
        <f>D14+D15</f>
        <v>0</v>
      </c>
      <c r="E13" s="434">
        <f>E14+E15</f>
        <v>0</v>
      </c>
      <c r="F13" s="434">
        <f>F14+F15</f>
        <v>0</v>
      </c>
      <c r="G13" s="435" t="e">
        <f>F13/E13*100</f>
        <v>#DIV/0!</v>
      </c>
    </row>
    <row r="14" spans="1:7" ht="27" customHeight="1">
      <c r="A14" s="431" t="s">
        <v>394</v>
      </c>
      <c r="B14" s="436" t="s">
        <v>463</v>
      </c>
      <c r="C14" s="437">
        <v>0</v>
      </c>
      <c r="D14" s="437">
        <v>0</v>
      </c>
      <c r="E14" s="437">
        <v>0</v>
      </c>
      <c r="F14" s="437">
        <v>0</v>
      </c>
      <c r="G14" s="438" t="e">
        <f t="shared" si="0"/>
        <v>#DIV/0!</v>
      </c>
    </row>
    <row r="15" spans="1:7" ht="27" customHeight="1">
      <c r="A15" s="431" t="s">
        <v>405</v>
      </c>
      <c r="B15" s="436" t="s">
        <v>406</v>
      </c>
      <c r="C15" s="442">
        <f>SUM(C16:C18)</f>
        <v>0</v>
      </c>
      <c r="D15" s="442">
        <f>SUM(D16:D18)</f>
        <v>0</v>
      </c>
      <c r="E15" s="442">
        <f>SUM(E16:E18)</f>
        <v>0</v>
      </c>
      <c r="F15" s="442">
        <f>SUM(F16:F18)</f>
        <v>0</v>
      </c>
      <c r="G15" s="435" t="e">
        <f t="shared" si="0"/>
        <v>#DIV/0!</v>
      </c>
    </row>
    <row r="16" spans="1:7" ht="27" customHeight="1">
      <c r="A16" s="431" t="s">
        <v>407</v>
      </c>
      <c r="B16" s="436" t="s">
        <v>408</v>
      </c>
      <c r="C16" s="443"/>
      <c r="D16" s="443"/>
      <c r="E16" s="443"/>
      <c r="F16" s="443"/>
      <c r="G16" s="438" t="e">
        <f t="shared" si="0"/>
        <v>#DIV/0!</v>
      </c>
    </row>
    <row r="17" spans="1:7" ht="27" customHeight="1">
      <c r="A17" s="431" t="s">
        <v>409</v>
      </c>
      <c r="B17" s="436" t="s">
        <v>410</v>
      </c>
      <c r="C17" s="443"/>
      <c r="D17" s="443"/>
      <c r="E17" s="443"/>
      <c r="F17" s="443"/>
      <c r="G17" s="438" t="e">
        <f t="shared" si="0"/>
        <v>#DIV/0!</v>
      </c>
    </row>
    <row r="18" spans="1:7" ht="27" customHeight="1">
      <c r="A18" s="444" t="s">
        <v>411</v>
      </c>
      <c r="B18" s="436" t="s">
        <v>412</v>
      </c>
      <c r="C18" s="443"/>
      <c r="D18" s="443"/>
      <c r="E18" s="443"/>
      <c r="F18" s="443"/>
      <c r="G18" s="438" t="e">
        <f t="shared" si="0"/>
        <v>#DIV/0!</v>
      </c>
    </row>
    <row r="19" spans="1:7" ht="27" customHeight="1">
      <c r="A19" s="444"/>
      <c r="B19" s="432" t="s">
        <v>413</v>
      </c>
      <c r="C19" s="442">
        <f>C12+C13</f>
        <v>0</v>
      </c>
      <c r="D19" s="442">
        <f>D12+D13</f>
        <v>0</v>
      </c>
      <c r="E19" s="442">
        <f>E12+E13</f>
        <v>0</v>
      </c>
      <c r="F19" s="442">
        <f>F12+F13</f>
        <v>0</v>
      </c>
      <c r="G19" s="435" t="e">
        <f t="shared" si="0"/>
        <v>#DIV/0!</v>
      </c>
    </row>
    <row r="20" spans="1:7" ht="27" customHeight="1">
      <c r="A20" s="444" t="s">
        <v>59</v>
      </c>
      <c r="B20" s="432" t="s">
        <v>414</v>
      </c>
      <c r="C20" s="442">
        <f>C21+C24+C25</f>
        <v>0</v>
      </c>
      <c r="D20" s="442">
        <f>D21+D24+D25</f>
        <v>0</v>
      </c>
      <c r="E20" s="442">
        <f>E21+E24+E25</f>
        <v>0</v>
      </c>
      <c r="F20" s="442">
        <f>F21+F24+F25</f>
        <v>0</v>
      </c>
      <c r="G20" s="435" t="e">
        <f t="shared" si="0"/>
        <v>#DIV/0!</v>
      </c>
    </row>
    <row r="21" spans="1:7" ht="27" customHeight="1">
      <c r="A21" s="444" t="s">
        <v>415</v>
      </c>
      <c r="B21" s="436" t="s">
        <v>416</v>
      </c>
      <c r="C21" s="437">
        <f>SUM(C22:C23)</f>
        <v>0</v>
      </c>
      <c r="D21" s="437">
        <f>SUM(D22:D23)</f>
        <v>0</v>
      </c>
      <c r="E21" s="437">
        <f>SUM(E22:E23)</f>
        <v>0</v>
      </c>
      <c r="F21" s="437">
        <f>SUM(F22:F23)</f>
        <v>0</v>
      </c>
      <c r="G21" s="438" t="e">
        <f t="shared" si="0"/>
        <v>#DIV/0!</v>
      </c>
    </row>
    <row r="22" spans="1:7" ht="34.5" customHeight="1">
      <c r="A22" s="444" t="s">
        <v>417</v>
      </c>
      <c r="B22" s="436" t="s">
        <v>591</v>
      </c>
      <c r="C22" s="443"/>
      <c r="D22" s="443"/>
      <c r="E22" s="443"/>
      <c r="F22" s="443"/>
      <c r="G22" s="438" t="e">
        <f t="shared" si="0"/>
        <v>#DIV/0!</v>
      </c>
    </row>
    <row r="23" spans="1:7" ht="33.75" customHeight="1">
      <c r="A23" s="444" t="s">
        <v>419</v>
      </c>
      <c r="B23" s="436" t="s">
        <v>469</v>
      </c>
      <c r="C23" s="447"/>
      <c r="D23" s="447"/>
      <c r="E23" s="447"/>
      <c r="F23" s="447"/>
      <c r="G23" s="438" t="e">
        <f t="shared" si="0"/>
        <v>#DIV/0!</v>
      </c>
    </row>
    <row r="24" spans="1:7" ht="26.25" customHeight="1">
      <c r="A24" s="444" t="s">
        <v>421</v>
      </c>
      <c r="B24" s="444" t="s">
        <v>422</v>
      </c>
      <c r="C24" s="447"/>
      <c r="D24" s="447"/>
      <c r="E24" s="447"/>
      <c r="F24" s="446"/>
      <c r="G24" s="438" t="e">
        <f t="shared" si="0"/>
        <v>#DIV/0!</v>
      </c>
    </row>
    <row r="25" spans="1:7" ht="26.25" customHeight="1">
      <c r="A25" s="444" t="s">
        <v>423</v>
      </c>
      <c r="B25" s="444" t="s">
        <v>424</v>
      </c>
      <c r="C25" s="447"/>
      <c r="D25" s="447"/>
      <c r="E25" s="447"/>
      <c r="F25" s="446"/>
      <c r="G25" s="438" t="e">
        <f t="shared" si="0"/>
        <v>#DIV/0!</v>
      </c>
    </row>
    <row r="26" spans="1:7" ht="26.25" customHeight="1">
      <c r="A26" s="444" t="s">
        <v>60</v>
      </c>
      <c r="B26" s="448" t="s">
        <v>425</v>
      </c>
      <c r="C26" s="442">
        <f>C12+C13-C20</f>
        <v>0</v>
      </c>
      <c r="D26" s="442">
        <f>D12+D13-D20</f>
        <v>0</v>
      </c>
      <c r="E26" s="442">
        <f>E12+E13-E20</f>
        <v>0</v>
      </c>
      <c r="F26" s="442">
        <f>F12+F13-F20</f>
        <v>0</v>
      </c>
      <c r="G26" s="438" t="e">
        <f t="shared" si="0"/>
        <v>#DIV/0!</v>
      </c>
    </row>
    <row r="27" spans="1:7" ht="26.25" customHeight="1">
      <c r="A27" s="444"/>
      <c r="B27" s="432" t="s">
        <v>426</v>
      </c>
      <c r="C27" s="442">
        <f>C20+C26</f>
        <v>0</v>
      </c>
      <c r="D27" s="442">
        <f>D20+D26</f>
        <v>0</v>
      </c>
      <c r="E27" s="442">
        <f>E20+E26</f>
        <v>0</v>
      </c>
      <c r="F27" s="442">
        <f>F20+F26</f>
        <v>0</v>
      </c>
      <c r="G27" s="435" t="e">
        <f t="shared" si="0"/>
        <v>#DIV/0!</v>
      </c>
    </row>
    <row r="28" spans="1:2" s="451" customFormat="1" ht="24" customHeight="1">
      <c r="A28" s="449"/>
      <c r="B28" s="450" t="s">
        <v>306</v>
      </c>
    </row>
    <row r="29" spans="1:2" s="451" customFormat="1" ht="19.5" customHeight="1">
      <c r="A29" s="452" t="s">
        <v>120</v>
      </c>
      <c r="B29" s="453"/>
    </row>
    <row r="30" s="451" customFormat="1" ht="19.5" customHeight="1">
      <c r="A30" s="454"/>
    </row>
    <row r="31" spans="1:7" s="456" customFormat="1" ht="16.5" customHeight="1">
      <c r="A31" s="455"/>
      <c r="B31" s="455" t="s">
        <v>99</v>
      </c>
      <c r="C31" s="455"/>
      <c r="D31" s="455"/>
      <c r="E31" s="455"/>
      <c r="F31" s="455" t="s">
        <v>100</v>
      </c>
      <c r="G31" s="455"/>
    </row>
    <row r="32" spans="1:7" s="456" customFormat="1" ht="9" customHeight="1">
      <c r="A32" s="455"/>
      <c r="B32" s="455"/>
      <c r="C32" s="455"/>
      <c r="D32" s="455"/>
      <c r="E32" s="455"/>
      <c r="F32" s="455"/>
      <c r="G32" s="455"/>
    </row>
    <row r="33" spans="1:7" s="456" customFormat="1" ht="44.25" customHeight="1">
      <c r="A33" s="455"/>
      <c r="B33" s="455" t="s">
        <v>47</v>
      </c>
      <c r="C33" s="455"/>
      <c r="D33" s="455"/>
      <c r="E33" s="455"/>
      <c r="F33" s="455" t="s">
        <v>57</v>
      </c>
      <c r="G33" s="455"/>
    </row>
    <row r="34" spans="1:7" s="456" customFormat="1" ht="12.75" customHeight="1">
      <c r="A34" s="457"/>
      <c r="B34" s="457" t="s">
        <v>94</v>
      </c>
      <c r="C34" s="457"/>
      <c r="D34" s="457"/>
      <c r="E34" s="457"/>
      <c r="F34" s="457" t="s">
        <v>94</v>
      </c>
      <c r="G34" s="457"/>
    </row>
    <row r="35" spans="1:7" s="456" customFormat="1" ht="19.5" customHeight="1">
      <c r="A35" s="455"/>
      <c r="B35" s="451"/>
      <c r="C35" s="451"/>
      <c r="D35" s="451"/>
      <c r="E35" s="451"/>
      <c r="F35" s="451"/>
      <c r="G35" s="451"/>
    </row>
    <row r="36" spans="1:7" s="456" customFormat="1" ht="32.25" customHeight="1">
      <c r="A36" s="455"/>
      <c r="B36" s="458" t="s">
        <v>98</v>
      </c>
      <c r="C36" s="455"/>
      <c r="D36" s="455"/>
      <c r="E36" s="455"/>
      <c r="F36" s="458" t="s">
        <v>97</v>
      </c>
      <c r="G36" s="455"/>
    </row>
    <row r="37" s="456" customFormat="1" ht="12.75"/>
    <row r="38" spans="1:7" s="418" customFormat="1" ht="12.75">
      <c r="A38" s="456"/>
      <c r="B38" s="456"/>
      <c r="C38" s="456"/>
      <c r="D38" s="456"/>
      <c r="E38" s="456"/>
      <c r="F38" s="456"/>
      <c r="G38" s="456"/>
    </row>
    <row r="39" spans="1:7" s="418" customFormat="1" ht="12.75">
      <c r="A39" s="456"/>
      <c r="B39" s="456" t="s">
        <v>86</v>
      </c>
      <c r="C39" s="456"/>
      <c r="D39" s="456"/>
      <c r="E39" s="456"/>
      <c r="F39" s="456" t="s">
        <v>87</v>
      </c>
      <c r="G39" s="456"/>
    </row>
    <row r="40" spans="1:7" s="418" customFormat="1" ht="20.25" customHeight="1">
      <c r="A40" s="456"/>
      <c r="B40" s="456" t="s">
        <v>94</v>
      </c>
      <c r="C40" s="456"/>
      <c r="D40" s="456"/>
      <c r="E40" s="456"/>
      <c r="F40" s="456" t="s">
        <v>94</v>
      </c>
      <c r="G40" s="456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B17" sqref="B17"/>
    </sheetView>
  </sheetViews>
  <sheetFormatPr defaultColWidth="11.625" defaultRowHeight="12.75"/>
  <cols>
    <col min="1" max="1" width="10.00390625" style="469" customWidth="1"/>
    <col min="2" max="2" width="37.875" style="469" customWidth="1"/>
    <col min="3" max="3" width="17.125" style="469" customWidth="1"/>
    <col min="4" max="5" width="17.125" style="463" customWidth="1"/>
    <col min="6" max="6" width="17.125" style="464" customWidth="1"/>
    <col min="7" max="7" width="11.00390625" style="507" customWidth="1"/>
    <col min="8" max="16384" width="11.625" style="469" customWidth="1"/>
  </cols>
  <sheetData>
    <row r="1" spans="1:8" s="462" customFormat="1" ht="42" customHeight="1">
      <c r="A1" s="1505"/>
      <c r="B1" s="1506"/>
      <c r="C1" s="459"/>
      <c r="D1" s="460"/>
      <c r="E1" s="1507" t="s">
        <v>567</v>
      </c>
      <c r="F1" s="1507"/>
      <c r="G1" s="1507"/>
      <c r="H1" s="461"/>
    </row>
    <row r="2" spans="1:7" s="451" customFormat="1" ht="28.5" customHeight="1">
      <c r="A2" s="1498" t="s">
        <v>461</v>
      </c>
      <c r="B2" s="1498"/>
      <c r="C2" s="1498"/>
      <c r="D2" s="1498"/>
      <c r="E2" s="1498"/>
      <c r="F2" s="1498"/>
      <c r="G2" s="1498"/>
    </row>
    <row r="3" spans="1:7" s="451" customFormat="1" ht="13.5" customHeight="1">
      <c r="A3" s="1499" t="s">
        <v>462</v>
      </c>
      <c r="B3" s="1500"/>
      <c r="C3" s="1500"/>
      <c r="D3" s="1500"/>
      <c r="E3" s="1500"/>
      <c r="F3" s="1500"/>
      <c r="G3" s="1500"/>
    </row>
    <row r="4" spans="1:7" s="462" customFormat="1" ht="18.75" customHeight="1">
      <c r="A4" s="1508" t="s">
        <v>111</v>
      </c>
      <c r="B4" s="1509"/>
      <c r="C4" s="1509"/>
      <c r="D4" s="1509"/>
      <c r="E4" s="1509"/>
      <c r="F4" s="1509"/>
      <c r="G4" s="1509"/>
    </row>
    <row r="5" spans="1:7" s="462" customFormat="1" ht="18.75" customHeight="1">
      <c r="A5" s="1508" t="s">
        <v>544</v>
      </c>
      <c r="B5" s="1509"/>
      <c r="C5" s="1509"/>
      <c r="D5" s="1509"/>
      <c r="E5" s="1509"/>
      <c r="F5" s="1509"/>
      <c r="G5" s="1509"/>
    </row>
    <row r="6" spans="6:7" s="463" customFormat="1" ht="19.5" customHeight="1">
      <c r="F6" s="464"/>
      <c r="G6" s="465"/>
    </row>
    <row r="7" spans="1:7" s="463" customFormat="1" ht="36" customHeight="1">
      <c r="A7" s="1503" t="s">
        <v>427</v>
      </c>
      <c r="B7" s="1504"/>
      <c r="C7" s="1504"/>
      <c r="D7" s="1504"/>
      <c r="E7" s="1504"/>
      <c r="F7" s="1504"/>
      <c r="G7" s="1504"/>
    </row>
    <row r="8" spans="1:7" ht="15.75">
      <c r="A8" s="466"/>
      <c r="B8" s="466"/>
      <c r="C8" s="466"/>
      <c r="D8" s="466"/>
      <c r="E8" s="466"/>
      <c r="F8" s="467"/>
      <c r="G8" s="468" t="s">
        <v>2</v>
      </c>
    </row>
    <row r="9" spans="1:7" s="474" customFormat="1" ht="47.25">
      <c r="A9" s="470" t="s">
        <v>5</v>
      </c>
      <c r="B9" s="471" t="s">
        <v>1</v>
      </c>
      <c r="C9" s="471" t="s">
        <v>562</v>
      </c>
      <c r="D9" s="471" t="s">
        <v>563</v>
      </c>
      <c r="E9" s="472" t="s">
        <v>548</v>
      </c>
      <c r="F9" s="473" t="s">
        <v>565</v>
      </c>
      <c r="G9" s="425" t="s">
        <v>392</v>
      </c>
    </row>
    <row r="10" spans="1:7" s="476" customFormat="1" ht="15.75">
      <c r="A10" s="429">
        <v>1</v>
      </c>
      <c r="B10" s="429">
        <v>2</v>
      </c>
      <c r="C10" s="429">
        <v>3</v>
      </c>
      <c r="D10" s="475">
        <v>4</v>
      </c>
      <c r="E10" s="429">
        <v>5</v>
      </c>
      <c r="F10" s="475">
        <v>6</v>
      </c>
      <c r="G10" s="429">
        <v>7</v>
      </c>
    </row>
    <row r="11" spans="1:7" ht="24.75" customHeight="1">
      <c r="A11" s="477" t="s">
        <v>92</v>
      </c>
      <c r="B11" s="478" t="s">
        <v>375</v>
      </c>
      <c r="C11" s="479"/>
      <c r="D11" s="479"/>
      <c r="E11" s="480"/>
      <c r="F11" s="479"/>
      <c r="G11" s="481" t="e">
        <f>F11/E11*100</f>
        <v>#DIV/0!</v>
      </c>
    </row>
    <row r="12" spans="1:7" ht="24.75" customHeight="1">
      <c r="A12" s="477" t="s">
        <v>58</v>
      </c>
      <c r="B12" s="478" t="s">
        <v>393</v>
      </c>
      <c r="C12" s="482">
        <f>C13+C18</f>
        <v>0</v>
      </c>
      <c r="D12" s="482">
        <f>D13+D18</f>
        <v>0</v>
      </c>
      <c r="E12" s="482">
        <f>E13+E18</f>
        <v>0</v>
      </c>
      <c r="F12" s="482">
        <f>F13+F18</f>
        <v>0</v>
      </c>
      <c r="G12" s="483" t="e">
        <f aca="true" t="shared" si="0" ref="G12:G30">F12/E12*100</f>
        <v>#DIV/0!</v>
      </c>
    </row>
    <row r="13" spans="1:7" ht="24.75" customHeight="1">
      <c r="A13" s="477" t="s">
        <v>394</v>
      </c>
      <c r="B13" s="484" t="s">
        <v>428</v>
      </c>
      <c r="C13" s="485">
        <f>SUM(C14:C17)</f>
        <v>0</v>
      </c>
      <c r="D13" s="485">
        <f>SUM(D14:D17)</f>
        <v>0</v>
      </c>
      <c r="E13" s="485">
        <f>SUM(E14:E17)</f>
        <v>0</v>
      </c>
      <c r="F13" s="485">
        <f>SUM(F14:F17)</f>
        <v>0</v>
      </c>
      <c r="G13" s="481" t="e">
        <f t="shared" si="0"/>
        <v>#DIV/0!</v>
      </c>
    </row>
    <row r="14" spans="1:7" ht="24.75" customHeight="1">
      <c r="A14" s="477" t="s">
        <v>396</v>
      </c>
      <c r="B14" s="486" t="s">
        <v>429</v>
      </c>
      <c r="C14" s="487"/>
      <c r="D14" s="487"/>
      <c r="E14" s="488"/>
      <c r="F14" s="487"/>
      <c r="G14" s="489" t="e">
        <f t="shared" si="0"/>
        <v>#DIV/0!</v>
      </c>
    </row>
    <row r="15" spans="1:7" ht="24.75" customHeight="1">
      <c r="A15" s="477" t="s">
        <v>398</v>
      </c>
      <c r="B15" s="486" t="s">
        <v>430</v>
      </c>
      <c r="C15" s="487"/>
      <c r="D15" s="487"/>
      <c r="E15" s="488"/>
      <c r="F15" s="487"/>
      <c r="G15" s="489" t="e">
        <f t="shared" si="0"/>
        <v>#DIV/0!</v>
      </c>
    </row>
    <row r="16" spans="1:7" ht="24.75" customHeight="1">
      <c r="A16" s="477" t="s">
        <v>400</v>
      </c>
      <c r="B16" s="486" t="s">
        <v>431</v>
      </c>
      <c r="C16" s="487"/>
      <c r="D16" s="487"/>
      <c r="E16" s="488"/>
      <c r="F16" s="487"/>
      <c r="G16" s="489" t="e">
        <f t="shared" si="0"/>
        <v>#DIV/0!</v>
      </c>
    </row>
    <row r="17" spans="1:7" ht="24.75" customHeight="1">
      <c r="A17" s="477" t="s">
        <v>402</v>
      </c>
      <c r="B17" s="486" t="s">
        <v>432</v>
      </c>
      <c r="C17" s="487"/>
      <c r="D17" s="487"/>
      <c r="E17" s="488"/>
      <c r="F17" s="487"/>
      <c r="G17" s="489" t="e">
        <f t="shared" si="0"/>
        <v>#DIV/0!</v>
      </c>
    </row>
    <row r="18" spans="1:7" ht="24.75" customHeight="1">
      <c r="A18" s="477" t="s">
        <v>405</v>
      </c>
      <c r="B18" s="484" t="s">
        <v>406</v>
      </c>
      <c r="C18" s="485">
        <f>SUM(C19:C21)</f>
        <v>0</v>
      </c>
      <c r="D18" s="485">
        <f>SUM(D19:D21)</f>
        <v>0</v>
      </c>
      <c r="E18" s="485">
        <f>SUM(E19:E21)</f>
        <v>0</v>
      </c>
      <c r="F18" s="485">
        <f>SUM(F19:F21)</f>
        <v>0</v>
      </c>
      <c r="G18" s="481" t="e">
        <f t="shared" si="0"/>
        <v>#DIV/0!</v>
      </c>
    </row>
    <row r="19" spans="1:7" ht="24.75" customHeight="1">
      <c r="A19" s="477" t="s">
        <v>407</v>
      </c>
      <c r="B19" s="484" t="s">
        <v>408</v>
      </c>
      <c r="C19" s="490"/>
      <c r="D19" s="490"/>
      <c r="E19" s="490"/>
      <c r="F19" s="490"/>
      <c r="G19" s="481" t="e">
        <f t="shared" si="0"/>
        <v>#DIV/0!</v>
      </c>
    </row>
    <row r="20" spans="1:7" ht="24.75" customHeight="1">
      <c r="A20" s="477" t="s">
        <v>409</v>
      </c>
      <c r="B20" s="484" t="s">
        <v>410</v>
      </c>
      <c r="C20" s="491"/>
      <c r="D20" s="491"/>
      <c r="E20" s="490"/>
      <c r="F20" s="491"/>
      <c r="G20" s="481" t="e">
        <f t="shared" si="0"/>
        <v>#DIV/0!</v>
      </c>
    </row>
    <row r="21" spans="1:7" ht="24.75" customHeight="1">
      <c r="A21" s="492" t="s">
        <v>411</v>
      </c>
      <c r="B21" s="484" t="s">
        <v>412</v>
      </c>
      <c r="C21" s="491"/>
      <c r="D21" s="491"/>
      <c r="E21" s="491"/>
      <c r="F21" s="491"/>
      <c r="G21" s="481" t="e">
        <f t="shared" si="0"/>
        <v>#DIV/0!</v>
      </c>
    </row>
    <row r="22" spans="1:7" ht="24.75" customHeight="1">
      <c r="A22" s="492"/>
      <c r="B22" s="478" t="s">
        <v>413</v>
      </c>
      <c r="C22" s="482">
        <f>C11+C12</f>
        <v>0</v>
      </c>
      <c r="D22" s="482">
        <f>D11+D12</f>
        <v>0</v>
      </c>
      <c r="E22" s="482">
        <f>E11+E12</f>
        <v>0</v>
      </c>
      <c r="F22" s="482">
        <f>F11+F12</f>
        <v>0</v>
      </c>
      <c r="G22" s="483" t="e">
        <f t="shared" si="0"/>
        <v>#DIV/0!</v>
      </c>
    </row>
    <row r="23" spans="1:7" ht="24.75" customHeight="1">
      <c r="A23" s="492" t="s">
        <v>59</v>
      </c>
      <c r="B23" s="478" t="s">
        <v>414</v>
      </c>
      <c r="C23" s="482">
        <f>C24+C27+C28</f>
        <v>0</v>
      </c>
      <c r="D23" s="482">
        <f>D24+D27+D28</f>
        <v>0</v>
      </c>
      <c r="E23" s="482">
        <f>E24+E27+E28</f>
        <v>0</v>
      </c>
      <c r="F23" s="482">
        <f>F24+F27+F28</f>
        <v>0</v>
      </c>
      <c r="G23" s="483" t="e">
        <f t="shared" si="0"/>
        <v>#DIV/0!</v>
      </c>
    </row>
    <row r="24" spans="1:7" ht="24.75" customHeight="1">
      <c r="A24" s="492" t="s">
        <v>415</v>
      </c>
      <c r="B24" s="484" t="s">
        <v>416</v>
      </c>
      <c r="C24" s="493">
        <f>C25+C26</f>
        <v>0</v>
      </c>
      <c r="D24" s="493">
        <f>D25+D26</f>
        <v>0</v>
      </c>
      <c r="E24" s="493">
        <f>E25+E26</f>
        <v>0</v>
      </c>
      <c r="F24" s="493">
        <f>F25+F26</f>
        <v>0</v>
      </c>
      <c r="G24" s="481" t="e">
        <f t="shared" si="0"/>
        <v>#DIV/0!</v>
      </c>
    </row>
    <row r="25" spans="1:7" ht="24.75" customHeight="1">
      <c r="A25" s="492" t="s">
        <v>417</v>
      </c>
      <c r="B25" s="484" t="s">
        <v>418</v>
      </c>
      <c r="C25" s="491"/>
      <c r="D25" s="491"/>
      <c r="E25" s="490"/>
      <c r="F25" s="491"/>
      <c r="G25" s="481" t="e">
        <f t="shared" si="0"/>
        <v>#DIV/0!</v>
      </c>
    </row>
    <row r="26" spans="1:7" ht="33.75" customHeight="1">
      <c r="A26" s="492" t="s">
        <v>419</v>
      </c>
      <c r="B26" s="484" t="s">
        <v>469</v>
      </c>
      <c r="C26" s="491"/>
      <c r="D26" s="491"/>
      <c r="E26" s="490"/>
      <c r="F26" s="491"/>
      <c r="G26" s="481" t="e">
        <f t="shared" si="0"/>
        <v>#DIV/0!</v>
      </c>
    </row>
    <row r="27" spans="1:7" ht="24.75" customHeight="1">
      <c r="A27" s="492" t="s">
        <v>421</v>
      </c>
      <c r="B27" s="494" t="s">
        <v>422</v>
      </c>
      <c r="C27" s="495"/>
      <c r="D27" s="490"/>
      <c r="E27" s="490"/>
      <c r="F27" s="490"/>
      <c r="G27" s="481" t="e">
        <f t="shared" si="0"/>
        <v>#DIV/0!</v>
      </c>
    </row>
    <row r="28" spans="1:7" ht="24.75" customHeight="1">
      <c r="A28" s="492" t="s">
        <v>423</v>
      </c>
      <c r="B28" s="492" t="s">
        <v>424</v>
      </c>
      <c r="C28" s="495"/>
      <c r="D28" s="490"/>
      <c r="E28" s="490"/>
      <c r="F28" s="490"/>
      <c r="G28" s="481" t="e">
        <f t="shared" si="0"/>
        <v>#DIV/0!</v>
      </c>
    </row>
    <row r="29" spans="1:7" ht="24.75" customHeight="1">
      <c r="A29" s="492" t="s">
        <v>60</v>
      </c>
      <c r="B29" s="496" t="s">
        <v>376</v>
      </c>
      <c r="C29" s="482">
        <f>SUM(C11+C12-C23)</f>
        <v>0</v>
      </c>
      <c r="D29" s="482">
        <f>SUM(D11+D12-D23)</f>
        <v>0</v>
      </c>
      <c r="E29" s="482">
        <f>SUM(E11+E12-E23)</f>
        <v>0</v>
      </c>
      <c r="F29" s="482">
        <f>SUM(F11+F12-F23)</f>
        <v>0</v>
      </c>
      <c r="G29" s="483" t="e">
        <f t="shared" si="0"/>
        <v>#DIV/0!</v>
      </c>
    </row>
    <row r="30" spans="1:7" ht="24.75" customHeight="1">
      <c r="A30" s="492"/>
      <c r="B30" s="478" t="s">
        <v>426</v>
      </c>
      <c r="C30" s="482">
        <f>C23+C29</f>
        <v>0</v>
      </c>
      <c r="D30" s="482">
        <f>D23+D29</f>
        <v>0</v>
      </c>
      <c r="E30" s="482">
        <f>E23+E29</f>
        <v>0</v>
      </c>
      <c r="F30" s="482">
        <f>F23+F29</f>
        <v>0</v>
      </c>
      <c r="G30" s="483" t="e">
        <f t="shared" si="0"/>
        <v>#DIV/0!</v>
      </c>
    </row>
    <row r="31" spans="1:2" s="499" customFormat="1" ht="24" customHeight="1">
      <c r="A31" s="497"/>
      <c r="B31" s="498" t="s">
        <v>306</v>
      </c>
    </row>
    <row r="32" spans="1:2" s="499" customFormat="1" ht="19.5" customHeight="1">
      <c r="A32" s="500" t="s">
        <v>120</v>
      </c>
      <c r="B32" s="501"/>
    </row>
    <row r="33" s="499" customFormat="1" ht="19.5" customHeight="1">
      <c r="A33" s="502"/>
    </row>
    <row r="34" spans="1:7" s="504" customFormat="1" ht="16.5" customHeight="1">
      <c r="A34" s="503"/>
      <c r="B34" s="503" t="s">
        <v>99</v>
      </c>
      <c r="C34" s="503"/>
      <c r="D34" s="503"/>
      <c r="E34" s="503"/>
      <c r="F34" s="503" t="s">
        <v>100</v>
      </c>
      <c r="G34" s="503"/>
    </row>
    <row r="35" spans="1:7" s="504" customFormat="1" ht="9" customHeight="1">
      <c r="A35" s="503"/>
      <c r="B35" s="503"/>
      <c r="C35" s="503"/>
      <c r="D35" s="503"/>
      <c r="E35" s="503"/>
      <c r="F35" s="503"/>
      <c r="G35" s="503"/>
    </row>
    <row r="36" spans="1:7" s="504" customFormat="1" ht="44.25" customHeight="1">
      <c r="A36" s="503"/>
      <c r="B36" s="503" t="s">
        <v>47</v>
      </c>
      <c r="C36" s="503"/>
      <c r="D36" s="503"/>
      <c r="E36" s="503"/>
      <c r="F36" s="503" t="s">
        <v>57</v>
      </c>
      <c r="G36" s="503"/>
    </row>
    <row r="37" spans="1:7" s="504" customFormat="1" ht="12.75" customHeight="1">
      <c r="A37" s="505"/>
      <c r="B37" s="505" t="s">
        <v>94</v>
      </c>
      <c r="C37" s="505"/>
      <c r="D37" s="505"/>
      <c r="E37" s="505"/>
      <c r="F37" s="505" t="s">
        <v>94</v>
      </c>
      <c r="G37" s="505"/>
    </row>
    <row r="38" spans="1:7" s="504" customFormat="1" ht="19.5" customHeight="1">
      <c r="A38" s="503"/>
      <c r="B38" s="499"/>
      <c r="C38" s="499"/>
      <c r="D38" s="499"/>
      <c r="E38" s="499"/>
      <c r="F38" s="499"/>
      <c r="G38" s="499"/>
    </row>
    <row r="39" spans="1:7" s="504" customFormat="1" ht="32.25" customHeight="1">
      <c r="A39" s="503"/>
      <c r="B39" s="506" t="s">
        <v>98</v>
      </c>
      <c r="C39" s="503"/>
      <c r="D39" s="503"/>
      <c r="E39" s="503"/>
      <c r="F39" s="506" t="s">
        <v>97</v>
      </c>
      <c r="G39" s="503"/>
    </row>
    <row r="40" s="504" customFormat="1" ht="12.75"/>
    <row r="41" spans="1:7" s="462" customFormat="1" ht="12.75">
      <c r="A41" s="504"/>
      <c r="B41" s="504"/>
      <c r="C41" s="504"/>
      <c r="D41" s="504"/>
      <c r="E41" s="504"/>
      <c r="F41" s="504"/>
      <c r="G41" s="504"/>
    </row>
    <row r="42" spans="1:7" s="462" customFormat="1" ht="12.75">
      <c r="A42" s="504"/>
      <c r="B42" s="504" t="s">
        <v>86</v>
      </c>
      <c r="C42" s="504"/>
      <c r="D42" s="504"/>
      <c r="E42" s="504"/>
      <c r="F42" s="504" t="s">
        <v>87</v>
      </c>
      <c r="G42" s="504"/>
    </row>
    <row r="43" spans="1:7" s="462" customFormat="1" ht="20.25" customHeight="1">
      <c r="A43" s="504"/>
      <c r="B43" s="504" t="s">
        <v>94</v>
      </c>
      <c r="C43" s="504"/>
      <c r="D43" s="504"/>
      <c r="E43" s="504"/>
      <c r="F43" s="504" t="s">
        <v>94</v>
      </c>
      <c r="G43" s="504"/>
    </row>
    <row r="44" spans="6:7" s="463" customFormat="1" ht="15.75">
      <c r="F44" s="464"/>
      <c r="G44" s="465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SheetLayoutView="100" zoomScalePageLayoutView="0" workbookViewId="0" topLeftCell="A1">
      <selection activeCell="A7" sqref="A7:G7"/>
    </sheetView>
  </sheetViews>
  <sheetFormatPr defaultColWidth="9.00390625" defaultRowHeight="12.75"/>
  <cols>
    <col min="1" max="1" width="8.75390625" style="546" customWidth="1"/>
    <col min="2" max="2" width="50.875" style="517" customWidth="1"/>
    <col min="3" max="5" width="19.625" style="517" customWidth="1"/>
    <col min="6" max="6" width="18.375" style="517" customWidth="1"/>
    <col min="7" max="7" width="11.625" style="517" customWidth="1"/>
    <col min="8" max="16384" width="9.125" style="517" customWidth="1"/>
  </cols>
  <sheetData>
    <row r="1" spans="1:8" s="511" customFormat="1" ht="42" customHeight="1">
      <c r="A1" s="1512"/>
      <c r="B1" s="1513"/>
      <c r="C1" s="508"/>
      <c r="D1" s="509"/>
      <c r="E1" s="1514" t="s">
        <v>568</v>
      </c>
      <c r="F1" s="1514"/>
      <c r="G1" s="1514"/>
      <c r="H1" s="510"/>
    </row>
    <row r="2" spans="1:7" s="451" customFormat="1" ht="28.5" customHeight="1">
      <c r="A2" s="1498" t="s">
        <v>461</v>
      </c>
      <c r="B2" s="1498"/>
      <c r="C2" s="1498"/>
      <c r="D2" s="1498"/>
      <c r="E2" s="1498"/>
      <c r="F2" s="1498"/>
      <c r="G2" s="1498"/>
    </row>
    <row r="3" spans="1:7" s="451" customFormat="1" ht="13.5" customHeight="1">
      <c r="A3" s="1499" t="s">
        <v>462</v>
      </c>
      <c r="B3" s="1500"/>
      <c r="C3" s="1500"/>
      <c r="D3" s="1500"/>
      <c r="E3" s="1500"/>
      <c r="F3" s="1500"/>
      <c r="G3" s="1500"/>
    </row>
    <row r="4" spans="1:7" s="511" customFormat="1" ht="18.75" customHeight="1">
      <c r="A4" s="1515" t="s">
        <v>111</v>
      </c>
      <c r="B4" s="1516"/>
      <c r="C4" s="1516"/>
      <c r="D4" s="1516"/>
      <c r="E4" s="1516"/>
      <c r="F4" s="1516"/>
      <c r="G4" s="1516"/>
    </row>
    <row r="5" spans="1:7" s="511" customFormat="1" ht="18.75" customHeight="1">
      <c r="A5" s="1515" t="s">
        <v>544</v>
      </c>
      <c r="B5" s="1516"/>
      <c r="C5" s="1516"/>
      <c r="D5" s="1516"/>
      <c r="E5" s="1516"/>
      <c r="F5" s="1516"/>
      <c r="G5" s="1516"/>
    </row>
    <row r="6" spans="6:7" s="512" customFormat="1" ht="19.5" customHeight="1">
      <c r="F6" s="513"/>
      <c r="G6" s="514"/>
    </row>
    <row r="7" spans="1:7" s="512" customFormat="1" ht="41.25" customHeight="1">
      <c r="A7" s="1510" t="s">
        <v>433</v>
      </c>
      <c r="B7" s="1511"/>
      <c r="C7" s="1511"/>
      <c r="D7" s="1511"/>
      <c r="E7" s="1511"/>
      <c r="F7" s="1511"/>
      <c r="G7" s="1511"/>
    </row>
    <row r="8" spans="1:7" ht="15.75">
      <c r="A8" s="515"/>
      <c r="B8" s="516"/>
      <c r="C8" s="516"/>
      <c r="D8" s="516"/>
      <c r="E8" s="516"/>
      <c r="F8" s="516"/>
      <c r="G8" s="516"/>
    </row>
    <row r="9" spans="1:7" ht="15.75">
      <c r="A9" s="518"/>
      <c r="B9" s="466"/>
      <c r="C9" s="466"/>
      <c r="D9" s="466"/>
      <c r="E9" s="466"/>
      <c r="F9" s="467"/>
      <c r="G9" s="466" t="s">
        <v>2</v>
      </c>
    </row>
    <row r="10" spans="1:7" ht="47.25">
      <c r="A10" s="470" t="s">
        <v>5</v>
      </c>
      <c r="B10" s="471" t="s">
        <v>1</v>
      </c>
      <c r="C10" s="471" t="s">
        <v>569</v>
      </c>
      <c r="D10" s="471" t="s">
        <v>563</v>
      </c>
      <c r="E10" s="519" t="s">
        <v>548</v>
      </c>
      <c r="F10" s="473" t="s">
        <v>570</v>
      </c>
      <c r="G10" s="425" t="s">
        <v>392</v>
      </c>
    </row>
    <row r="11" spans="1:7" s="520" customFormat="1" ht="15.75">
      <c r="A11" s="429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</row>
    <row r="12" spans="1:7" ht="24" customHeight="1">
      <c r="A12" s="521" t="s">
        <v>92</v>
      </c>
      <c r="B12" s="478" t="s">
        <v>375</v>
      </c>
      <c r="C12" s="522"/>
      <c r="D12" s="522"/>
      <c r="E12" s="480"/>
      <c r="F12" s="480"/>
      <c r="G12" s="485" t="e">
        <f>F12/E12*100</f>
        <v>#DIV/0!</v>
      </c>
    </row>
    <row r="13" spans="1:7" ht="24" customHeight="1">
      <c r="A13" s="521" t="s">
        <v>58</v>
      </c>
      <c r="B13" s="478" t="s">
        <v>393</v>
      </c>
      <c r="C13" s="482">
        <f>C14+C21</f>
        <v>0</v>
      </c>
      <c r="D13" s="482">
        <f>D14+D21</f>
        <v>0</v>
      </c>
      <c r="E13" s="482">
        <f>E14+E21</f>
        <v>0</v>
      </c>
      <c r="F13" s="482">
        <f>F14+F21</f>
        <v>0</v>
      </c>
      <c r="G13" s="485" t="e">
        <f aca="true" t="shared" si="0" ref="G13:G36">F13/E13*100</f>
        <v>#DIV/0!</v>
      </c>
    </row>
    <row r="14" spans="1:7" s="524" customFormat="1" ht="36.75" customHeight="1">
      <c r="A14" s="523" t="s">
        <v>394</v>
      </c>
      <c r="B14" s="484" t="s">
        <v>434</v>
      </c>
      <c r="C14" s="485">
        <f>SUM(C15:C20)</f>
        <v>0</v>
      </c>
      <c r="D14" s="485">
        <f>SUM(D15:D20)</f>
        <v>0</v>
      </c>
      <c r="E14" s="485">
        <f>SUM(E15:E20)</f>
        <v>0</v>
      </c>
      <c r="F14" s="485">
        <f>SUM(F15:F20)</f>
        <v>0</v>
      </c>
      <c r="G14" s="485" t="e">
        <f t="shared" si="0"/>
        <v>#DIV/0!</v>
      </c>
    </row>
    <row r="15" spans="1:7" ht="27" customHeight="1">
      <c r="A15" s="521" t="s">
        <v>396</v>
      </c>
      <c r="B15" s="525" t="s">
        <v>470</v>
      </c>
      <c r="C15" s="526"/>
      <c r="D15" s="526"/>
      <c r="E15" s="488"/>
      <c r="F15" s="527"/>
      <c r="G15" s="528" t="e">
        <f t="shared" si="0"/>
        <v>#DIV/0!</v>
      </c>
    </row>
    <row r="16" spans="1:7" ht="27" customHeight="1">
      <c r="A16" s="521" t="s">
        <v>398</v>
      </c>
      <c r="B16" s="525" t="s">
        <v>435</v>
      </c>
      <c r="C16" s="526"/>
      <c r="D16" s="526"/>
      <c r="E16" s="488"/>
      <c r="F16" s="527"/>
      <c r="G16" s="528" t="e">
        <f t="shared" si="0"/>
        <v>#DIV/0!</v>
      </c>
    </row>
    <row r="17" spans="1:7" ht="27" customHeight="1">
      <c r="A17" s="521" t="s">
        <v>400</v>
      </c>
      <c r="B17" s="525" t="s">
        <v>436</v>
      </c>
      <c r="C17" s="526"/>
      <c r="D17" s="526"/>
      <c r="E17" s="488"/>
      <c r="F17" s="527"/>
      <c r="G17" s="528" t="e">
        <f t="shared" si="0"/>
        <v>#DIV/0!</v>
      </c>
    </row>
    <row r="18" spans="1:7" ht="27" customHeight="1">
      <c r="A18" s="521" t="s">
        <v>402</v>
      </c>
      <c r="B18" s="525" t="s">
        <v>437</v>
      </c>
      <c r="C18" s="526"/>
      <c r="D18" s="526"/>
      <c r="E18" s="488"/>
      <c r="F18" s="527"/>
      <c r="G18" s="528" t="e">
        <f t="shared" si="0"/>
        <v>#DIV/0!</v>
      </c>
    </row>
    <row r="19" spans="1:7" ht="27" customHeight="1">
      <c r="A19" s="521" t="s">
        <v>404</v>
      </c>
      <c r="B19" s="525" t="s">
        <v>438</v>
      </c>
      <c r="C19" s="526"/>
      <c r="D19" s="526"/>
      <c r="E19" s="488"/>
      <c r="F19" s="527"/>
      <c r="G19" s="528" t="e">
        <f t="shared" si="0"/>
        <v>#DIV/0!</v>
      </c>
    </row>
    <row r="20" spans="1:7" ht="27" customHeight="1">
      <c r="A20" s="521" t="s">
        <v>439</v>
      </c>
      <c r="B20" s="486" t="s">
        <v>440</v>
      </c>
      <c r="C20" s="526"/>
      <c r="D20" s="526"/>
      <c r="E20" s="488"/>
      <c r="F20" s="527"/>
      <c r="G20" s="528" t="e">
        <f t="shared" si="0"/>
        <v>#DIV/0!</v>
      </c>
    </row>
    <row r="21" spans="1:7" ht="27" customHeight="1">
      <c r="A21" s="521" t="s">
        <v>405</v>
      </c>
      <c r="B21" s="484" t="s">
        <v>406</v>
      </c>
      <c r="C21" s="485">
        <f>SUM(C22:C24)</f>
        <v>0</v>
      </c>
      <c r="D21" s="485">
        <f>SUM(D22:D24)</f>
        <v>0</v>
      </c>
      <c r="E21" s="485">
        <f>SUM(E22:E24)</f>
        <v>0</v>
      </c>
      <c r="F21" s="485">
        <f>SUM(F22:F24)</f>
        <v>0</v>
      </c>
      <c r="G21" s="485" t="e">
        <f t="shared" si="0"/>
        <v>#DIV/0!</v>
      </c>
    </row>
    <row r="22" spans="1:7" ht="27" customHeight="1">
      <c r="A22" s="521" t="s">
        <v>407</v>
      </c>
      <c r="B22" s="484" t="s">
        <v>408</v>
      </c>
      <c r="C22" s="529"/>
      <c r="D22" s="529"/>
      <c r="E22" s="495"/>
      <c r="F22" s="490"/>
      <c r="G22" s="485" t="e">
        <f t="shared" si="0"/>
        <v>#DIV/0!</v>
      </c>
    </row>
    <row r="23" spans="1:8" ht="27" customHeight="1">
      <c r="A23" s="521" t="s">
        <v>409</v>
      </c>
      <c r="B23" s="484" t="s">
        <v>441</v>
      </c>
      <c r="C23" s="529"/>
      <c r="D23" s="529"/>
      <c r="E23" s="495"/>
      <c r="F23" s="530"/>
      <c r="G23" s="485" t="e">
        <f t="shared" si="0"/>
        <v>#DIV/0!</v>
      </c>
      <c r="H23" s="516"/>
    </row>
    <row r="24" spans="1:8" ht="27" customHeight="1">
      <c r="A24" s="531" t="s">
        <v>411</v>
      </c>
      <c r="B24" s="484" t="s">
        <v>412</v>
      </c>
      <c r="C24" s="529"/>
      <c r="D24" s="529"/>
      <c r="E24" s="529"/>
      <c r="F24" s="530"/>
      <c r="G24" s="485" t="e">
        <f t="shared" si="0"/>
        <v>#DIV/0!</v>
      </c>
      <c r="H24" s="516"/>
    </row>
    <row r="25" spans="1:8" ht="27" customHeight="1">
      <c r="A25" s="531"/>
      <c r="B25" s="478" t="s">
        <v>413</v>
      </c>
      <c r="C25" s="482">
        <f>C12+C13</f>
        <v>0</v>
      </c>
      <c r="D25" s="482">
        <f>D12+D13</f>
        <v>0</v>
      </c>
      <c r="E25" s="482">
        <f>E12+E13</f>
        <v>0</v>
      </c>
      <c r="F25" s="482">
        <f>F12+F13</f>
        <v>0</v>
      </c>
      <c r="G25" s="482" t="e">
        <f t="shared" si="0"/>
        <v>#DIV/0!</v>
      </c>
      <c r="H25" s="532"/>
    </row>
    <row r="26" spans="1:8" ht="27" customHeight="1">
      <c r="A26" s="531" t="s">
        <v>59</v>
      </c>
      <c r="B26" s="478" t="s">
        <v>442</v>
      </c>
      <c r="C26" s="482">
        <f>C27+C33+C34</f>
        <v>0</v>
      </c>
      <c r="D26" s="482">
        <f>D27+D33+D34</f>
        <v>0</v>
      </c>
      <c r="E26" s="482">
        <f>E27+E33+E34</f>
        <v>0</v>
      </c>
      <c r="F26" s="482">
        <f>F27+F33+F34</f>
        <v>0</v>
      </c>
      <c r="G26" s="482" t="e">
        <f t="shared" si="0"/>
        <v>#DIV/0!</v>
      </c>
      <c r="H26" s="533"/>
    </row>
    <row r="27" spans="1:8" ht="27" customHeight="1">
      <c r="A27" s="531" t="s">
        <v>415</v>
      </c>
      <c r="B27" s="484" t="s">
        <v>416</v>
      </c>
      <c r="C27" s="485">
        <f>SUM(C28:C32)</f>
        <v>0</v>
      </c>
      <c r="D27" s="485">
        <f>SUM(D28:D32)</f>
        <v>0</v>
      </c>
      <c r="E27" s="485">
        <f>SUM(E28:E32)</f>
        <v>0</v>
      </c>
      <c r="F27" s="485">
        <f>SUM(F28:F32)</f>
        <v>0</v>
      </c>
      <c r="G27" s="485" t="e">
        <f t="shared" si="0"/>
        <v>#DIV/0!</v>
      </c>
      <c r="H27" s="533"/>
    </row>
    <row r="28" spans="1:8" ht="27" customHeight="1">
      <c r="A28" s="531" t="s">
        <v>417</v>
      </c>
      <c r="B28" s="484" t="s">
        <v>443</v>
      </c>
      <c r="C28" s="529"/>
      <c r="D28" s="529"/>
      <c r="E28" s="490"/>
      <c r="F28" s="530"/>
      <c r="G28" s="485" t="e">
        <f t="shared" si="0"/>
        <v>#DIV/0!</v>
      </c>
      <c r="H28" s="533"/>
    </row>
    <row r="29" spans="1:8" ht="27" customHeight="1">
      <c r="A29" s="531" t="s">
        <v>419</v>
      </c>
      <c r="B29" s="484" t="s">
        <v>444</v>
      </c>
      <c r="C29" s="529"/>
      <c r="D29" s="529"/>
      <c r="E29" s="495"/>
      <c r="F29" s="530"/>
      <c r="G29" s="485" t="e">
        <f t="shared" si="0"/>
        <v>#DIV/0!</v>
      </c>
      <c r="H29" s="533"/>
    </row>
    <row r="30" spans="1:8" ht="27" customHeight="1">
      <c r="A30" s="531" t="s">
        <v>420</v>
      </c>
      <c r="B30" s="484" t="s">
        <v>445</v>
      </c>
      <c r="C30" s="529"/>
      <c r="D30" s="495"/>
      <c r="E30" s="495"/>
      <c r="F30" s="530"/>
      <c r="G30" s="485" t="e">
        <f t="shared" si="0"/>
        <v>#DIV/0!</v>
      </c>
      <c r="H30" s="533"/>
    </row>
    <row r="31" spans="1:8" ht="27" customHeight="1">
      <c r="A31" s="531" t="s">
        <v>446</v>
      </c>
      <c r="B31" s="484" t="s">
        <v>447</v>
      </c>
      <c r="C31" s="529"/>
      <c r="D31" s="495"/>
      <c r="E31" s="495"/>
      <c r="F31" s="534"/>
      <c r="G31" s="485" t="e">
        <f t="shared" si="0"/>
        <v>#DIV/0!</v>
      </c>
      <c r="H31" s="533"/>
    </row>
    <row r="32" spans="1:8" ht="27" customHeight="1">
      <c r="A32" s="531" t="s">
        <v>448</v>
      </c>
      <c r="B32" s="535" t="s">
        <v>469</v>
      </c>
      <c r="C32" s="529"/>
      <c r="D32" s="495"/>
      <c r="E32" s="495"/>
      <c r="F32" s="530"/>
      <c r="G32" s="485" t="e">
        <f t="shared" si="0"/>
        <v>#DIV/0!</v>
      </c>
      <c r="H32" s="533"/>
    </row>
    <row r="33" spans="1:8" ht="27" customHeight="1">
      <c r="A33" s="531" t="s">
        <v>421</v>
      </c>
      <c r="B33" s="492" t="s">
        <v>422</v>
      </c>
      <c r="C33" s="529"/>
      <c r="D33" s="495"/>
      <c r="E33" s="495"/>
      <c r="F33" s="530"/>
      <c r="G33" s="485" t="e">
        <f t="shared" si="0"/>
        <v>#DIV/0!</v>
      </c>
      <c r="H33" s="532"/>
    </row>
    <row r="34" spans="1:8" ht="27" customHeight="1">
      <c r="A34" s="531" t="s">
        <v>423</v>
      </c>
      <c r="B34" s="492" t="s">
        <v>424</v>
      </c>
      <c r="C34" s="529"/>
      <c r="D34" s="495"/>
      <c r="E34" s="495"/>
      <c r="F34" s="530"/>
      <c r="G34" s="485" t="e">
        <f t="shared" si="0"/>
        <v>#DIV/0!</v>
      </c>
      <c r="H34" s="516"/>
    </row>
    <row r="35" spans="1:8" ht="27" customHeight="1">
      <c r="A35" s="531" t="s">
        <v>60</v>
      </c>
      <c r="B35" s="496" t="s">
        <v>376</v>
      </c>
      <c r="C35" s="482">
        <f>C12+C13-C26</f>
        <v>0</v>
      </c>
      <c r="D35" s="482">
        <f>D12+D13-D26</f>
        <v>0</v>
      </c>
      <c r="E35" s="482">
        <f>E12+E13-E26</f>
        <v>0</v>
      </c>
      <c r="F35" s="482">
        <f>F12+F13-F26</f>
        <v>0</v>
      </c>
      <c r="G35" s="482" t="e">
        <f t="shared" si="0"/>
        <v>#DIV/0!</v>
      </c>
      <c r="H35" s="516"/>
    </row>
    <row r="36" spans="1:7" ht="27" customHeight="1">
      <c r="A36" s="531"/>
      <c r="B36" s="478" t="s">
        <v>426</v>
      </c>
      <c r="C36" s="482">
        <f>C35+C26</f>
        <v>0</v>
      </c>
      <c r="D36" s="482">
        <f>D35+D26</f>
        <v>0</v>
      </c>
      <c r="E36" s="482">
        <f>E35+E26</f>
        <v>0</v>
      </c>
      <c r="F36" s="482">
        <f>F35+F26</f>
        <v>0</v>
      </c>
      <c r="G36" s="482" t="e">
        <f t="shared" si="0"/>
        <v>#DIV/0!</v>
      </c>
    </row>
    <row r="37" spans="1:2" s="538" customFormat="1" ht="24" customHeight="1">
      <c r="A37" s="536"/>
      <c r="B37" s="537" t="s">
        <v>306</v>
      </c>
    </row>
    <row r="38" spans="1:2" s="538" customFormat="1" ht="19.5" customHeight="1">
      <c r="A38" s="539" t="s">
        <v>120</v>
      </c>
      <c r="B38" s="540"/>
    </row>
    <row r="39" s="538" customFormat="1" ht="19.5" customHeight="1">
      <c r="A39" s="541"/>
    </row>
    <row r="40" spans="1:7" s="543" customFormat="1" ht="16.5" customHeight="1">
      <c r="A40" s="542"/>
      <c r="B40" s="542" t="s">
        <v>99</v>
      </c>
      <c r="C40" s="542"/>
      <c r="D40" s="542"/>
      <c r="E40" s="542"/>
      <c r="F40" s="542" t="s">
        <v>100</v>
      </c>
      <c r="G40" s="542"/>
    </row>
    <row r="41" spans="1:7" s="543" customFormat="1" ht="9" customHeight="1">
      <c r="A41" s="542"/>
      <c r="B41" s="542"/>
      <c r="C41" s="542"/>
      <c r="D41" s="542"/>
      <c r="E41" s="542"/>
      <c r="F41" s="542"/>
      <c r="G41" s="542"/>
    </row>
    <row r="42" spans="1:7" s="543" customFormat="1" ht="44.25" customHeight="1">
      <c r="A42" s="542"/>
      <c r="B42" s="542" t="s">
        <v>47</v>
      </c>
      <c r="C42" s="542"/>
      <c r="D42" s="542"/>
      <c r="E42" s="542"/>
      <c r="F42" s="542" t="s">
        <v>57</v>
      </c>
      <c r="G42" s="542"/>
    </row>
    <row r="43" spans="1:7" s="543" customFormat="1" ht="12.75" customHeight="1">
      <c r="A43" s="544"/>
      <c r="B43" s="544" t="s">
        <v>94</v>
      </c>
      <c r="C43" s="544"/>
      <c r="D43" s="544"/>
      <c r="E43" s="544"/>
      <c r="F43" s="544" t="s">
        <v>94</v>
      </c>
      <c r="G43" s="544"/>
    </row>
    <row r="44" spans="1:7" s="543" customFormat="1" ht="19.5" customHeight="1">
      <c r="A44" s="542"/>
      <c r="B44" s="538"/>
      <c r="C44" s="538"/>
      <c r="D44" s="538"/>
      <c r="E44" s="538"/>
      <c r="F44" s="538"/>
      <c r="G44" s="538"/>
    </row>
    <row r="45" spans="1:7" s="543" customFormat="1" ht="32.25" customHeight="1">
      <c r="A45" s="542"/>
      <c r="B45" s="545" t="s">
        <v>98</v>
      </c>
      <c r="C45" s="542"/>
      <c r="D45" s="542"/>
      <c r="E45" s="542"/>
      <c r="F45" s="545" t="s">
        <v>97</v>
      </c>
      <c r="G45" s="542"/>
    </row>
    <row r="46" s="543" customFormat="1" ht="12.75"/>
    <row r="47" spans="1:7" s="511" customFormat="1" ht="12.75">
      <c r="A47" s="543"/>
      <c r="B47" s="543"/>
      <c r="C47" s="543"/>
      <c r="D47" s="543"/>
      <c r="E47" s="543"/>
      <c r="F47" s="543"/>
      <c r="G47" s="543"/>
    </row>
    <row r="48" spans="1:7" s="511" customFormat="1" ht="12.75">
      <c r="A48" s="543"/>
      <c r="B48" s="543" t="s">
        <v>86</v>
      </c>
      <c r="C48" s="543"/>
      <c r="D48" s="543"/>
      <c r="E48" s="543"/>
      <c r="F48" s="543" t="s">
        <v>87</v>
      </c>
      <c r="G48" s="543"/>
    </row>
    <row r="49" spans="1:7" s="511" customFormat="1" ht="20.25" customHeight="1">
      <c r="A49" s="543"/>
      <c r="B49" s="543" t="s">
        <v>94</v>
      </c>
      <c r="C49" s="543"/>
      <c r="D49" s="543"/>
      <c r="E49" s="543"/>
      <c r="F49" s="543" t="s">
        <v>94</v>
      </c>
      <c r="G49" s="543"/>
    </row>
    <row r="50" spans="6:7" s="512" customFormat="1" ht="15.75">
      <c r="F50" s="513"/>
      <c r="G50" s="514"/>
    </row>
  </sheetData>
  <sheetProtection/>
  <mergeCells count="7">
    <mergeCell ref="A7:G7"/>
    <mergeCell ref="A1:B1"/>
    <mergeCell ref="E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Krzysztof Ryszewski</cp:lastModifiedBy>
  <cp:lastPrinted>2021-07-23T09:12:40Z</cp:lastPrinted>
  <dcterms:created xsi:type="dcterms:W3CDTF">2000-05-25T11:32:10Z</dcterms:created>
  <dcterms:modified xsi:type="dcterms:W3CDTF">2021-07-26T06:11:43Z</dcterms:modified>
  <cp:category/>
  <cp:version/>
  <cp:contentType/>
  <cp:contentStatus/>
</cp:coreProperties>
</file>