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<sst xmlns="http://schemas.openxmlformats.org/spreadsheetml/2006/main" count="416" uniqueCount="340">
  <si>
    <t>UZASADNIENIE</t>
  </si>
  <si>
    <t>1. Przedmiot regulacji</t>
  </si>
  <si>
    <t>2. Omówienie podstawy prawnej</t>
  </si>
  <si>
    <t>Art. 211, 212, 214, 215, 217, 219 ust. 3, 222 ust. 1, 2 i 3, 235-237 i 258 ust. 1 pkt 1 i 4 oraz ust. 3 ustawy z dnia 27 sierpnia 2009 r. o finansach publicznych określają zakres i wymogi, które musi spełniać uchwała budżetowa jednostki samorządu terytorialnego.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</si>
  <si>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</si>
  <si>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</si>
  <si>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4. Uzasadnienie merytoryczne - uzasadnienie do zmian w uchwale budżetowej na 2021 rok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</si>
  <si>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</si>
  <si>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</si>
  <si>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</si>
  <si>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</si>
  <si>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</si>
  <si>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</si>
  <si>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</si>
  <si>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</si>
  <si>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Dochody</t>
  </si>
  <si>
    <t>OGÓŁEM</t>
  </si>
  <si>
    <t>Pozostała działalność</t>
  </si>
  <si>
    <t>Przetwórstwo przemysłowe</t>
  </si>
  <si>
    <t>Rozwój przedsiębiorczości</t>
  </si>
  <si>
    <t>Transport i łączność</t>
  </si>
  <si>
    <t xml:space="preserve">Różne rozliczenia </t>
  </si>
  <si>
    <t>Regionalne Programy Operacyjne 2014-2020 finansowane z udziałem środków Europejskiego Funduszu Rozwoju Regionalnego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</si>
  <si>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</si>
  <si>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t xml:space="preserve">o kwotę </t>
  </si>
  <si>
    <t>Dokonuje się zmian w dochodach z tytułu dotacji celowych z budżetu państwa (budżet środków krajowych) przeznaczonych na współfinansowanie projektów w ramach Regionalnego Programu Operacyjnego Województwa Kujawsko-Pomorskiego 2014-2020, poprzez:</t>
  </si>
  <si>
    <t>w kwocie</t>
  </si>
  <si>
    <t>2. zwiększenie dochodów:</t>
  </si>
  <si>
    <t>3. zmniejszenie dochodów:</t>
  </si>
  <si>
    <t>Powyższe zmiany dokonywane są w celu dostosowania planowanych dochodów do wielkości przewidywanych wpływów, które uzależnione są od zakresu realizowanych zadań i ponoszonych wydatków.</t>
  </si>
  <si>
    <t>W związku ze zmianami w zakresie środków europejskich wprowadza się jednocześnie zmiany w części dotyczącej budżetu państwa przy projektach i zadaniach, dla których przewidziano współfinansowanie środkami krajowymi.</t>
  </si>
  <si>
    <t>Regionalne Programy Operacyjne 2014-2020 finansowane z udziałem środków Europejskiego Funduszu Społecznego</t>
  </si>
  <si>
    <t>o kwotę</t>
  </si>
  <si>
    <t>Powyższe zmiany wprowadzone są w celu dostosowania planowanych dochodów do wielkości przewidywanych wydatków przeznaczonych dla beneficjentów, realizujących projekty w udziałem współfinansowania krajowego, zgodnie z harmonogramami realizacji projektów.</t>
  </si>
  <si>
    <t>Ochrona zdrowia</t>
  </si>
  <si>
    <t>Pomoc społeczna</t>
  </si>
  <si>
    <t>Pozostałe zadania w zakresie polityki społecznej</t>
  </si>
  <si>
    <t>II.</t>
  </si>
  <si>
    <t>Wydatki</t>
  </si>
  <si>
    <t>Krajowe pasażerskie przewozy kolejowe</t>
  </si>
  <si>
    <t>Edukacyjna opieka wychowawcza</t>
  </si>
  <si>
    <t>Kultura i ochrona dziedzictwa narodowego</t>
  </si>
  <si>
    <t>Muzea</t>
  </si>
  <si>
    <t>5. Ocena skutków regulacji: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</si>
  <si>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</si>
  <si>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</si>
  <si>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</si>
  <si>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</si>
  <si>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</si>
  <si>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</si>
  <si>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§ 1 ust. 1 pkt 2 dotyczący dochodów majątkowych</t>
  </si>
  <si>
    <t>4.</t>
  </si>
  <si>
    <t>§ 2 ust.1 dotyczący wydatków budżetowych</t>
  </si>
  <si>
    <t>5.</t>
  </si>
  <si>
    <t>§ 2 ust.1 pkt 1 dotyczący wydatków bieżących</t>
  </si>
  <si>
    <t>6.</t>
  </si>
  <si>
    <t>§ 2 ust. 1 pkt 2 dotyczący wydatków majątkowych</t>
  </si>
  <si>
    <t>7.</t>
  </si>
  <si>
    <t>§ 7 ust. 1 dotyczący dotacji udzielanych z budżetu województwa</t>
  </si>
  <si>
    <t>8.</t>
  </si>
  <si>
    <t>§ 7 ust. 1 pkt 1 dotyczący dotacji udzielanych z budżetu województwa jednostkom sektora finansów publicznych</t>
  </si>
  <si>
    <t>9.</t>
  </si>
  <si>
    <t>§ 7 ust. 1 pkt 2 dotyczący dotacji udzielanych z budżetu województwa jednostkom spoza sektora finansów publicznych</t>
  </si>
  <si>
    <t>10.</t>
  </si>
  <si>
    <t>§ 7 ust. 2 dotyczący dotacji przedmiotowych udzielanych z budżetu województwa dla przewoźników komunikacji kolejowej z tytułu świadczonych usług w zakresie publicznego transportu zbiorowego</t>
  </si>
  <si>
    <t>11.</t>
  </si>
  <si>
    <t>12.</t>
  </si>
  <si>
    <t>Zmiany załączników do uchwały budżetowej:</t>
  </si>
  <si>
    <t>Załącznik nr 1 "Dochody budżetu Województwa Kujawsko-Pomorskiego wg źródeł pochodzenia. Plan na 2021 rok";</t>
  </si>
  <si>
    <t>Załącznik nr 2 "Dochody budżetu Województwa Kujawsko-Pomorskiego wg klasyfikacji budżetowej. Plan na 2021 rok";</t>
  </si>
  <si>
    <t>Załącznik nr 3 "Wydatki budżetu Województwa Kujawsko-Pomorskiego wg grup wydatków. Plan na 2021 rok";</t>
  </si>
  <si>
    <t>Załącznik nr 4 "Wydatki budżetu Województwa Kujawsko-Pomorskiego wg klasyfikacji budżetowej. Plan na 2021 rok";</t>
  </si>
  <si>
    <t>Załącznik nr 5 "Wynik budżetowy i finansowy. Plan na 2021 rok";</t>
  </si>
  <si>
    <t>Załącznik Nr 7 "Pozostałe projekty i działania realizowane ze środków zagranicznych. Plan na 2021 rok";</t>
  </si>
  <si>
    <t>Załącznik nr 8 "Wydatki na zadania inwestycyjne. Plan na 2021 rok";</t>
  </si>
  <si>
    <t>Załącznik nr 9 "Dotacje udzielane z budżetu Województwa Kujawsko-Pomorskiego. Plan na 2021 rok";</t>
  </si>
  <si>
    <t>III.</t>
  </si>
  <si>
    <t>Wynik budżetowy i finansowy na 2021 rok</t>
  </si>
  <si>
    <t xml:space="preserve">             </t>
  </si>
  <si>
    <t>Zmianie ulega załącznik nr 5 do uchwały budżetowej pn. "Wynik budżetowy i finansowy. Plan na 2021 rok" w związku ze:</t>
  </si>
  <si>
    <t>1)</t>
  </si>
  <si>
    <t>2)</t>
  </si>
  <si>
    <t>Specjalne ośrodki szkolno-wychowawcze</t>
  </si>
  <si>
    <t>Zwiększa się wydatki:</t>
  </si>
  <si>
    <t>Ogrody botaniczne i zoologiczne oraz naturalne obszary i obiekty chronionej przyrody</t>
  </si>
  <si>
    <t>Parki krajobrazowe</t>
  </si>
  <si>
    <t xml:space="preserve">Parki krajobrazowe </t>
  </si>
  <si>
    <t>Oświata i wychowanie</t>
  </si>
  <si>
    <t>Gospodarka mieszkaniowa</t>
  </si>
  <si>
    <t>Gospodarka gruntami i nieruchomościami</t>
  </si>
  <si>
    <t>Wojewódzkie urzędy pracy</t>
  </si>
  <si>
    <t>Drogi publiczne wojewódzkie</t>
  </si>
  <si>
    <t>Promocja jednostek samorządu terytorialnego</t>
  </si>
  <si>
    <t xml:space="preserve">   1) na zadania bieżące w ramach:</t>
  </si>
  <si>
    <r>
      <t xml:space="preserve">       - Poddziałania 6.1.1  Inwestycje w infrastrukturę zdrowotną, na projekt pn. </t>
    </r>
    <r>
      <rPr>
        <i/>
        <sz val="10"/>
        <rFont val="Times New Roman"/>
        <family val="1"/>
      </rPr>
      <t>"Doposażenie szpitali 
         w województwie kujawsko-pomorskim związane z zapobieganiem, przeciwdziałaniem 
         i zwalczaniem COVID-19 - etap II"</t>
    </r>
  </si>
  <si>
    <t>Biblioteki</t>
  </si>
  <si>
    <t>Domy i ośrodki kultury, świetlice i kluby</t>
  </si>
  <si>
    <t xml:space="preserve">Wprowadza się następujące zmiany w projektach realizowanych w ramach RPO WK-P 2014-2020: </t>
  </si>
  <si>
    <t>Placówki kształcenia ustawicznego i centra kształcenia zawodowego</t>
  </si>
  <si>
    <t>Administracja publiczna</t>
  </si>
  <si>
    <t>60013</t>
  </si>
  <si>
    <r>
      <t xml:space="preserve">       - Poddziałania 6.1.1  Inwestycje w infrastrukturę zdrowotną, na projekt pn. </t>
    </r>
    <r>
      <rPr>
        <i/>
        <sz val="10"/>
        <rFont val="Times New Roman"/>
        <family val="1"/>
      </rPr>
      <t>"Doposażenie szpitali 
         w województwie kujawsko-pomorskim związane z zapobieganiem, przeciwdziałaniem 
         i zwalczaniem COVID-19"</t>
    </r>
  </si>
  <si>
    <r>
      <t xml:space="preserve">       - Poddziałania 1.6.2 Dotacje dla innowacyjnych MŚP, na projekt pn. </t>
    </r>
    <r>
      <rPr>
        <i/>
        <sz val="10"/>
        <rFont val="Times New Roman"/>
        <family val="1"/>
      </rPr>
      <t>"Granty na kapitał obrotowy dla 
         mikro i małych przedsiębiorstw w branży gastronomicznej oraz fitness w związku z wystąpieniem
         stanu epidemii COVID-19"</t>
    </r>
  </si>
  <si>
    <t xml:space="preserve">   2) na zadania inwestycyjne w ramach:</t>
  </si>
  <si>
    <r>
      <t xml:space="preserve">       - Poddziałania 6.3.1 Inwestycje w infrastrukturę przedszkolną, na projekt</t>
    </r>
    <r>
      <rPr>
        <i/>
        <sz val="10"/>
        <rFont val="Times New Roman"/>
        <family val="1"/>
      </rPr>
      <t xml:space="preserve"> "Dostrzec to, co niewidoczne" - 
         zwiększenie dostępności do edukacji przedszkolnej w Ośrodku Braille'a w Bydgoszczy"</t>
    </r>
  </si>
  <si>
    <t>Informatyka</t>
  </si>
  <si>
    <t>Pozostałe zadania w zakresie kultury</t>
  </si>
  <si>
    <t>Teatry</t>
  </si>
  <si>
    <t>Określa się dotacje dla:</t>
  </si>
  <si>
    <t>90095</t>
  </si>
  <si>
    <t>Gospodarka komunalna i ochrona środowiska</t>
  </si>
  <si>
    <t>Dochody od osób prawnych, od osób fizycznych i od innych jednostek nieposiadających osobowości prawnej oraz wydatki związane z ich poborem</t>
  </si>
  <si>
    <t>Udziały województw w podatkach stanowiących dochód budżetu państwa</t>
  </si>
  <si>
    <t>Urzędy marszałkowskie</t>
  </si>
  <si>
    <t xml:space="preserve">§ 3 ust. 1 dotyczący deficytu budżetowego </t>
  </si>
  <si>
    <t>§ 3 ust. 2 dotyczący przychodów budżetowych</t>
  </si>
  <si>
    <t>13.</t>
  </si>
  <si>
    <t>3)</t>
  </si>
  <si>
    <t>4)</t>
  </si>
  <si>
    <t xml:space="preserve">Niniejszą uchwałą dokonuje się zmian w zakresie planowanych  dochodów, wydatków, przychodów, deficytu budżetowego oraz limitów wydatków na programy (projekty) finansowane ze środków zagranicznych. </t>
  </si>
  <si>
    <t>Załącznik nr 6 "Projekty i działania realizowane w ramach Regionalnego Programu Operacyjnego Województwa Kujawsko-Pomorskiego 2014-2020. Plan na
2021 rok";</t>
  </si>
  <si>
    <t>Uchwała dotyczy zmiany budżetu Województwa Kujawsko-Pomorskiego na 2021 r., przyjętego uchwałą Nr XXVIII/395/20 Sejmiku Województwa Kujawsko-Pomorskiego z dnia 21 grudnia 2020 r., zmienioną uchwałami: Nr 3/78/21 Zarządu Województwa Kujawsko-Pomorskiego z dnia 28 stycznia 2021 r., Nr 6/227/21 Zarządu Województwa Kujawsko-Pomorskiego z dnia 18 lutego 2021 r., Nr XXX/431/21 Sejmiku Województwa Kujawsko-Pomorskiego z dnia 22 marca 2021 r., Nr 13/482/21 Zarządu Województwa Kujawsko-Pomorskiego z dnia 7 kwietnia 2021 r., Nr XXXI/446/21 Sejmiku Województwa Kujawsko-Pomorskiego z dnia 26 kwietnia 2021 r., Nr 16/616/21 Zarządu Województwa Kujawsko-Pomorskiego z dnia 28 kwietnia 2021 r. oraz Nr 20/766/21 Zarządu Województwa Kujawsko-Pomorskiego z dnia 27 maja 2021 r.</t>
  </si>
  <si>
    <t>Dokonuje się zmiany wielkości dotacji zabezpieczonych dla Muzeum Etnograficznego w Toruniu na wkład własny do projektów, które uzyskały dofinansowanie od Ministra Kultury, Dziedzictwa Narodowego i Sportu w ramach Programu Wspieranie działań muzealnych, tj.:</t>
  </si>
  <si>
    <r>
      <t xml:space="preserve"> -  zwiększenie dotacji o kwotę 20.149 zł na projekt pn.</t>
    </r>
    <r>
      <rPr>
        <i/>
        <sz val="10"/>
        <rFont val="Times New Roman"/>
        <family val="1"/>
      </rPr>
      <t xml:space="preserve"> Prace konserwatorskie w obiektach architektonicznych - muzealiach w Muzeum 
    Etnograficznym w Toruniu </t>
    </r>
    <r>
      <rPr>
        <sz val="10"/>
        <rFont val="Times New Roman"/>
        <family val="1"/>
      </rPr>
      <t>w związku ze zmianą wartości zadania po przeprowadzeniu postępowania w trybie podstawowym bez negocjacji;</t>
    </r>
  </si>
  <si>
    <t>2. Wojewódzkiej i Miejskiej Biblioteki Publicznej - Książnicy Kopernikańskiej w Toruniu:</t>
  </si>
  <si>
    <t>Zmniejsza się o kwotę 240.000 zł planowane dochody z tytułu dotacji od jednostek samorządu terytorialnego w związku z odwołaniem przez Operę Nova w Bydgoszczy Bydgoskiego Festiwalu Operowego, który miał być współfinansowany środkami pochodzącymi z dotacji z Miasta Bydgoszcz.</t>
  </si>
  <si>
    <t>Zwiększa się o kwotę 50.000 zł planowane dochody z tytułu dotacji od jednostek samorządu terytorialnego w związku z udzieleniem Województwu przez Miasto Toruń dotacji celowej na dofinansowanie kosztów organizacji 25. edycji Międzynarodowego Festiwalu Teatralnego KONTAKT.</t>
  </si>
  <si>
    <t>Zmniejsza się o kwotę 340.000 zł dotację zaplanowaną ze środków własnych województwa dla Teatru im. W. Horzycy w Toruniu na organizację 25. edycji Międzynarodowego Festiwalu Teatralnego "Kontakt" w związku przyjęciem dla przedsięwzięcia formy hybrydowej z ograniczoną liczbą wydarzeń na żywo skutkującą zmniejszeniem kosztów jego przygotowania. Jednocześnie określa się dotację w kwocie 50.000 zł finansowaną ze środków Miasta Torunia, w związku z udzieleniem Województwu przez Miasto dotacji celowej na dofinansowanie kosztów organizacji przedsięwzięcia.</t>
  </si>
  <si>
    <r>
      <t>Określa się wydatki inwestycyjne w kwocie 50.000 zł na zadanie własne pn.</t>
    </r>
    <r>
      <rPr>
        <i/>
        <sz val="10"/>
        <rFont val="Times New Roman"/>
        <family val="1"/>
      </rPr>
      <t xml:space="preserve"> "Wsparcie realizacji inicjatyw o charakterze rekreacyjno-sportowym". </t>
    </r>
    <r>
      <rPr>
        <sz val="10"/>
        <rFont val="Times New Roman"/>
        <family val="1"/>
      </rPr>
      <t>Powyższe środki przeznaczone zostaną na udzielenie dotacji podmiotom niezaliczonym do sektora finansów publicznych i niedziałających w celu osiągnięcia zysku, na realizację zadań publicznych innych niż określone w ustawie o działalności pożytku publicznego i wolontariacie w trybie uchwały Nr VI/105/11 Sejmiku Województwa Kujawsko-Pomorskiego z dnia 21 marca 2011 r.</t>
    </r>
  </si>
  <si>
    <t xml:space="preserve">Kultura fizyczna </t>
  </si>
  <si>
    <t>Zadania w zakresie kultury fizycznej</t>
  </si>
  <si>
    <r>
      <t xml:space="preserve"> - o kwotę 70.000 zł na zadanie własne pn</t>
    </r>
    <r>
      <rPr>
        <i/>
        <sz val="10"/>
        <rFont val="Times New Roman"/>
        <family val="1"/>
      </rPr>
      <t>. "Zadania w zakresie kultury fizycznej i sportu - pozostała działalność"</t>
    </r>
    <r>
      <rPr>
        <sz val="10"/>
        <rFont val="Times New Roman"/>
        <family val="1"/>
      </rPr>
      <t xml:space="preserve"> z przeznaczeniem na 
   współorganizację przedsięwzięć o charakterze sportowym na terenie województwa;</t>
    </r>
  </si>
  <si>
    <r>
      <t xml:space="preserve"> - o kwotę 60.000 zł na zadanie własne pn</t>
    </r>
    <r>
      <rPr>
        <i/>
        <sz val="10"/>
        <rFont val="Times New Roman"/>
        <family val="1"/>
      </rPr>
      <t>. "Granty - zadania w zakresie upowszechniania kultury fizycznej i sportu"</t>
    </r>
    <r>
      <rPr>
        <sz val="10"/>
        <rFont val="Times New Roman"/>
        <family val="1"/>
      </rPr>
      <t xml:space="preserve"> z przeznaczeniem na 
   zlecenie w trybie ustawy o działalności pożytku publicznego i wolontariacie organizacji wojewódzkiego programu nauki jazdy na łyżwach dla 
   najmłodszych dzieci.</t>
    </r>
  </si>
  <si>
    <r>
      <t>Zmniejsza się o kwotę 60.000 zł wydatki zaplanowane na zadanie własne pn</t>
    </r>
    <r>
      <rPr>
        <i/>
        <sz val="10"/>
        <rFont val="Times New Roman"/>
        <family val="1"/>
      </rPr>
      <t xml:space="preserve">. "Granty - Programy Sportu Powszechnego". </t>
    </r>
    <r>
      <rPr>
        <sz val="10"/>
        <rFont val="Times New Roman"/>
        <family val="1"/>
      </rPr>
      <t>Zmiana wynika z urealnienia wydatków przeznaczonych w 2021 roku na przeprowadzenie konkursów w trybie ustawy o działalności pożytku publicznego i wolontariacie w celu wyłonienia operatorów wojewódzkich do obsługi Programów opracowanych przez Ministerstwo Kultury, Dziedzictwa Narodowego i Sportu.</t>
    </r>
  </si>
  <si>
    <t>Szkolnictwo wyższe i nauka</t>
  </si>
  <si>
    <t>W związku z wyrażeniem woli utworzenia przez Województwo spółki z ograniczoną odpowiedzialnością pod firmą Kujawsko-Pomorskie Centrum Naukowo-Technologiczne sp. z o.o. z siedzibą w Przysieku (uchwała nr XXXI/452/21 Sejmiku Województwa Kujawsko-Pomorskiego z dnia 26 kwietnia 2021 r.), określa się wydatki w kwocie 100.000 zł na kapitał zakładowy spółki. Wniesienie kapitału nastąpi przez objęcie 1.000 udziałów o wartości nominalnej 100 zł każdy.</t>
  </si>
  <si>
    <t>Przedszkola specjalne</t>
  </si>
  <si>
    <r>
      <t xml:space="preserve">        - w kwocie 639.600 zł na zadanie pn. </t>
    </r>
    <r>
      <rPr>
        <i/>
        <sz val="10"/>
        <rFont val="Times New Roman"/>
        <family val="1"/>
      </rPr>
      <t xml:space="preserve">"Przebudowa i rozbudowa drogi wojewódzkiej Nr 255 Pakość-Strzelno od km 0+005 do km 21+910. 
          Etap II - Przebudowa drogi wojewódzkiej Nr 255 na odcinku od km 2+220 do km 21+910, dł. 19,690 km - przygotowanie inwestycji"; </t>
    </r>
  </si>
  <si>
    <r>
      <t xml:space="preserve">        - w kwocie 6.489 zł na zadanie pn. </t>
    </r>
    <r>
      <rPr>
        <i/>
        <sz val="10"/>
        <rFont val="Times New Roman"/>
        <family val="1"/>
      </rPr>
      <t xml:space="preserve">"Opracowanie studium techniczno-ekonomiczno-środowiskowego inwestycji pn. "Budowa obwodnicy
          Tucholi"; </t>
    </r>
  </si>
  <si>
    <t>1. wieloletnie zadania inwestycyjne:</t>
  </si>
  <si>
    <t>Określa się dotacje dla Kujawsko-Pomorskiego Centrum Kultury w Bydgoszczy:</t>
  </si>
  <si>
    <t>Określa się planowane wydatki w kwocie 500.000 zł na podwyższenie kapitału zakładowego spółki Kujawsko-Pomorska Agencja Innowacji Sp. z o.o. z przeznaczeniem na przygotowanie Spółki do realizacji zadań dotyczących Regionalnej Strategii Innowacji dla Województwa Kujawsko-Pomorskiego na lata 2021-2027 oraz do nowego okresu programowania. Wniesienie kapitału nastąpi poprzez objęcie 5.000 nowych udziałów o wartości nominalnej 100 zł każdy.</t>
  </si>
  <si>
    <t>Różne rozliczenia finansowe</t>
  </si>
  <si>
    <t>W związku z brakiem możliwości wydatkowania do dnia 31 maja 2021 r. części środków określonych uchwałą Nr XXVIII/398/20 Sejmiku Województwa Kujawsko-Pomorskiego z dnia 21 grudnia 2020 r. jako wydatki niewygasające z upływem 2020 r., zwiększa się majątkowe dochody własne województwa o kwotę 18.355.668 zł oraz bieżące dochody własne o kwotę 50.670 zł.</t>
  </si>
  <si>
    <t>Określa się wydatki 2.417.561 zł na dopłaty do Spółki Kujawsko-Pomorskie Centrum Kompetencji Cyfrowych z przeznaczeniem na pokrycie ujemnego wyniku finansowego na działalności operacyjnej za rok 2020.</t>
  </si>
  <si>
    <r>
      <t xml:space="preserve">Zwiększa się o kwotę 21.486 zł planowane dochody z tytułu dotacji od jednostek samorządu terytorialnego w związku z udzieleniem przez Miasto Bydgoszcz pomocy finansowej na zadanie inwestycyjne pn. </t>
    </r>
    <r>
      <rPr>
        <i/>
        <sz val="10"/>
        <rFont val="Times New Roman"/>
        <family val="1"/>
      </rPr>
      <t>"Rozbudowa Opery NOVA w Bydgoszczy o IV krąg".</t>
    </r>
  </si>
  <si>
    <r>
      <t>Zmniejsza się o kwotę 144 zł wydatki zaplanowane na wieloletnie zadanie pn. "</t>
    </r>
    <r>
      <rPr>
        <i/>
        <sz val="10"/>
        <rFont val="Times New Roman"/>
        <family val="1"/>
      </rPr>
      <t xml:space="preserve">Utrzymanie architektury edukacyjno-turystycznej" </t>
    </r>
    <r>
      <rPr>
        <sz val="10"/>
        <rFont val="Times New Roman"/>
        <family val="1"/>
      </rPr>
      <t>realizowane przez Gostyńsko-Włocławski Park Krajobrazowy tj. do wielkości wynikającej z zawartej umowy po przeprowadzonym zapytaniu ofertowym na naprawę i konserwację urządzeń znajdujących się na terenie ogrodu edukacyjnego "Rycykowy Zakątek".</t>
    </r>
  </si>
  <si>
    <t xml:space="preserve">    1) na jednoroczne zadania inwestycyjne, tj.:</t>
  </si>
  <si>
    <t>Lokalny transport zbiorowy</t>
  </si>
  <si>
    <t xml:space="preserve"> - w części finansowanej ze środków Funduszu rozwoju przewozów autobusowych o charakterze użyteczności publicznej o kwotę 1.591.599 zł. 
   Zmiana wynika z umowy Nr 2/2021/FRPA/W-1/2021 z dnia 26 maja br. zawartej pomiędzy Województwem a Wojewodą Kujawsko-Pomorskim
   o dopłatę z Funduszu rozwoju przewozów autobusowych do realizacji zadań dotyczących zapewnienia funkcjonowania publicznego transportu 
   zbiorowego w zakresie przewozów autobusowych o charakterze użyteczności publicznej na okres od 1 kwietnia do 31 grudnia 2021 r.;</t>
  </si>
  <si>
    <r>
      <t xml:space="preserve">W celu zabezpieczenia środków na realizację polityki promocyjnej Województwa Kujawsko-Pomorskiego zwiększa się o kwotę 1.300.000 zł wydatki zaplanowane na zadanie własne pn. </t>
    </r>
    <r>
      <rPr>
        <i/>
        <sz val="10"/>
        <rFont val="Times New Roman"/>
        <family val="1"/>
      </rPr>
      <t xml:space="preserve">"Promocja Województwa". </t>
    </r>
  </si>
  <si>
    <r>
      <t xml:space="preserve">Dotychczasowa nazwa wieloletniego zadania inwestycyjnego realizowanego przez Urząd Marszałkowski w Toruniu </t>
    </r>
    <r>
      <rPr>
        <i/>
        <sz val="10"/>
        <rFont val="Times New Roman"/>
        <family val="1"/>
      </rPr>
      <t>"Budowa ciągu pieszo-rowerowego wzdłuż drogi wojewódzkiej Nr 534, tj. od skrzyżowania z drogą powiatową Nr 2205C Długie-Rakowo-Cetki od skrzyżowania z ul. Kościuszki w Rypinie - opracowanie dokumentacji technicznej"</t>
    </r>
    <r>
      <rPr>
        <sz val="10"/>
        <rFont val="Times New Roman"/>
        <family val="1"/>
      </rPr>
      <t xml:space="preserve"> otrzymuje brzmienie </t>
    </r>
    <r>
      <rPr>
        <i/>
        <sz val="10"/>
        <rFont val="Times New Roman"/>
        <family val="1"/>
      </rPr>
      <t>"Budowa ciągu pieszo-rowerowego wzdłuż drogi wojewódzkiej Nr 534 od miejscowości Ostrowite do skrzyżowania z ul. Kościuszki w Rypinie - opracowanie dokumentacji technicznej".</t>
    </r>
    <r>
      <rPr>
        <sz val="10"/>
        <rFont val="Times New Roman"/>
        <family val="1"/>
      </rPr>
      <t xml:space="preserve"> Zmiana wynika z chęci uczestnictwa Gminy Brzuze w budowie ścieżki rowerowej i zwiększenia zakresu planowanej budowy poprzez wydłużenie odcinka ciągu pieszo-rowerowego do miejscowości Ostrowite.</t>
    </r>
  </si>
  <si>
    <r>
      <t xml:space="preserve">1. projekt pn. </t>
    </r>
    <r>
      <rPr>
        <i/>
        <sz val="10"/>
        <rFont val="Times New Roman"/>
        <family val="1"/>
      </rPr>
      <t>"Dostrzec to, co niewidoczne" - zwiększenie dostępności do edukacji przedszkolnej w Ośrodku Braille'a w Bydgoszczy"</t>
    </r>
    <r>
      <rPr>
        <sz val="10"/>
        <rFont val="Times New Roman"/>
        <family val="1"/>
      </rPr>
      <t xml:space="preserve"> 
    (Poddziałanie 6.3.1) w zakresie wydatków inwestycyjnych:</t>
    </r>
  </si>
  <si>
    <t>1. Opery NOVA w Bydgoszczy:</t>
  </si>
  <si>
    <t>Zwiększa się dotacje dla:</t>
  </si>
  <si>
    <t>2. Kujawsko-Pomorskiego Teatru Muzycznego w Toruniu na wieloletnie zadania inwestycyjne, tj.:</t>
  </si>
  <si>
    <t>Określa się dotację dla Kujawsko-Pomorskiego Teatru Muzycznego w Toruniu w kwocie 226.310 zł z przeznaczeniem na zakup wyposażenia budynku Pałacu Dąmbskich - siedziby Instytucji. W ramach powyższych środków zakupione zostanie wyposażenie do sal warsztatowych, garderób, galerii i reprezentacyjnej Sali Złotej, m.in.: ramy, antyramy, żyrandole, kinkiety, krzesła reprezentacyjne, fotele kinowe, lustra baletowe i dekoracyjne, drążki baletowe system wystawienniczy, biblioteka, karnisze, zasłony. Środki w kwocie 205.310 zł stanowią dotację bieżącą natomiast kwota 21.000 zł przeznaczona jest na wydatki inwestycyjne.</t>
  </si>
  <si>
    <t xml:space="preserve">    2) zmniejszenie wydatków:</t>
  </si>
  <si>
    <t>2. jednoroczne zadania inwestycyjne:</t>
  </si>
  <si>
    <r>
      <t xml:space="preserve">   1) określenie wydatków w kwocie 1.510.000 zł na zadanie pn.</t>
    </r>
    <r>
      <rPr>
        <i/>
        <sz val="10"/>
        <rFont val="Times New Roman"/>
        <family val="1"/>
      </rPr>
      <t xml:space="preserve"> "Roboty dodatkowe i uzupełniające-ścieżki rowerowe" </t>
    </r>
    <r>
      <rPr>
        <sz val="10"/>
        <rFont val="Times New Roman"/>
        <family val="1"/>
      </rPr>
      <t>z przeznaczeniem na 
      pokrycie kosztów robót koniecznych do poniesienia w ramach projektów RPO WK-P 2014-2020, Działania 3.4 i Poddziałania 3.5.2, wynikających 
      z niezinwentaryzowanych kolizji (gaz, wodociągi, kanalizacja, energetyka), błędów projektowych oraz odmiennych warunków gruntowych;</t>
    </r>
  </si>
  <si>
    <t xml:space="preserve">   2) zwiększenie wydatków:</t>
  </si>
  <si>
    <t>3. projekty realizowane w ramach RPO WK-P 2014-2020:</t>
  </si>
  <si>
    <t>Rozwój kadr nowoczesnej gospodarki i przedsiębiorczości</t>
  </si>
  <si>
    <t>Zwiększa się dochody z tytułu dotacji celowej z budżetu państwa:</t>
  </si>
  <si>
    <r>
      <t xml:space="preserve"> - na zadanie pn. "</t>
    </r>
    <r>
      <rPr>
        <i/>
        <sz val="10"/>
        <rFont val="Times New Roman"/>
        <family val="1"/>
      </rPr>
      <t>Punkty Informacyjne Funduszy Europejskich WK-P"</t>
    </r>
    <r>
      <rPr>
        <sz val="10"/>
        <rFont val="Times New Roman"/>
        <family val="1"/>
      </rPr>
      <t xml:space="preserve"> realizowane w ramach Programu Operacyjnego Pomoc Techniczna łącznie 
   o kwotę 30.366 zł, w tym z budżetu państwa na finansowanie części unijnej o kwotę 25.811 zł oraz na finansowanie części krajowej o kwotę 4.555 zł.
   Zmiana dokonywana jest w związku z przyznaniem dodatkowych środków przez Ministerstwo Funduszy i Polityki Regionalnej;</t>
    </r>
  </si>
  <si>
    <t xml:space="preserve">       - Działania 5.1 Infrastruktura drogowa, na projekty:</t>
  </si>
  <si>
    <r>
      <t xml:space="preserve">         pn. </t>
    </r>
    <r>
      <rPr>
        <i/>
        <sz val="10"/>
        <rFont val="Times New Roman"/>
        <family val="1"/>
      </rPr>
      <t>"Przebudowa drogi wojewódzkiej Nr 249 wraz z uruchomieniem przeprawy promowej przez Wisłę
         na wysokości Solca Kujawskiego i Czarnowa"</t>
    </r>
  </si>
  <si>
    <r>
      <t xml:space="preserve">         pn. </t>
    </r>
    <r>
      <rPr>
        <i/>
        <sz val="10"/>
        <rFont val="Times New Roman"/>
        <family val="1"/>
      </rPr>
      <t>"Przebudowa i rozbudowa drogi wojewódzkiej Nr 559 na odcinku Lipno - Kamień Kotowy - 
         granica województwa"</t>
    </r>
  </si>
  <si>
    <r>
      <t xml:space="preserve">         pn. </t>
    </r>
    <r>
      <rPr>
        <i/>
        <sz val="10"/>
        <rFont val="Times New Roman"/>
        <family val="1"/>
      </rPr>
      <t>"Rozbudowa drogi wojewódzkiej Nr 548 Stolno-Wąbrzeźno od km 0+005 do km 29+619 
         z wyłączeniem węzła autostradowego w m. Lisewo od km 14+144 do km 15+146"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</si>
  <si>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265 Brześć Kujawski-Gostynin od km 
         0+003 do km 19+117"</t>
    </r>
  </si>
  <si>
    <r>
      <t xml:space="preserve">       - Działania 5.1 Infrastruktura drogowa, na projekt pn. </t>
    </r>
    <r>
      <rPr>
        <i/>
        <sz val="10"/>
        <rFont val="Times New Roman"/>
        <family val="1"/>
      </rPr>
      <t xml:space="preserve">"Rozbudowa drogi wojewódzkiej Nr 251 Kaliska-
         Inowrocław na odcinku od km 19+649 (od granicy województwa kujawsko-pomorskiego) do km 
         34+200 oraz od km 34+590,30 do km 35+290 wraz z przebudową mostu na rzece Gąsawka 
         w miejscowości Żnin" </t>
    </r>
  </si>
  <si>
    <r>
      <t>Dokonuje się przeniesienia planowanych wydatków między podziałkami klasyfikacji budżetowej w kwocie 687.494 zł w zadaniu własnym pn.</t>
    </r>
    <r>
      <rPr>
        <i/>
        <sz val="10"/>
        <rFont val="Times New Roman"/>
        <family val="1"/>
      </rPr>
      <t xml:space="preserve"> Dotowanie kolejowych przewozów pasażerskich 2020-2021" </t>
    </r>
    <r>
      <rPr>
        <sz val="10"/>
        <rFont val="Times New Roman"/>
        <family val="1"/>
      </rPr>
      <t>w celu zabezpieczenia środków na realizację porozumienia w sprawie powierzenia Województwu Pomorskiemu organizowania publicznego transportu zbiorowego na odcinku linii  kolejowej Nr 207 Toruń Wschodni-Malbork od Grudziądza do granicy województwa kujawsko-pomorskiego z województwem pomorskim w okresie od dnia 1 lipca 2021 r. do dnia 11 grudnia 2021 r.</t>
    </r>
  </si>
  <si>
    <r>
      <t>Zwiększa się wydatki zaplanowane na zadanie własne pn.</t>
    </r>
    <r>
      <rPr>
        <i/>
        <sz val="10"/>
        <rFont val="Times New Roman"/>
        <family val="1"/>
      </rPr>
      <t xml:space="preserve"> "Zapewnienie funkcjonowania publicznego transportu zbiorowego w zakresie przewozów autobusowych o charakterze użyteczności publicznej" </t>
    </r>
    <r>
      <rPr>
        <sz val="10"/>
        <rFont val="Times New Roman"/>
        <family val="1"/>
      </rPr>
      <t>łącznie o kwotę 2.202.207 zł, w tym:</t>
    </r>
  </si>
  <si>
    <r>
      <t xml:space="preserve">Określa się wydatki w kwocie 50.492 zł na zadanie własne pn. </t>
    </r>
    <r>
      <rPr>
        <i/>
        <sz val="10"/>
        <rFont val="Times New Roman"/>
        <family val="1"/>
      </rPr>
      <t>"Doradztwo techniczne w ramach partnerstwa publiczno-prywatnego"</t>
    </r>
    <r>
      <rPr>
        <sz val="10"/>
        <rFont val="Times New Roman"/>
        <family val="1"/>
      </rPr>
      <t>. Środki te ujęte były w wykazie wydatków niewygasających z upływem 2020 r. z ostatecznym terminem wykorzystania do dnia 31 maja 2021 r. (uchwała Nr  XXVIII/398/20 Sejmiku Województwa Kujawsko-Pomorskiego z dnia 21 grudnia 2020 r.). W związku z przedłużającym się procesem realizacji II etapu zadania na skutek decyzji Zarządu Województwa o wstrzymaniu zakończenia trwającego postępowania PPP do czasu ostatecznego wyjaśnienia ewentualnej możliwości finansowania części inwestycyjnej projektu ze środków unijnych perspektywy finansowanej 2021-2027 i braku możliwości wydatkowania środków w wyznaczonym terminie, powyższe środki ujmuje się w roku bieżącym.</t>
    </r>
  </si>
  <si>
    <r>
      <t xml:space="preserve">    1) określenie wydatków w kwocie 6.500.000 zł na zadanie przewidziane do realizacji w latach 2021-2022 pn.</t>
    </r>
    <r>
      <rPr>
        <i/>
        <sz val="10"/>
        <rFont val="Times New Roman"/>
        <family val="1"/>
      </rPr>
      <t xml:space="preserve"> "Rozbudowa drogi wojewódzkiej 
         Nr 543 Paprzyn-Szabda w m. Jabłonowo-Zamek"</t>
    </r>
    <r>
      <rPr>
        <sz val="10"/>
        <rFont val="Times New Roman"/>
        <family val="1"/>
      </rPr>
      <t>;</t>
    </r>
  </si>
  <si>
    <r>
      <t xml:space="preserve">        - na zadanie pn. </t>
    </r>
    <r>
      <rPr>
        <i/>
        <sz val="10"/>
        <rFont val="Times New Roman"/>
        <family val="1"/>
      </rPr>
      <t>"Rozbudowa drogi wojewódzkiej Nr 244 Kamieniec-Strzelce Dolne, m. Żołędowo, ul. Jastrzębia od km 30+068 do km
          33+342, dł. 3,274 km"</t>
    </r>
    <r>
      <rPr>
        <sz val="10"/>
        <rFont val="Times New Roman"/>
        <family val="1"/>
      </rPr>
      <t xml:space="preserve"> o kwotę 5.000.000 zł, w tym finansowanych ze środków własnych województwa o kwotę 4.000.000 zł oraz z dotacji od 
          jednostek samorządu terytorialnego o kwotę 1.000.000 zł. Środki przeniesione zostają na rok 2023 i wydłuża się okres realizacji inwestycji 
          z uwagi na brak możliwości przeprowadzenia procedury przetargowej na wykonawcę robót drogowych w wyniku trwającego procesu 
          zmiany decyzji środowiskowej w oparciu o nowe rozwiązania projektowe;</t>
    </r>
  </si>
  <si>
    <t xml:space="preserve">       w celu zabezpieczenia środków na rozstrzygnięcie postepowań przetargowych wszczętych w ramach ww. zadań;</t>
  </si>
  <si>
    <r>
      <t xml:space="preserve">Określa się wydatki w kwocie 4.452.250 zł na nowy projekt pn. </t>
    </r>
    <r>
      <rPr>
        <i/>
        <sz val="10"/>
        <rFont val="Times New Roman"/>
        <family val="1"/>
      </rPr>
      <t xml:space="preserve">"Inicjatywy w zakresie usług społecznych realizowane przez NGO" </t>
    </r>
    <r>
      <rPr>
        <sz val="10"/>
        <rFont val="Times New Roman"/>
        <family val="1"/>
      </rPr>
      <t xml:space="preserve">przewidziany do realizacji w latach 2021-2022 w ramach RPO WK-P 2014-2020, Poddziałania 9.3.2. Celem projektu jest zwiększenie dostępności do usług społecznych (środowiskowych, opiekuńczych, wsparcia rodziny i pieczy zastępczej) dla 1060 mieszkańców województwa dotkniętych skutkami pandemii COVID-19. W ramach projektu przeprowadzony zostanie nabór wniosków o powierzenie grantu dla organizacji pozarządowych na realizację różnych inicjatyw oferujących kompleksowe i zróżnicowane usługi społeczne. Powyższa kwota sfinansowana zostanie z budżetu środków europejskich w kwocie 3.784.412 zł oraz z dotacji z budżetu państwa na współfinansowanie krajowe w kwocie 667.838 zł. </t>
    </r>
  </si>
  <si>
    <t xml:space="preserve">     - określenie wydatków niekwalifikowalnych w kwocie 179.870 zł w związku ze wzrostem ogólnej wartości projektu na skutek rozwiązania umowy
       z dotychczasowym wykonawcą projektu budowlanego i koniecznością zabezpieczenia środków uwzględniających wzrost cen na rynku 
       budowlanym celem przeprowadzenia nowego postępowania przetargowego;</t>
  </si>
  <si>
    <r>
      <t xml:space="preserve">2. projekt pn. </t>
    </r>
    <r>
      <rPr>
        <i/>
        <sz val="10"/>
        <rFont val="Times New Roman"/>
        <family val="1"/>
      </rPr>
      <t>"Artyści w zawodzie - Modernizacja warsztatów kształcenia zawodowego w KPSOSW im. J. Korczaka w Toruniu"</t>
    </r>
    <r>
      <rPr>
        <sz val="10"/>
        <rFont val="Times New Roman"/>
        <family val="1"/>
      </rPr>
      <t xml:space="preserve"> (Poddziałanie
    6.3.2) - zwiększenie wydatków inwestycyjnych o kwotę 1.269.485 zł w związku ze zwiększeniem ogólnej wartości projektu na skutek konieczności
    sfinansowania robót dodatkowych stanowiących wydatki niekwalifikowalne dotyczących m.in. wymiany instalacji elektrycznej, teletechnicznej 
    posadzek, balustrad na klatce schodowej, likwidacji balkonu i wymiany nawierzchni z kostki betonowej na powierzchniach przewidzianych do 
    remontu analogicznie do nowoprojektowanych.</t>
    </r>
  </si>
  <si>
    <t>W związku z trwającym zagrożeniem epidemiologicznym wywołanym wirusem SARS-CoV-2 i podjęciem decyzji przez dyrektora Opery Nova w Bydgoszczy o odwołaniu Bydgoskiego Festiwalu Operowego, zmniejsza się o kwotę 240.000 zł wydatki stanowiące pomoc finansową od Miasta Bydgoszcz na powyższe przedsięwzięcie.</t>
  </si>
  <si>
    <r>
      <t xml:space="preserve">        - o kwotę 174.587 zł na zadanie pn. </t>
    </r>
    <r>
      <rPr>
        <i/>
        <sz val="10"/>
        <rFont val="Times New Roman"/>
        <family val="1"/>
      </rPr>
      <t xml:space="preserve">"Wymiana oświetlenia oraz wystroju foyer w gmachu Opery Nova w Bydgoszczy" </t>
    </r>
    <r>
      <rPr>
        <sz val="10"/>
        <rFont val="Times New Roman"/>
        <family val="1"/>
      </rPr>
      <t>w związku ze wzrostem 
          wartości prac związanych z wymianą oświetlenia i wystroju wnętrz po przeprowadzeniu postępowania przetargowego oraz rozszerzeniem 
          zakresu rzeczowo-finansowego o obsługę prawną i nadzór autorski;</t>
    </r>
  </si>
  <si>
    <t xml:space="preserve"> - w kwocie 6.000 zł z przeznaczeniem na zakup zewnętrznego klimatyzatora o mocy 5 kw. do pomieszczenia serwerowego.</t>
  </si>
  <si>
    <r>
      <t xml:space="preserve"> - zmniejszenie dotacji o kwotę 6.450 zł na projekt pn.</t>
    </r>
    <r>
      <rPr>
        <i/>
        <sz val="10"/>
        <rFont val="Times New Roman"/>
        <family val="1"/>
      </rPr>
      <t xml:space="preserve"> Ratujemy kolekcję - konserwacja dwóch zabytkowych bryczek </t>
    </r>
    <r>
      <rPr>
        <sz val="10"/>
        <rFont val="Times New Roman"/>
        <family val="1"/>
      </rPr>
      <t>w związku ze zmianą wartości 
   zadania po przeprowadzeniu postępowania w trybie zapytania o cenę.</t>
    </r>
  </si>
  <si>
    <r>
      <t xml:space="preserve">1) Muzeum Etnograficznego w Toruniu w kwocie 25.900 zł z przeznaczeniem na wkład własny do projektu pn. </t>
    </r>
    <r>
      <rPr>
        <i/>
        <sz val="10"/>
        <rFont val="Times New Roman"/>
        <family val="1"/>
      </rPr>
      <t>Zakup kolekcji rzeźby ludowej 
    i nieprofesjonalnej Izabelli i Piotra Sałutowiczów</t>
    </r>
    <r>
      <rPr>
        <sz val="10"/>
        <rFont val="Times New Roman"/>
        <family val="1"/>
      </rPr>
      <t>, który uzyskał dofinansowanie z Narodowego Instytutu Muzealnictwa i Ochrony Zbiorów 
    w ramach programu grantowego Rozbudowa zbiorów muzealnych. W ramach zadania przewidziano zakup unikatowej kolekcji tworzonej od 
    połowy lat 70. XX wieku do początku lat 2000. Zbiór liczy 363 prace 85 rzeźbiarzy zaliczanych do najwybitniejszych przedstawicieli tego gatunku 
    sztuki;</t>
    </r>
  </si>
  <si>
    <t>W związku z koniecznością urealnienia wartości zadań po przeprowadzeniu postepowań w trybie podstawowym bez negocjacji i wyłonieniem wykonawców robót, dokonuje się zmiany wielkości dotacji zabezpieczonych dla Muzeum Etnograficznego w Toruniu, tj.</t>
  </si>
  <si>
    <r>
      <t xml:space="preserve"> - zwiększenie o kwotę 64.044 zł dotacji zabezpieczonej na wieloletnie zadanie inwestycyjne pn.</t>
    </r>
    <r>
      <rPr>
        <i/>
        <sz val="10"/>
        <rFont val="Times New Roman"/>
        <family val="1"/>
      </rPr>
      <t xml:space="preserve"> "Modernizacja sieci wodociągowej 
   przeciwpożarowej na terenie Muzeum Etnograficznego w Toruniu";</t>
    </r>
  </si>
  <si>
    <r>
      <t xml:space="preserve"> - zmniejszenie o kwotę 95.398 zł dotacji zabezpieczonej na zadanie remontowe pn.</t>
    </r>
    <r>
      <rPr>
        <i/>
        <sz val="10"/>
        <rFont val="Times New Roman"/>
        <family val="1"/>
      </rPr>
      <t xml:space="preserve"> "Renowacja elewacji budynku pofortecznego".</t>
    </r>
  </si>
  <si>
    <t>W związku z trwającym zagrożeniem epidemiologicznym wywołanym wirusem SARS-CoV-2 i podjęciem decyzji przez dyrektora Opery Nova w Bydgoszczy o odwołaniu Bydgoskiego Festiwalu Operowego, odstępuje się od udzielenia dotacji dla Opery zaplanowanej w kwocie 450.000 zł na organizację przedsięwzięcia.</t>
  </si>
  <si>
    <t>Zmniejsza się o kwotę 9.399 zł dotację zaplanowaną dla Ośrodka Chopinowskiego w Szafarni zabezpieczoną na 28. Międzynarodowy Konkurs Pianistyczny im. Fryderyka Chopina dla Dzieci i Młodzieży współfinansowany środkami pochodzącymi z Ministerstwa Kultury, Dziedzictwa Narodowego i Sportu. W związku z organizacją tegorocznej edycji w formule hybrydowej (jurorzy przebywający w Ośrodku oceniali nagrania występów konkursowych nadesłanych przez uczestników, natomiast koncert laureatów transmitowany był on-line) zmniejszyła się ogólna wartość przedsięwzięcia.</t>
  </si>
  <si>
    <r>
      <t xml:space="preserve"> - zwiększenie o kwotę 588.240 zł wydatków zaplanowanych na podzadanie</t>
    </r>
    <r>
      <rPr>
        <i/>
        <sz val="10"/>
        <rFont val="Times New Roman"/>
        <family val="1"/>
      </rPr>
      <t xml:space="preserve"> Koszty Instytucji</t>
    </r>
    <r>
      <rPr>
        <sz val="10"/>
        <rFont val="Times New Roman"/>
        <family val="1"/>
      </rPr>
      <t xml:space="preserve"> z uwagi na konieczność sfinansowania prac 
   remontowych w pomieszczeniach UM przy Placu Teatralnym przeznaczonych dla pracowników zaangażowanych w proces wdrażania RPO;</t>
    </r>
  </si>
  <si>
    <r>
      <t xml:space="preserve">W ramach projektu pn. </t>
    </r>
    <r>
      <rPr>
        <i/>
        <sz val="10"/>
        <rFont val="Times New Roman"/>
        <family val="1"/>
      </rPr>
      <t xml:space="preserve">"Lokalny Ośrodek Wiedzy i Edukacji w K-P SOSW Nr 1 w Bydgoszczy" </t>
    </r>
    <r>
      <rPr>
        <sz val="10"/>
        <rFont val="Times New Roman"/>
        <family val="1"/>
      </rPr>
      <t>realizowanego przez Kujawsko-Pomorski Specjalny Ośrodek Szkolno-Wychowawczy nr 1 im. Louisa Braille'a w Bydgoszczy w ramach Programu Operacyjnego Wiedza Edukacja Rozwój 2014-2020, Działania 2.14 dokonuje się zmian polegających na:</t>
    </r>
  </si>
  <si>
    <t>1) zwiększenie wydatków:</t>
  </si>
  <si>
    <r>
      <t>2) zmniejszenie wydatków o kwotę 28.344 zł na podzadanie</t>
    </r>
    <r>
      <rPr>
        <i/>
        <sz val="10"/>
        <rFont val="Times New Roman"/>
        <family val="1"/>
      </rPr>
      <t xml:space="preserve"> Informacja i komunikacja </t>
    </r>
    <r>
      <rPr>
        <sz val="10"/>
        <rFont val="Times New Roman"/>
        <family val="1"/>
      </rPr>
      <t>w celu dostosowania planu wydatków do przyjętego
    Planu Działania "Informacja i promocja RPO WKP na 2021 rok".</t>
    </r>
  </si>
  <si>
    <t xml:space="preserve">    w celu dostosowania planu wydatków do zmiany Wieloletniego  Planu Działań Pomocy Technicznej Regionalnego Programu Operacyjnego 
    Województwa Kujawsko-Pomorskiego;</t>
  </si>
  <si>
    <r>
      <t xml:space="preserve">    - o kwotę 23.000 zł na podzadanie </t>
    </r>
    <r>
      <rPr>
        <i/>
        <sz val="10"/>
        <rFont val="Times New Roman"/>
        <family val="1"/>
      </rPr>
      <t>Koszty zatrudnienia;</t>
    </r>
  </si>
  <si>
    <r>
      <t xml:space="preserve">    - o kwotę 5.344 zł na podzadanie </t>
    </r>
    <r>
      <rPr>
        <i/>
        <sz val="10"/>
        <rFont val="Times New Roman"/>
        <family val="1"/>
      </rPr>
      <t xml:space="preserve">Koszty Instytucji; </t>
    </r>
  </si>
  <si>
    <r>
      <t xml:space="preserve">3) projekt pn. </t>
    </r>
    <r>
      <rPr>
        <i/>
        <sz val="10"/>
        <rFont val="Times New Roman"/>
        <family val="1"/>
      </rPr>
      <t xml:space="preserve">"Ograniczenie negatywnych skutków COVID-19 poprzez działania profilaktyczne i zabezpieczające skierowane do służb 
    medycznych" </t>
    </r>
    <r>
      <rPr>
        <sz val="10"/>
        <rFont val="Times New Roman"/>
        <family val="1"/>
      </rPr>
      <t>(Poddziałanie 9.3.1):</t>
    </r>
  </si>
  <si>
    <r>
      <t xml:space="preserve">    - o kwotę 3.282.249 zł na wkład własny w projekcie pn. </t>
    </r>
    <r>
      <rPr>
        <i/>
        <sz val="10"/>
        <rFont val="Times New Roman"/>
        <family val="1"/>
      </rPr>
      <t xml:space="preserve">"Wykonanie robót budowlanych polegających na remoncie, przebudowie i modernizacji 
      istniejącego Zespołu Pałacowo Parkowego w miejscowości Wieniec koło Włocławka wraz z infrastrukturą zewnętrzną i zagospodarowaniem
      terenu Parku" </t>
    </r>
    <r>
      <rPr>
        <sz val="10"/>
        <rFont val="Times New Roman"/>
        <family val="1"/>
      </rPr>
      <t>realizowanym w ramach RPO WK-P, Działania 6.5. Środki w kwocie 3.167.516 zł ujęte były w wykazie wydatków niewygasających
      z upływem 2020 r. z ostatecznym terminem wykorzystania do dnia 31 maja 2021 r. (uchwała Nr  XXVIII/398/20 Sejmiku Województwa Kujawsko-
      Pomorskiego z dnia 21 grudnia 2020 r.). W związku z brakiem możliwości wydatkowania środków w wyznaczonym terminie na skutek późnego 
      przedłożenia faktur przez wykonawcę robót powyższe środki ujmuje się w roku bieżącym. Pozostała kwota stanowi niewydatkowane środki 
      w roku 2020. Zmienia sią ogólna wartość zadania;</t>
    </r>
  </si>
  <si>
    <t>Dokonuje się zmian w projektach realizowanych w ramach RPO WK-P 2014-2020:</t>
  </si>
  <si>
    <t xml:space="preserve"> - przeniesieniu wydatków między podziałkami klasyfikacji budżetowej 3 609 zł w związku z urealnieniem planu na pochodne od wynagrodzeń.</t>
  </si>
  <si>
    <t xml:space="preserve">Zmniejsza się wydatki: </t>
  </si>
  <si>
    <r>
      <t xml:space="preserve"> - o kwotę 1.300.000 zł na zadanie wieloletnie pn. </t>
    </r>
    <r>
      <rPr>
        <i/>
        <sz val="10"/>
        <rFont val="Times New Roman"/>
        <family val="1"/>
      </rPr>
      <t>"Promocja Województwa Kujawsko-Pomorskiego w ramach współpracy z przewoźnikami 
   lotniczymi",</t>
    </r>
    <r>
      <rPr>
        <sz val="10"/>
        <rFont val="Times New Roman"/>
        <family val="1"/>
      </rPr>
      <t xml:space="preserve"> tj. do kwoty planowanej do poniesienia w 2021 roku na promocję w liniach lotniczych oraz na międzynarodowych trasach lotniczych;</t>
    </r>
  </si>
  <si>
    <r>
      <t xml:space="preserve"> - o kwotę 337.021 zł na projekt pn. </t>
    </r>
    <r>
      <rPr>
        <i/>
        <sz val="10"/>
        <rFont val="Times New Roman"/>
        <family val="1"/>
      </rPr>
      <t>"Wsparcie umiędzynarodowienia kujawsko-pomorskich MŚP oraz promocja potencjału gospodarczego 
   regionu"</t>
    </r>
    <r>
      <rPr>
        <sz val="10"/>
        <rFont val="Times New Roman"/>
        <family val="1"/>
      </rPr>
      <t xml:space="preserve"> realizowany w ramach RPO WK-P 2014-2020, Podziałania 1.5.2. Zmiana wynika z przeniesienia powyższych środków na rok 2022 w celu 
   dostosowania planu wydatków w poszczególnych latach do przygotowywanych postępowań przetargowych na promocję gospodarczą.</t>
    </r>
  </si>
  <si>
    <t xml:space="preserve"> - zmniejszenie o kwotę 8.342.165 zł puli środków określonej do dyspozycji Zarządu Województwa do wykorzystania na nowe lub istniejące projekty.</t>
  </si>
  <si>
    <r>
      <t xml:space="preserve">    2) projekt pn. </t>
    </r>
    <r>
      <rPr>
        <i/>
        <sz val="10"/>
        <rFont val="Times New Roman"/>
        <family val="1"/>
      </rPr>
      <t>"Ograniczenie emisji spalin poprzez rozbudowę sieci dróg rowerowych znajdujących się w koncepcji rozwoju systemu 
        transportu Bydgosko-Toruńskiego Obszaru Funkcjonalnego dla: Części nr 2 - Złotoria - Nowa Wieś - Lubicz Górny w ciągu drogi
        wojewódzkiej nr 657":</t>
    </r>
  </si>
  <si>
    <t>4. pozostałe zadania - zwiększenie wydatków:</t>
  </si>
  <si>
    <t xml:space="preserve">    - o kwotę 28.000 zł na bieżące utrzymanie jednostki z przeznaczeniem na opłaty za zużycie energii elektrycznej i wody, opłaty sądowe oraz na
      zakup oleju opałowego i urządzeń biurowych;</t>
  </si>
  <si>
    <r>
      <t xml:space="preserve">    - o kwotę 160.000 zł na zadanie pn. </t>
    </r>
    <r>
      <rPr>
        <i/>
        <sz val="10"/>
        <rFont val="Times New Roman"/>
        <family val="1"/>
      </rPr>
      <t>"Remonty budynków"</t>
    </r>
    <r>
      <rPr>
        <sz val="10"/>
        <rFont val="Times New Roman"/>
        <family val="1"/>
      </rPr>
      <t xml:space="preserve"> z przeznaczeniem na wykonanie pilnych remontów w budynkach administrowanych 
      przez jednostkę (RDW Włocławek - remont centrali SLICAN oraz remont dachu w budynku administracyjnym i garażach w Rumiankowie, 
      RDW Inowrocław - remont siedziby, RDW Wąbrzeźno - remont przeciekającego dachu w budynku lokatorskim, RDW Toruń - remont zaplecza
      po awarii instalacji wodno-kanalizacyjnej).</t>
    </r>
  </si>
  <si>
    <t xml:space="preserve">       - Poddziałania 6.1.1  Inwestycje w infrastrukturę zdrowotną, na projekty:</t>
  </si>
  <si>
    <r>
      <t xml:space="preserve">         pn. </t>
    </r>
    <r>
      <rPr>
        <i/>
        <sz val="10"/>
        <rFont val="Times New Roman"/>
        <family val="1"/>
      </rPr>
      <t>"Doposażenie szpitali w województwie kujawsko-pomorskim związane z zapobieganiem, 
         przeciwdziałaniem i zwalczaniem COVID-19 - etap II"</t>
    </r>
  </si>
  <si>
    <r>
      <t xml:space="preserve">         pn. </t>
    </r>
    <r>
      <rPr>
        <i/>
        <sz val="10"/>
        <rFont val="Times New Roman"/>
        <family val="1"/>
      </rPr>
      <t>"Doposażenie szpitali w województwie kujawsko-pomorskim związane z zapobieganiem, 
         przeciwdziałaniem i zwalczaniem COVID-19"</t>
    </r>
  </si>
  <si>
    <r>
      <t xml:space="preserve">       - Działania 6.5 Rozwój potencjału endogenicznego regionu pn. </t>
    </r>
    <r>
      <rPr>
        <i/>
        <sz val="10"/>
        <rFont val="Times New Roman"/>
        <family val="1"/>
      </rPr>
      <t>"Utworzenie Centrum Czynnej Ochrony 
         Przyrody Wdecki Park Krajobrazowy"</t>
    </r>
  </si>
  <si>
    <r>
      <t>1. określenie dochodów w ramach Poddziałania 9.3.2 Rozwój usług społecznych, na projekt pn.</t>
    </r>
    <r>
      <rPr>
        <i/>
        <sz val="10"/>
        <rFont val="Times New Roman"/>
        <family val="1"/>
      </rPr>
      <t xml:space="preserve"> "Inicjatywy 
    w zakresie usług społecznych realizowane przez NGO" </t>
    </r>
  </si>
  <si>
    <r>
      <t xml:space="preserve">     - Poddziałania 10.2.1 Wychowanie przedszkolne, na projekt pn. </t>
    </r>
    <r>
      <rPr>
        <i/>
        <sz val="10"/>
        <rFont val="Times New Roman"/>
        <family val="1"/>
      </rPr>
      <t>"Przedszkolaki debeściaki - edukacja 
       przedszkolna i terapia dla dzieci z niepełnosprawnościami"</t>
    </r>
  </si>
  <si>
    <r>
      <t xml:space="preserve">     - Poddziałania 9.3.1 Rozwój usług zdrowotnych, na projekt pn. </t>
    </r>
    <r>
      <rPr>
        <i/>
        <sz val="10"/>
        <rFont val="Times New Roman"/>
        <family val="1"/>
      </rPr>
      <t>"Ograniczenie negatywnych skutków 
       COVID-19 poprzez działania profilaktyczne i zabezpieczające skierowane do służb medycznych"</t>
    </r>
  </si>
  <si>
    <t>2. zwiększenie dochodów w ramach:</t>
  </si>
  <si>
    <t>3. zmniejszenie dochodów w ramach:</t>
  </si>
  <si>
    <r>
      <t xml:space="preserve">    - Poddziałania 10.4.1 Edukacja dorosłych w zakresie kompetencji cyfrowych i języków obcych, na projekt
      pn. </t>
    </r>
    <r>
      <rPr>
        <i/>
        <sz val="10"/>
        <rFont val="Times New Roman"/>
        <family val="1"/>
      </rPr>
      <t>"W Kujawsko-Pomorskiem Mówisz - masz - certyfikowane szkolenie językowe"</t>
    </r>
  </si>
  <si>
    <r>
      <t xml:space="preserve">    - Poddziałania 9.2.2 Aktywne włączenie społeczne młodzieży objętej sądowym środkiem wychowawczym 
      lub poprawczym, na projekt pn. </t>
    </r>
    <r>
      <rPr>
        <i/>
        <sz val="10"/>
        <rFont val="Times New Roman"/>
        <family val="1"/>
      </rPr>
      <t>"Trampolina 2"</t>
    </r>
  </si>
  <si>
    <t>Dokonuje się zmian w planowanych dochodach z tytułu dotacji celowych z budżetu państwa (budżet środków krajowych) przeznaczonych na współfinansowanie projektów w ramach Regionalnego Programu Operacyjnego Województwa Kujawsko-Pomorskiego 2014-2020, poprzez:</t>
  </si>
  <si>
    <r>
      <t>1. określenie dochodów bieżących w ramach Poddziałania 9.3.2 Rozwój usług społecznych, na projekt
    pn.</t>
    </r>
    <r>
      <rPr>
        <i/>
        <sz val="10"/>
        <rFont val="Times New Roman"/>
        <family val="1"/>
      </rPr>
      <t xml:space="preserve"> "Inicjatywy w zakresie usług społecznych realizowane przez NGO" </t>
    </r>
  </si>
  <si>
    <t xml:space="preserve">       - Poddziałania 9.3.2 Rozwój usług społecznych</t>
  </si>
  <si>
    <t xml:space="preserve">       - Poddziałania 10.2.2 Kształcenie ogólne</t>
  </si>
  <si>
    <t>3. zmniejszenie dochodów na zadania bieżące w ramach:</t>
  </si>
  <si>
    <t xml:space="preserve">    - Poddziałania 8.3 Wsparcie przedsiębiorczości i samozatrudnienia w regionie</t>
  </si>
  <si>
    <t xml:space="preserve"> - Działanie 12.1 Wsparcie procesu zarządzania i wdrażania RPO o kwotę 6.566.744 zł;</t>
  </si>
  <si>
    <t xml:space="preserve"> - Działanie 12.2 Skuteczna informacja i promocja, w tym wzmacnianie potencjału beneficjentów Programu o kwotę 24.092 zł.</t>
  </si>
  <si>
    <t>1) zwiększenie dotacji:</t>
  </si>
  <si>
    <r>
      <t xml:space="preserve">       - Działania 3.4 Zrównoważona mobilność miejska i promowanie strategii niskoemisyjnych 
         pn. </t>
    </r>
    <r>
      <rPr>
        <i/>
        <sz val="10"/>
        <rFont val="Times New Roman"/>
        <family val="1"/>
      </rPr>
      <t>"Ograniczenie emisji spalin poprzez rozbudowę sieci dróg rowerowych znajdujących się 
         w koncepcji rozwoju systemu transportu Bydgosko-Toruńskiego Obszaru Funkcjonalnego dla: 
         Części nr 2 - Złotoria - Nowa Wieś - Lubicz Górny w ciągu drogi wojewódzkiej nr 657"</t>
    </r>
  </si>
  <si>
    <r>
      <t xml:space="preserve">       - Poddziałania 1.5.2 Wsparcie procesu umiędzynarodowienia przedsiębiorstw, na projekt pn. "</t>
    </r>
    <r>
      <rPr>
        <i/>
        <sz val="10"/>
        <rFont val="Times New Roman"/>
        <family val="1"/>
      </rPr>
      <t>Wsparcie 
         umiędzynarodowienia kujawsko-pomorskich MŚP oraz promocja potencjału gospodarczego regionu</t>
    </r>
  </si>
  <si>
    <t xml:space="preserve">        - zmniejszenie wydatków bieżących o kwotę 17.956 zł, w tym w planie finansowym Zarządu Dróg Wojewódzkich w Bydgoszczy o kwotę 
          16.855 zł oraz Urzędu Marszałkowskiego o kwotę 1.101 zł w związku z mniejszymi kosztami zarządzania projektem i usług radcy pranego. Środki 
          przeniesione zostają na rok 2022;</t>
  </si>
  <si>
    <r>
      <t xml:space="preserve">     3)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rozwoju  systemu
         transportu Bydgosko-Toruńskiego Obszaru Funkcjonalnego dla: Części nr 1 - Nawra-Kończewice-Chełmża- Zalesie-Kiełbasin-Mlewo-
         Mlewiec - Srebrniki-Sierakowo w ciągu dróg wojewódzkich nr: 551,649,554" </t>
    </r>
    <r>
      <rPr>
        <sz val="10"/>
        <rFont val="Times New Roman"/>
        <family val="1"/>
      </rPr>
      <t>(Poddziałanie 3.5.2) - zmniejszenie wydatków finansowanych
         z dotacji od jednostek samorządu terytorialnego o kwotę 458.070 zł. Środki przeniesione zostają na rok 2022. Zwiększa się ogólna wartość 
         projektu na skutek wystąpienia wydatków niekwalifikowalnych w wyniku konieczności wykonania robót dodatkowych związanych 
         z usunięciem drzew i krzewów, zdjęciem warstw humusu wraz z utylizacją, formowaniem nasypów oraz wykonaniem tymczasowych ogrodzeń 
         oraz na skutek wyższych kosztów wykupu gruntów;</t>
    </r>
  </si>
  <si>
    <t xml:space="preserve">   - zwiększenie wydatków o kwotę 1.500.000 zł w związku ze zwiększeniem ogólnej wartości projektu w wyniku utworzenia dodatkowego ośrodka
     opieki wytchnieniowej.</t>
  </si>
  <si>
    <t xml:space="preserve">Zwiększa się o kwotę 14.500.000 zł planowane dochody własne województwa z tytułu udziału we wpływach z podatku dochodowego od osób prawnych, które zgodnie z ustawą z dnia 13 listopada 2003 r. o dochodach jednostek samorządu terytorialnego wynoszą 14,75 % wpływów od podatników mających siedzibę na obszarze województwa, tj. z kwoty 199.800.000 zł do kwoty 214.300.000 zł. Zmiana spowodowana jest wpływami wyższymi niż pierwotnie planowano. </t>
  </si>
  <si>
    <t xml:space="preserve">Zgodnie z art. 18 pkt 6 ustawy z dnia 5 czerwca 1998 r. o samorządzie województwa (Dz. U. z 2020 poz. 1668,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2021 poz. 305). </t>
  </si>
  <si>
    <t>§ 3 ust. 1 pkt 2 lit. b dotyczący pokrycia deficytu budżetowego niewykorzystanymi środkami pieniężnymi, o których mowa w art. 217 ust. 2 pkt 8 ustawy o finansach publicznych, wynikającymi  z rozliczenia środków określonych w art. 5 ust. 1 pkt 2 ustawy i dotacji na realizację programu, projektu lub zadania finansowanego z udziałem tych środków</t>
  </si>
  <si>
    <t>Załącznik nr 11 "Dochody i wydatki na zadania wykonywane na mocy porozumień z organami administracji rządowej. Plan na 2021 rok";</t>
  </si>
  <si>
    <t>zwiększeniem planowanych dochodów o kwotę 24.224.180 zł, tj. do kwoty 1.389.964.985 zł;</t>
  </si>
  <si>
    <t>zwiększeniem  planowanych wydatków o kwotę 24.414.110 zł, tj. do kwoty 1.525.454.915 zł;</t>
  </si>
  <si>
    <t>zwiększeniem planowanych przychodów o kwotę 189.930 zł, tj. do kwoty 162.933.883 zł, w wyniku określenia przychodów stanowiących niewykorzystane środki pieniężne, o których mowa w art. 217 ust. 2 pkt 8 ustawy o finansach publicznych, wynikające z rozliczenia środków określonych w art. 5 ust. 1 pkt 2 ustawy i dotacji na realizację programu, projektu lub zadania finansowanego z udziałem tych środków;</t>
  </si>
  <si>
    <t>Dokonuje się zmian w dochodach z tytułu dotacji od jednostek samorządu terytorialnego na dofinansowanie inwestycji realizowanych w ramach RPO WK-P 2014-2020, tj.:</t>
  </si>
  <si>
    <r>
      <t xml:space="preserve">Zmniejsza się o kwotę 1.000.000 zł dochody z tytułu dotacji od jednostek samorządu terytorialnego na zadanie pn. </t>
    </r>
    <r>
      <rPr>
        <i/>
        <sz val="10"/>
        <rFont val="Times New Roman"/>
        <family val="1"/>
      </rPr>
      <t>"Rozbudowa drogi wojewódzkiej Nr 244 Kamieniec-Strzelce Dolne, m. Żołędowo, ul. Jastrzębia od km 30+068 do km 33+342, dł. 3,274 km"</t>
    </r>
    <r>
      <rPr>
        <sz val="10"/>
        <rFont val="Times New Roman"/>
        <family val="1"/>
      </rPr>
      <t xml:space="preserve"> w związku z brakiem możliwości ich wydatkowania z uwagi na opóźnienia w przygotowaniu postępowania przetargowego na wykonawcę robót drogowych.</t>
    </r>
  </si>
  <si>
    <r>
      <t xml:space="preserve"> - na projekt pn. </t>
    </r>
    <r>
      <rPr>
        <i/>
        <sz val="10"/>
        <rFont val="Times New Roman"/>
        <family val="1"/>
      </rPr>
      <t>"Wdrażanie standardów obsługi inwestora w samorządach województwa kujawsko-pomorskiego"</t>
    </r>
    <r>
      <rPr>
        <sz val="10"/>
        <rFont val="Times New Roman"/>
        <family val="1"/>
      </rPr>
      <t xml:space="preserve"> realizowany w ramach 
   Programu Operacyjnego Wiedza Edukacja Rozwój 2014-2020, Działania 2.18 łącznie o kwotę 61.882 zł, w tym z budżetu środków europejskich 
   o kwotę 57.950 zł oraz z budżetu państwa na współfinansowanie krajowe o kwotę 3.932 zł w związku z niewydatkowanych środków w roku 2020
   i przeniesieniem części zakresu rzeczowo-finansowego na rok bieżący.</t>
    </r>
  </si>
  <si>
    <r>
      <t xml:space="preserve">1. określenie planowanych dochodów na zadania bieżące w ramach Działania 5.1 Infrastruktura drogowa, na 
    projekt pn. </t>
    </r>
    <r>
      <rPr>
        <i/>
        <sz val="10"/>
        <rFont val="Times New Roman"/>
        <family val="1"/>
      </rPr>
      <t>"Przebudowa wraz z rozbudową drogi wojewódzkiej nr 265 Brześć Kujawski - Gostynin od km 
    0+003 do km 19+117"</t>
    </r>
  </si>
  <si>
    <t>1. zwiększenie dochodów:</t>
  </si>
  <si>
    <r>
      <t xml:space="preserve">     pn. </t>
    </r>
    <r>
      <rPr>
        <i/>
        <sz val="10"/>
        <rFont val="Times New Roman"/>
        <family val="1"/>
      </rPr>
      <t>"Doposażenie szpitali w województwie kujawsko-pomorskim związane z zapobieganiem, 
     przeciwdziałaniem i zwalczaniem COVID-19"</t>
    </r>
  </si>
  <si>
    <r>
      <t xml:space="preserve">     pn. </t>
    </r>
    <r>
      <rPr>
        <i/>
        <sz val="10"/>
        <rFont val="Times New Roman"/>
        <family val="1"/>
      </rPr>
      <t>"Doposażenie szpitali w województwie kujawsko-pomorskim związane z zapobieganiem, 
     przeciwdziałaniem i zwalczaniem COVID-19 - etap II"</t>
    </r>
  </si>
  <si>
    <t>2. zmniejszenie dochodów:</t>
  </si>
  <si>
    <t>Dokonuje się zmian w planowanych dochodach bieżących z tytułu dotacji celowych z budżetu państwa (budżet środków europejskich) przeznaczonych na projekty przewidziane do realizacji w ramach Regionalnego Programu Operacyjnego Województwa Kujawsko-Pomorskiego 2014-2020, poprzez:</t>
  </si>
  <si>
    <t>Zmniejsza się dochody bieżące z tytułu dotacji celowej z budżetu państwa (budżet środków krajowych) zaplanowane w ramach Pomocy Technicznej RPO WK-P na lata 2014-2020 łącznie o kwotę 6.590.836 zł, w tym na:</t>
  </si>
  <si>
    <r>
      <t xml:space="preserve">Zwiększa się dochody z tytułu dotacji celowej z budżetu państwa zaplanowane na projekt pn. </t>
    </r>
    <r>
      <rPr>
        <i/>
        <sz val="10"/>
        <rFont val="Times New Roman"/>
        <family val="1"/>
      </rPr>
      <t>"Lokalny Ośrodek Wiedzy i Edukacji w K-P SOSW Nr 1 w Bydgoszczy"</t>
    </r>
    <r>
      <rPr>
        <sz val="10"/>
        <rFont val="Times New Roman"/>
        <family val="1"/>
      </rPr>
      <t xml:space="preserve"> realizowany przez  Kujawsko-Pomorski Specjalny Ośrodek Szkolno-Wychowawczy nr 1 im. Louisa Braille'a w Bydgoszczy w ramach Programu Operacyjnego Wiedza Edukacja Rozwój 2014-2020, Działania 2.14 łącznie o kwotę 11.299 zł, w tym z budżetu środków europejskich o kwotę 9.523 zł oraz z budżetu państwa na współfinansowanie krajowe o kwotę 1.776 zł, tj. do wysokości przewidzianych wpływów. </t>
    </r>
  </si>
  <si>
    <r>
      <t xml:space="preserve">Zwiększa się o kwotę 160.000 zł planowane dochody z tytułu dotacji od jednostek samorządu terytorialnego w związku z udzieleniem Województwu przez Gminę Grudziądz pomocy finansowej na dofinansowanie projektu pn. </t>
    </r>
    <r>
      <rPr>
        <i/>
        <sz val="10"/>
        <rFont val="Times New Roman"/>
        <family val="1"/>
      </rPr>
      <t>"Modernizacja zagrody wiejskiej w Dusocinie na potrzeby ośrodka edukacji ekologicznej na terenie Parku Krajobrazowego Góry Łosiowe wraz z czynną ochroną przyrody na obszarze Natura 2000"</t>
    </r>
    <r>
      <rPr>
        <sz val="10"/>
        <rFont val="Times New Roman"/>
        <family val="1"/>
      </rPr>
      <t xml:space="preserve"> realizowanego przez Zespół Parków Krajobrazowych nad Dolną Wisłą w ramach RPO WK-P 2014-2020, Działania 4.5.</t>
    </r>
  </si>
  <si>
    <r>
      <t xml:space="preserve">Zmniejsza się o kwotę 12.258.056 zł wydatki zaplanowane na projekt pn. </t>
    </r>
    <r>
      <rPr>
        <i/>
        <sz val="10"/>
        <rFont val="Times New Roman"/>
        <family val="1"/>
      </rPr>
      <t>"W Kujawsko-Pomorskiem Mówisz-masz - certyfikowane szkolenie językowe"</t>
    </r>
    <r>
      <rPr>
        <sz val="10"/>
        <rFont val="Times New Roman"/>
        <family val="1"/>
      </rPr>
      <t xml:space="preserve"> realizowany w ramach RPO WK-P 2014-2020, Poddziałania 10.4.1. Zmiana wynika z urealnienia wartości zaliczki otrzymanej na 2021 r. Środki przeniesione zostają na lata 2022-2023 w związku z wydłużeniem okresu realizacji projektu. Ogólna wartość nie ulega zmianie. Ponadto dokonuje się przeniesienia planowanych wydatków między podziałkami klasyfikacji budżetowej w kwocie 13.018 zł w celu dostosowania planu wydatków do bieżących potrzeb.</t>
    </r>
  </si>
  <si>
    <t>W celu dostosowania planu wydatków do wielkości prognozowanego współfinansowania krajowego dla projektów przewidzianych do realizacji przez beneficjentów w 2021 r. w ramach rozstrzygniętych konkursów RPO WK-P 2014-2020 zmniejsza się  o kwotę 100.000 zł wydatki zaplanowane na Działanie 8.3 Wsparcie przedsiębiorczości i samozatrudnienia w regionie.</t>
  </si>
  <si>
    <t>Dokonuje się następujących zmian w planie finansowym Zarządu Dróg Wojewódzkich w Bydgoszczy:</t>
  </si>
  <si>
    <t>Ponadto w związku z brakiem możliwości wydatkowania do dnia 31 maja br. części środków ujętych w wykazie wydatków niewygasających z upływem 2020 r. (uchwała Nr  XXVIII/398/20 Sejmiku Województwa Kujawsko-Pomorskiego z dnia 21 grudnia 2020 r.) ujmuje się je w roku bieżącym i wprowadza zmiany w planie finansowym Zarządu Dróg Wojewódzkich w Bydgoszczy polegające na:</t>
  </si>
  <si>
    <t xml:space="preserve">    1) określeniu wydatków:</t>
  </si>
  <si>
    <r>
      <t xml:space="preserve">    2) zwiększeniu wydatków o kwotę 14.276.318 zł na zadanie pn.</t>
    </r>
    <r>
      <rPr>
        <i/>
        <sz val="10"/>
        <rFont val="Times New Roman"/>
        <family val="1"/>
      </rPr>
      <t xml:space="preserve"> "Roboty dodatkowe i uzupełniające związane z realizacją inwestycji drogowych
        w ramach grupy I RPO".</t>
    </r>
    <r>
      <rPr>
        <sz val="10"/>
        <rFont val="Times New Roman"/>
        <family val="1"/>
      </rPr>
      <t xml:space="preserve"> Niewydatkowane środki ujęte w wykazie wydatków niewygasających stanowią kwotę 13.346.318 zł, zwiększenia
        o kwotę 930.000 zł dokonuje się z przeznaczeniem na dodatkowe roboty na drogach wojewódzkich nr 251, 249 i 265. Zwiększa się ogólna 
        wartość zadania;</t>
    </r>
  </si>
  <si>
    <r>
      <t xml:space="preserve">2. jednoroczne zadania inwestycyjne - określeniu wydatków w kwocie 191.133 zł na zadanie pn. </t>
    </r>
    <r>
      <rPr>
        <i/>
        <sz val="10"/>
        <rFont val="Times New Roman"/>
        <family val="1"/>
      </rPr>
      <t>"Przebudowa wraz z rozbudową drogi 
    wojewódzkiej Nr 269 Szczerkowo-Kowal od km 12+170 do km 28+898 oraz od km 33+622 do km 59+194 -przygotowanie inwestycji";</t>
    </r>
  </si>
  <si>
    <r>
      <t xml:space="preserve">        - na zadanie pn. </t>
    </r>
    <r>
      <rPr>
        <i/>
        <sz val="10"/>
        <rFont val="Times New Roman"/>
        <family val="1"/>
      </rPr>
      <t>"Budowa obwodnicy miasta Rypina - opracowanie Studium Techniczno-Ekonomiczno-Środowiskowego wraz z uzyskaniem 
          decyzji o środowiskowych uwarunkowaniach zgody na realizację przedsięwzięcia"</t>
    </r>
    <r>
      <rPr>
        <sz val="10"/>
        <rFont val="Times New Roman"/>
        <family val="1"/>
      </rPr>
      <t xml:space="preserve"> o kwotę 50.000 zł. Środki przeniesione zostają na rok 
          2022 w związku z możliwością zawarcia umowy z wykonawcą dopiero w drugiej połowie roku. Zwiększa się ogólna wartość zadania do 
          wysokości najkorzystniejszej oferty złożonej w postępowaniu przetargowym oraz wydłuża okres jego realizacji;</t>
    </r>
  </si>
  <si>
    <r>
      <t xml:space="preserve">        - na zadanie pn. </t>
    </r>
    <r>
      <rPr>
        <i/>
        <sz val="10"/>
        <rFont val="Times New Roman"/>
        <family val="1"/>
      </rPr>
      <t>"Przebudowa wiaduktu w ciągu drogi wojewódzkiej Nr 240 Chojnice-Świecie w km 64+533 w miejscowości Terespol
          Pomorski"</t>
    </r>
    <r>
      <rPr>
        <sz val="10"/>
        <rFont val="Times New Roman"/>
        <family val="1"/>
      </rPr>
      <t xml:space="preserve"> o kwotę 5.000.000 zł w związku z brakiem możliwości wydatkowania środków na skutek przedłużającej się procedury wydania
          decyzji o pozwoleniu na budowę i planu wszczęcia postępowania przetargowego dopiero na przełomie III/IV kwartału br. Środki przeniesione 
          zostają na rok 2023 i zmienia się okres realizacji inwestycji;</t>
    </r>
  </si>
  <si>
    <r>
      <t xml:space="preserve">       - o kwotę 2.250.000 zł na zadanie pn. </t>
    </r>
    <r>
      <rPr>
        <i/>
        <sz val="10"/>
        <rFont val="Times New Roman"/>
        <family val="1"/>
      </rPr>
      <t>"Modernizacja dróg wojewódzkich, grupa III - K-P planu spójności komunikacji drogowej i kolejowej 
         2014-2020"</t>
    </r>
    <r>
      <rPr>
        <sz val="10"/>
        <rFont val="Times New Roman"/>
        <family val="1"/>
      </rPr>
      <t>;</t>
    </r>
  </si>
  <si>
    <r>
      <t xml:space="preserve">       - o kwotę 2.250.000 zł na zadanie pn. </t>
    </r>
    <r>
      <rPr>
        <i/>
        <sz val="10"/>
        <rFont val="Times New Roman"/>
        <family val="1"/>
      </rPr>
      <t>"Modernizacja dróg wojewódzkich, grupa I - Kujawsko-pomorskiego planu spójności komunikacji 
         drogowej i kolejowej 2014-2020"</t>
    </r>
    <r>
      <rPr>
        <sz val="10"/>
        <rFont val="Times New Roman"/>
        <family val="1"/>
      </rPr>
      <t>;</t>
    </r>
  </si>
  <si>
    <r>
      <t xml:space="preserve">    1)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rozwoju systemu
        transportu Bydgosko-Toruńskiego Obszaru Funkcjonalnego dla: Części nr 3 - Toruń - Mała Nieszawka - Wielka Nieszawka - Cierpice 
        w ciągu drogi wojewódzkiej nr 273" </t>
    </r>
    <r>
      <rPr>
        <sz val="10"/>
        <rFont val="Times New Roman"/>
        <family val="1"/>
      </rPr>
      <t>(Działanie 3.4) - określenie wydatków niekwalifikowalnych finansowanych z dotacji od jednostek 
        samorządu terytorialnego w kwocie 1.284.040 zł w związku z wystąpieniem robót dodatkowych i wyższymi kosztami wykupu gruntów;</t>
    </r>
  </si>
  <si>
    <t xml:space="preserve">        - zwiększenie wydatków inwestycyjnych o kwotę 945.182 zł w tym finansowanych z budżetu środków europejskich o kwotę 712.932 zł oraz 
          z dotacji od jednostek samorządu terytorialnego o kwotę 232.250 zł. Środki przeniesione zostają z roku 2020 w związku ich niewydatkowaniem 
          na skutek opóźnień związanych z rozstrzygnięciem postępowania przetargowego i niskim zaawansowaniem robót. Nie zmienia się ogólna
          wartość projektu;</t>
  </si>
  <si>
    <r>
      <t xml:space="preserve">     4) projekt pn. </t>
    </r>
    <r>
      <rPr>
        <i/>
        <sz val="10"/>
        <rFont val="Times New Roman"/>
        <family val="1"/>
      </rPr>
      <t>"Rozbudowa drogi wojewódzkiej Nr 251 Kaliska - Inowrocław na odcinku od km 19+649 (od granicy województwa 
         kujawsko- pomorskiego) do km 34+200 oraz od km 34+590,30 do km 35+290 wraz z przebudową mostu na rzece Gąsawka 
         w miejscowości Żnin"</t>
    </r>
    <r>
      <rPr>
        <sz val="10"/>
        <rFont val="Times New Roman"/>
        <family val="1"/>
      </rPr>
      <t xml:space="preserve"> (Działanie 5.1) zmniejszenie wydatków o kwotę 5.345.967 zł w związku ze zmniejszeniem ogólnej wartości projektu;</t>
    </r>
  </si>
  <si>
    <r>
      <t xml:space="preserve">     6) projekt pn. </t>
    </r>
    <r>
      <rPr>
        <i/>
        <sz val="10"/>
        <rFont val="Times New Roman"/>
        <family val="1"/>
      </rPr>
      <t xml:space="preserve">"Przebudowa i rozbudowa drogi wojewódzkiej Nr 559 na odcinku Lipno - Kamień Kotowy - granica województwa" 
         </t>
    </r>
    <r>
      <rPr>
        <sz val="10"/>
        <rFont val="Times New Roman"/>
        <family val="1"/>
      </rPr>
      <t>(Działanie 5.1) - zwiększenie wydatków o kwotę 35.574 zł</t>
    </r>
    <r>
      <rPr>
        <i/>
        <sz val="10"/>
        <rFont val="Times New Roman"/>
        <family val="1"/>
      </rPr>
      <t xml:space="preserve">; </t>
    </r>
  </si>
  <si>
    <r>
      <t xml:space="preserve">     7) projekt pn. </t>
    </r>
    <r>
      <rPr>
        <i/>
        <sz val="10"/>
        <rFont val="Times New Roman"/>
        <family val="1"/>
      </rPr>
      <t xml:space="preserve">"Przebudowa wraz z rozbudową drogi wojewódzkiej Nr 265 Brześć Kujawski-Gostynin od km 0+003 do km 19+117" 
         </t>
    </r>
    <r>
      <rPr>
        <sz val="10"/>
        <rFont val="Times New Roman"/>
        <family val="1"/>
      </rPr>
      <t>(Działanie 5.1) - zwiększenie wydatków o kwotę 287.333 zł</t>
    </r>
    <r>
      <rPr>
        <i/>
        <sz val="10"/>
        <rFont val="Times New Roman"/>
        <family val="1"/>
      </rPr>
      <t xml:space="preserve">; </t>
    </r>
  </si>
  <si>
    <t xml:space="preserve">     w związku z przeniesieniem niewydatkowanych środków z roku 2020. Ogólna wartość projektów ujętych poz. 5-7 nie ulega zmianie;</t>
  </si>
  <si>
    <r>
      <t xml:space="preserve">    - o kwotę 7.011.435 zł na zadanie pn. </t>
    </r>
    <r>
      <rPr>
        <i/>
        <sz val="10"/>
        <rFont val="Times New Roman"/>
        <family val="1"/>
      </rPr>
      <t>"Drogi wojewódzkie - utrzymanie bieżące dróg"</t>
    </r>
    <r>
      <rPr>
        <sz val="10"/>
        <rFont val="Times New Roman"/>
        <family val="1"/>
      </rPr>
      <t xml:space="preserve"> z przeznaczeniem m.in. na wykonanie remontów
      cząstkowych nawierzchni uszkodzonych w trakcie sezonu zimowego, zakup masy na zimno, piasku i soli, na opłaty na rzecz Wód Polskich 
      i viaToll, opłaty za zużycie energii elektrycznej oraz na pokrycie kosztów usług związanych z utrzymaniem dróg;</t>
    </r>
  </si>
  <si>
    <r>
      <t xml:space="preserve">Zwiększa się o kwotę 34.993 zł wydatki zaplanowane na zadanie inwestycyjne pn. </t>
    </r>
    <r>
      <rPr>
        <i/>
        <sz val="10"/>
        <rFont val="Times New Roman"/>
        <family val="1"/>
      </rPr>
      <t>"Przygotowanie dokumentacji na potrzeby realizacji projektu pn. "Młyn Energii w Grudziądzu".</t>
    </r>
    <r>
      <rPr>
        <sz val="10"/>
        <rFont val="Times New Roman"/>
        <family val="1"/>
      </rPr>
      <t xml:space="preserve"> Zmiana wynika ze zwiększenia ogólnej wartości zadania do wysokości najniższej oferty złożonej w postępowaniu przetargowym na opracowanie koncepcji i dokumentacji projektowo-kosztorysowej wraz z uzyskaniem decyzji pozwolenia na budowę i pełnieniem nadzoru autorskiego na wykonanie adaptacji Młyna Górnego w Grudziądzu. Następuje przeniesienie wydatków pomiędzy latami realizacji i wydłuża się okres realizacji do roku 2023.</t>
    </r>
  </si>
  <si>
    <t>Dokonuje się zmian w ramach Pomocy Technicznej Regionalnego Programu Operacyjnego Województwa Kujawsko-Pomorskiego 2014-2020 Działania 12.1, poprzez:</t>
  </si>
  <si>
    <r>
      <t xml:space="preserve"> - o kwotę 30.366 zł na zadanie powierzone pn.</t>
    </r>
    <r>
      <rPr>
        <i/>
        <sz val="10"/>
        <rFont val="Times New Roman"/>
        <family val="1"/>
      </rPr>
      <t xml:space="preserve"> "Punkty Informacyjne Funduszy Europejskich WK-P"</t>
    </r>
    <r>
      <rPr>
        <sz val="10"/>
        <rFont val="Times New Roman"/>
        <family val="1"/>
      </rPr>
      <t xml:space="preserve"> realizowane w ramach Programu 
   Operacyjnego Pomoc Techniczna. Zmiana wynika z aktualizacji wniosku o przyznanie dotacji celowej na 2021 r. i przyznaniem przez Ministerstwo 
   Funduszy i Polityki Regionalnej dodatkowych środków za certyfikację w 2020 r. Zmniejsza się ogólna wartość zadania w wyniku urealnienia 
   wydatków poniesionych w roku 2020;</t>
    </r>
  </si>
  <si>
    <r>
      <t xml:space="preserve"> - o kwotę 61.882 zł na projekt pn. </t>
    </r>
    <r>
      <rPr>
        <i/>
        <sz val="10"/>
        <rFont val="Times New Roman"/>
        <family val="1"/>
      </rPr>
      <t>"Wdrażanie standardów obsługi inwestora w samorządach województwa kujawsko-pomorskiego"</t>
    </r>
    <r>
      <rPr>
        <sz val="10"/>
        <rFont val="Times New Roman"/>
        <family val="1"/>
      </rPr>
      <t xml:space="preserve"> realizowany
   w ramach Programu Operacyjnego Wiedza Edukacja Rozwój 2014-2020, Działania 2.18 w związku z przeniesieniem na rok 2021 środków 
   niewydatkowanych w roku 2020. Ogólna wartość projektu nie ulega zmianie.</t>
    </r>
  </si>
  <si>
    <r>
      <t xml:space="preserve">Zwiększa się o kwotę 1.200.000 zł wydatki zaplanowane na projekt pn. </t>
    </r>
    <r>
      <rPr>
        <i/>
        <sz val="10"/>
        <rFont val="Times New Roman"/>
        <family val="1"/>
      </rPr>
      <t>"Kwalifikacyjne Kursy Zawodowe twoją zawodową szansą - nowe formy praktycznej nauki zawodu w Kujawsko-Pomorskim Centrum Kształcenia Zawodowego w Bydgoszczy"</t>
    </r>
    <r>
      <rPr>
        <sz val="10"/>
        <rFont val="Times New Roman"/>
        <family val="1"/>
      </rPr>
      <t xml:space="preserve"> realizowany w ramach RPO WK-P 2014-2020, Poddziałania 6.3.2. Zmiana wynika ze zwiększenia ogólnej wartości projektu na skutek wystąpienia wydatków niekwalifikowalnych związanych z wykonaniem przyłącza kanalizacji deszczowej, usunięcia kolizji napowietrznej linii elektroenergetycznej SN oraz modernizacji kotłowni celem dostosowania do aktualnych przepisów. </t>
    </r>
  </si>
  <si>
    <t xml:space="preserve"> - zwiększeniu wydatków o kwotę 21.770 zł w związku z przeniesieniem na rok 2021 środków niewydatkowanych w roku 2020. Ogólna wartość nie 
   ulega zmianie;</t>
  </si>
  <si>
    <t xml:space="preserve">Zwiększa się o kwotę 4.000 zł wydatki zaplanowane na Poddziałanie 10.2.2 Kształcenie ogólne w celu dostosowania planu wydatków do wielkości prognozowanego współfinansowania krajowego dla projektów przewidzianych do realizacji przez beneficjentów w 2021 r. w ramach rozstrzygniętych konkursów RPO WK-P 2014-2020. </t>
  </si>
  <si>
    <r>
      <t xml:space="preserve">2) projekt pn. </t>
    </r>
    <r>
      <rPr>
        <i/>
        <sz val="10"/>
        <rFont val="Times New Roman"/>
        <family val="1"/>
      </rPr>
      <t>"Doposażenie szpitali w województwie kujawsko-pomorskim związane z zapobieganiem, przeciwdziałaniem zwalczaniem 
    COVID-19 - etap II"</t>
    </r>
    <r>
      <rPr>
        <sz val="10"/>
        <rFont val="Times New Roman"/>
        <family val="1"/>
      </rPr>
      <t xml:space="preserve"> (Poddziałanie 6.1.1) - zwiększenie wydatków łącznie o kwotę 8.642.744 zł, w tym wydatków bieżących o kwotę 711.904 zł oraz 
    wydatków inwestycyjnych o kwotę 7.930.840 zł. Zmiana wynika ze zwiększenia ogólnej wartości projektu i aktualizacji wniosku o dofinansowanie 
    w związku ze wzrostem liczby podmiotów leczniczych uczestniczących w projekcie (partnerów) z 5 do 15;</t>
    </r>
  </si>
  <si>
    <r>
      <t xml:space="preserve">Zmniejsza się o kwotę 4.044 zł wydatki na projekt pn. </t>
    </r>
    <r>
      <rPr>
        <i/>
        <sz val="10"/>
        <rFont val="Times New Roman"/>
        <family val="1"/>
      </rPr>
      <t xml:space="preserve">"Trampolina 2" </t>
    </r>
    <r>
      <rPr>
        <sz val="10"/>
        <rFont val="Times New Roman"/>
        <family val="1"/>
      </rPr>
      <t>zrealizowany przez Regionalny Ośrodek Polityki Społecznej w Toruniu w ramach RPO WK-P 2014-2020, Poddziałania 9.2.2 w związku z jego zakończeniem i urealnieniem planu wydatków do wielkości faktycznie poniesionych.</t>
    </r>
  </si>
  <si>
    <t>Dokonuje się zmian podzadaniach Pomocy Technicznej Regionalnego Programu Operacyjnego Województwa Kujawsko-Pomorskiego 2014-2020 realizowanych przez Wojewódzki Urząd Pracy w Toruniu poprzez:</t>
  </si>
  <si>
    <r>
      <t xml:space="preserve">Określa się wydatki w kwocie 700.000 zł na jednoroczne zadanie inwestycyjne pn. </t>
    </r>
    <r>
      <rPr>
        <i/>
        <sz val="10"/>
        <rFont val="Times New Roman"/>
        <family val="1"/>
      </rPr>
      <t>"Zakup licencji oprogramowania"</t>
    </r>
    <r>
      <rPr>
        <sz val="10"/>
        <rFont val="Times New Roman"/>
        <family val="1"/>
      </rPr>
      <t xml:space="preserve"> z przeznaczeniem na zakup licencji systemu do zarządzania i obsługi opłat środowiskowych wraz z przygotowaniem bazy podmiotów oraz funkcjonalnością eksportu należnych opłat do systemu księgowego KSAT.</t>
    </r>
  </si>
  <si>
    <r>
      <t xml:space="preserve">Jednoroczne zadanie pn. </t>
    </r>
    <r>
      <rPr>
        <i/>
        <sz val="10"/>
        <rFont val="Times New Roman"/>
        <family val="1"/>
      </rPr>
      <t>"Aktualizacja Planu gospodarki odpadami województwa kujawsko-pomorskiego"</t>
    </r>
    <r>
      <rPr>
        <sz val="10"/>
        <rFont val="Times New Roman"/>
        <family val="1"/>
      </rPr>
      <t xml:space="preserve"> realizowane przez Urząd Marszałkowski przekwalifikowuje się na zadanie wieloletnie przewidziane do realizacji w latach 2021-2022. Z zaplanowanej kwoty na 2021 r. w wysokości 120.000 zł pozostawia się środki w kwocie 40.000 zł z przeznaczeniem na wykonanie pierwszej części aktualizacji wojewódzkiego planu gospodarki odpadami obejmującej diagnozy, oceny stanu gospodarki odpadami w województwie, natomiast pozostałe wydatki przeniesione zostają na rok następny. Zmiana wynika z konieczności przedłużenia prac celem zachowania zgodności wojewódzkiego planu z krajowym planem gospodarki odpadami, którego aktualizacja ma nastąpić pod koniec czerwca br.</t>
    </r>
  </si>
  <si>
    <r>
      <t xml:space="preserve">        - o kwotę 35.558 zł na zadanie pn. </t>
    </r>
    <r>
      <rPr>
        <i/>
        <sz val="10"/>
        <rFont val="Times New Roman"/>
        <family val="1"/>
      </rPr>
      <t xml:space="preserve">"Przebudowa stropodachu nad salą Manru w budynku Opery Nova w Bydgoszczy" </t>
    </r>
    <r>
      <rPr>
        <sz val="10"/>
        <rFont val="Times New Roman"/>
        <family val="1"/>
      </rPr>
      <t>w związku ze wzrostem 
          wartości zadania po przeprowadzeniu postępowania przetargowego;</t>
    </r>
  </si>
  <si>
    <r>
      <t xml:space="preserve">    - o kwotę 174.798 zł na wkład własny w projekcie pn. </t>
    </r>
    <r>
      <rPr>
        <i/>
        <sz val="10"/>
        <rFont val="Times New Roman"/>
        <family val="1"/>
      </rPr>
      <t xml:space="preserve">"Przebudowa i remont konserwatorski budynku Pałacu Dąmbskich w Toruniu" 
      </t>
    </r>
    <r>
      <rPr>
        <sz val="10"/>
        <rFont val="Times New Roman"/>
        <family val="1"/>
      </rPr>
      <t xml:space="preserve">realizowanym w ramach Programu Operacyjnego Infrastruktura i Środowisko 2014-2020, Działania 8.1 w związku z przeniesieniem na rok 2021 
      środków niewydatkowanych w roku 2020 na skutek spowolnienia prac i problemów z dostępnością materiałów wynikających z ograniczeń
      epidemiologicznych. </t>
    </r>
  </si>
  <si>
    <r>
      <t xml:space="preserve"> - w kwocie 10.000 zł z przeznaczeniem na zabezpieczenie wkładu własnego w projekcie pn. </t>
    </r>
    <r>
      <rPr>
        <i/>
        <sz val="10"/>
        <rFont val="Times New Roman"/>
        <family val="1"/>
      </rPr>
      <t>XIII Ogólnopolski Konkurs Malarski im. Teofila 
   Ociepki</t>
    </r>
    <r>
      <rPr>
        <sz val="10"/>
        <rFont val="Times New Roman"/>
        <family val="1"/>
      </rPr>
      <t>, na który instytucja uzyskała dofinansowanie w ramach Programu Operacyjnego Ministra Kultury, Dziedzictwa Narodowego i Sportu: 
   Kultura ludowa i tradycyjna. Konkurs to największa prezentacja polskich artystów z kręgu sztuki intuicyjnej, naiwnej, art brut. Prace wybrane 
   w konkursie zaprezentowane zostaną na wystawie Muzeum Ziemi Kujawskiej i Dobrzyńskiej we Włocławku oraz umieszczone w drukowanym 
   folderze. Konkursowi towarzyszyć będą dwie wystawy dodatkowe - wystawa retrospektywna  dedykowana Erwinowi Sówce oraz wystawa 
   pt. "Oblicza art brut" część 1, sylwetki najwybitniejszych malarzy;</t>
    </r>
  </si>
  <si>
    <t>Określa się dotacje celowe dla:</t>
  </si>
  <si>
    <t xml:space="preserve">   - w kwocie 191.404 zł z przeznaczeniem na zakup wyposażenia na potrzeby Mediateki przy ul. Fałata 35, tj. sprzętu komputerowego 
     i multimedialnego. Dotacja w kwocie 178.909 zł stanowiąca wydatki inwestycyjne planowana jest na zakup 8 zestawów komputerowych, 
     25 laptopów do organizacji zajęć i szkoleń oraz do korzystania przez czytelników, urządzenia wielofunkcyjnego, 2 rzutników z ekranem 
     projekcyjnym, wyposażenia do tworzenia nagrań audio-video oraz zestawów lego. Pozostała kwota stanowi wydatki bieżące i przeznaczona 
     zostanie na zakup 25 słuchawek oraz 5 tabletów;</t>
  </si>
  <si>
    <r>
      <t xml:space="preserve">   - w kwocie 30.000 zł z przeznaczeniem na zabezpieczenie wkładu własnego w projekcie pn. </t>
    </r>
    <r>
      <rPr>
        <i/>
        <sz val="10"/>
        <rFont val="Times New Roman"/>
        <family val="1"/>
      </rPr>
      <t>Wzmocnienie i unowocześnienie infrastruktury 
     Ośrodka Czytelnictwa Chorych i Niepełnosprawnych</t>
    </r>
    <r>
      <rPr>
        <sz val="10"/>
        <rFont val="Times New Roman"/>
        <family val="1"/>
      </rPr>
      <t>, na który instytucja uzyskała dofinansowanie w ramach Programu Ministra Kultury, 
     Dziedzictwa Narodowego i Sportu: Infrastruktura kultury. W ramach zadania przewidziano wyposażenie pomieszczeń w nowoczesne technologie 
     wspomagające użytkowników o specjalnych potrzebach w samodzielnym poruszaniu się po budynku i korzystaniu z jego oferty kulturalnej, 
     usług bibliotecznych i informacji. W tym celu zakupione zostanie stanowisko dostosowane do potrzeb i możliwości użytkowników oraz nowe 
     krzesła i siedziska. Ponadto Ośrodek wzbogaci się o sprzęt audio-video do prowadzenia zajęć on-line oraz dokumentacji wydarzeń kulturalnych
     i udostępniania ich szerokiemu gronu, w tym osobom niewidomym (audiodeskrypcja) i niesłyszącym (napisy). Zakupione zostaną również
     gabloty ekspozycyjne, antyramy i ścianka ekspozycyjna.</t>
    </r>
  </si>
  <si>
    <r>
      <t xml:space="preserve">W ramach projektu pn. </t>
    </r>
    <r>
      <rPr>
        <i/>
        <sz val="10"/>
        <rFont val="Times New Roman"/>
        <family val="1"/>
      </rPr>
      <t>"Modernizacja zagrody wiejskiej w Dusocinie na potrzeby ośrodka edukacji ekologicznej na terenie Parku Krajobrazowego Góry Łosiowe wraz z czynną ochroną przyrody na obszarze Natura 2000"</t>
    </r>
    <r>
      <rPr>
        <sz val="10"/>
        <rFont val="Times New Roman"/>
        <family val="1"/>
      </rPr>
      <t xml:space="preserve"> realizowanego przez Zespół Parków Krajobrazowych nad Dolną Wisłą w ramach RPO WK-P 2014-2020, Działania 4.5 określa się wydatki niekwalifikowalne w łącznej kwocie 311.500 zł, w tym finansowane ze środków własnych województwa w kwocie 151.500 zł oraz dotacji od Gminy Grudziądz w kwocie 160.000 zł z przeznaczeniem na pokrycie kosztów dodatkowych prac w zagrodzie wiejskiej. Środki w kwocie 267.500 zł stanowią wydatki inwestycyjne. Zwiększa się ogólna wartość projektu.</t>
    </r>
  </si>
  <si>
    <r>
      <t xml:space="preserve"> - o kwotę 650.000 zł na zadanie własne pn.</t>
    </r>
    <r>
      <rPr>
        <i/>
        <sz val="10"/>
        <rFont val="Times New Roman"/>
        <family val="1"/>
      </rPr>
      <t xml:space="preserve"> "Mała architektura i budowa infrastruktury sportowej przy obiektach edukacyjnych - wsparcie 
   finansowe"</t>
    </r>
    <r>
      <rPr>
        <sz val="10"/>
        <rFont val="Times New Roman"/>
        <family val="1"/>
      </rPr>
      <t xml:space="preserve"> z przeznaczeniem na udzielenie pomocy finansowej jednostkom samorządu terytorialnego na dofinansowanie zadań inwestycyjnych
   w ramach pn. "Kujawsko-Pomorskiej Małej Infrastruktury Sportowej" (150.000 zł) oraz polegających na budowie przyszkolnych sal sportowych 
   (500.000 zł);</t>
    </r>
  </si>
  <si>
    <t>Załącznik nr 12 "Dochody i wydatki na zadania realizowane w drodze umów i porozumień między jednostkami samorządu terytorialnego. Plan na 2021 rok".</t>
  </si>
  <si>
    <r>
      <t xml:space="preserve">   - na zadania bieżące w ramach Poddziałania 6.1.1  Inwestycje w infrastrukturę zdrowotną, na projekt 
     pn. </t>
    </r>
    <r>
      <rPr>
        <i/>
        <sz val="10"/>
        <rFont val="Times New Roman"/>
        <family val="1"/>
      </rPr>
      <t>"Doposażenie szpitali w województwie kujawsko-pomorskim związane  z zapobieganiem, 
     przeciwdziałaniem i zwalczaniem COVID-19 - etap II"</t>
    </r>
  </si>
  <si>
    <t xml:space="preserve">   - na zadania inwestycyjne w ramach Poddziałania 6.1.1  Inwestycje w infrastrukturę zdrowotną, na projekty:</t>
  </si>
  <si>
    <r>
      <t xml:space="preserve">   - na zadania bieżące w ramach Poddziałania 6.1.1  Inwestycje w infrastrukturę zdrowotną, na projekt 
     pn. </t>
    </r>
    <r>
      <rPr>
        <i/>
        <sz val="10"/>
        <rFont val="Times New Roman"/>
        <family val="1"/>
      </rPr>
      <t>"Doposażenie szpitali w województwie kujawsko-pomorskim związane  z zapobieganiem, 
     przeciwdziałaniem i zwalczaniem COVID-19"</t>
    </r>
  </si>
  <si>
    <r>
      <t xml:space="preserve">   - na zadania inwestycyjne w ramach Poddziałania 6.3.1 Inwestycje w infrastrukturę przedszkolną, na projekt</t>
    </r>
    <r>
      <rPr>
        <i/>
        <sz val="10"/>
        <rFont val="Times New Roman"/>
        <family val="1"/>
      </rPr>
      <t xml:space="preserve"> 
    "Dostrzec to, co niewidoczne" - zwiększenie dostępności do edukacji przedszkolnej w Ośrodku Braille'a    
     w Bydgoszczy"</t>
    </r>
  </si>
  <si>
    <r>
      <t xml:space="preserve">   1) na zadania bieżące w ramach Poddziałania 9.3.1 Rozwój usług zdrowotnych, na projekt pn. </t>
    </r>
    <r>
      <rPr>
        <i/>
        <sz val="10"/>
        <rFont val="Times New Roman"/>
        <family val="1"/>
      </rPr>
      <t>"Ograniczenie 
       negatywnych skutków COVID-19 poprzez działania profilaktyczne i zabezpieczające skierowane do 
       służb medycznych"</t>
    </r>
  </si>
  <si>
    <r>
      <t xml:space="preserve">1) projekt pn. </t>
    </r>
    <r>
      <rPr>
        <i/>
        <sz val="10"/>
        <rFont val="Times New Roman"/>
        <family val="1"/>
      </rPr>
      <t xml:space="preserve">"Doposażenie szpitali w województwie kujawsko-pomorskim związane z zapobieganiem, przeciwdziałaniem i zwalczaniem
    COVID-19" </t>
    </r>
    <r>
      <rPr>
        <sz val="10"/>
        <rFont val="Times New Roman"/>
        <family val="1"/>
      </rPr>
      <t>(Poddziałanie 6.1.1) - przeniesienie planowanych wydatków między podziałkami klasyfikacji budżetowej w kwocie 3.029.561 zł 
    w celu dostosowania planu wydatków do wielkości wynikających z przygotowanych aneksów do zawartych umów z partnerami;</t>
    </r>
  </si>
  <si>
    <t>W celu dostosowania planu wydatków do wielkości prognozowanego współfinansowania krajowego dla projektów przewidzianych do realizacji przez beneficjentów w 2021 r. w ramach rozstrzygniętych konkursów RPO WK-P 2014-2020 zwiększa się o kwotę 96.000 zł wydatki zaplanowane na Poddziałanie 9.3.2 Rozwój usług społecznych.</t>
  </si>
  <si>
    <t>zwiększeniem planowanego deficytu budżetowego o kwotę 189.930 zł. Kwota ta pokryta zostanie wprowadzonymi przychodami z niewykorzystanych środków pieniężnych z roku 2020.</t>
  </si>
  <si>
    <t xml:space="preserve">Zwiększa się planowane dochody stanowiące środki z funduszy celowych o kwotę 1.591.599 zł w związku z umową Nr 2/2021/FRPA/W-1/2021 z dnia 26 maja br. pomiędzy Województwem a Wojewodą Kujawsko-Pomorskim o dopłatę z Funduszu rozwoju przewozów autobusowych do realizacji zadań dotyczących zapewnienia funkcjonowania publicznego transportu zbiorowego w zakresie przewozów autobusowych o charakterze użyteczności publicznej na okres od 1 kwietnia do 31 grudnia 2021 r. </t>
  </si>
  <si>
    <t>Powyższa zmiana wynika z projektu zmiany Rocznego planu udzielania dotacji celowej z budżetu państwa w 2021 r. w ramach Regionalnego Programu Operacyjnego Województwa Kujawsko-Pomorskiego na lata 2014-2020.</t>
  </si>
  <si>
    <r>
      <t xml:space="preserve">   3) zmniejszenie wydatków na zadanie pn. </t>
    </r>
    <r>
      <rPr>
        <i/>
        <sz val="10"/>
        <rFont val="Times New Roman"/>
        <family val="1"/>
      </rPr>
      <t xml:space="preserve">"Zakupy inwestycyjne" </t>
    </r>
    <r>
      <rPr>
        <sz val="10"/>
        <rFont val="Times New Roman"/>
        <family val="1"/>
      </rPr>
      <t>o kwotę 400.000 zł w związku z brakiem możliwości wydatkowania w 2021 r. 
       środków zabezpieczonych na zakup dwóch wiat magazynowych. Środki przenosi się na rok 2022 w związku z koniecznością opracowania 
       dokumentacji projektowej i ujmuje w wieloletniej prognozie finansowej w ramach zadania pn. "Budowa wiat magazynowych" ;</t>
    </r>
  </si>
  <si>
    <r>
      <t xml:space="preserve">       - o kwotę 70.000 zł  na zadanie pn. </t>
    </r>
    <r>
      <rPr>
        <i/>
        <sz val="10"/>
        <rFont val="Times New Roman"/>
        <family val="1"/>
      </rPr>
      <t>"Drogi wojewódzkie - Modernizacja dróg"</t>
    </r>
    <r>
      <rPr>
        <sz val="10"/>
        <rFont val="Times New Roman"/>
        <family val="1"/>
      </rPr>
      <t xml:space="preserve"> z przeznaczeniem na pokrycie kosztów aktualizacji dokumentacji 
         projektowej dla rozbudowy drogi wojewódzkiej Nr 244 w miejscowości Wtelno oraz dla kolizji sieci gazowej na drodze wojewódzkiej Nr 273;</t>
    </r>
  </si>
  <si>
    <r>
      <t xml:space="preserve">3. projekty realizowane w ramach RPO WK-P 2014-2020 - zwiększeniu wydatków  o kwotę 375.104 zł na projekt pn. </t>
    </r>
    <r>
      <rPr>
        <i/>
        <sz val="10"/>
        <rFont val="Times New Roman"/>
        <family val="1"/>
      </rPr>
      <t>"Przebudowa drogi 
    wojewódzkiej Nr 249 wraz z uruchomieniem przeprawy promowej przez Wisłę na wysokości Solca Kujawskiego i Czarnowa"</t>
    </r>
    <r>
      <rPr>
        <sz val="10"/>
        <rFont val="Times New Roman"/>
        <family val="1"/>
      </rPr>
      <t xml:space="preserve"> (Działanie 5.1) 
    Niewydatkowane środki ujęte w wykazie wydatków niewygasających stanowią kwotę 275.082 zł, natomiast kwota 100.022 zł przeniesiona zostaje 
    z roku 2020. Nie zmienia się ogólna wartość projektu.</t>
    </r>
  </si>
  <si>
    <r>
      <t xml:space="preserve">Zwiększa się o kwotę 207.681 zł wydatki zaplanowane na projekt pn. </t>
    </r>
    <r>
      <rPr>
        <i/>
        <sz val="10"/>
        <rFont val="Times New Roman"/>
        <family val="1"/>
      </rPr>
      <t>"Przedszkolaki - debeściaki - edukacja przedszkolna i terapia dla dzieci z niepełnosprawnościami"</t>
    </r>
    <r>
      <rPr>
        <sz val="10"/>
        <rFont val="Times New Roman"/>
        <family val="1"/>
      </rPr>
      <t xml:space="preserve"> realizowany w ramach RPO WK-P 2014-2020, Poddziałania 10.2.1. Zmiana wynika ze zwiększenia ogólnej wartości projektu na skutek wzrostu wynagrodzeń zasadniczych nauczycieli oraz cen usług, tj. opłaty za basen i organizację turnusów rehabilitacyjnych.</t>
    </r>
  </si>
  <si>
    <t xml:space="preserve">   - przeniesienie wydatków w kwocie 457.360 zł pomiędzy dotacjami dla podmiotów zaliczanych i niezaliczanych do sektora finansów publicznych 
     sklasyfikowanych w tym samym paragrafie w celu zabezpieczenia środków dla niepublicznych zakładów opieki zdrowotnej na pokrycie usług
     magazynowych i dystrybucyjnych środków ochrony indywidualnej;</t>
  </si>
  <si>
    <t xml:space="preserve">     - zmniejszeniem wydatków kwalifikowalnych o kwotę 1.836.917 zł. Środki przeniesione zostają na rok 2022 w związku z brakiem możliwości 
       sfinansowania robót budowlanych w roku bieżącym;</t>
  </si>
  <si>
    <r>
      <t xml:space="preserve">    2) na wieloletnie zadanie inwestycyjne pn. </t>
    </r>
    <r>
      <rPr>
        <i/>
        <sz val="10"/>
        <rFont val="Times New Roman"/>
        <family val="1"/>
      </rPr>
      <t xml:space="preserve">"Rozbudowa Opery NOVA w Bydgoszczy o IV krąg" </t>
    </r>
    <r>
      <rPr>
        <sz val="10"/>
        <rFont val="Times New Roman"/>
        <family val="1"/>
      </rPr>
      <t>o kwotę 21.486 zł, tj. o kwotę pomocy 
        finansowej udzielonej przez Miasto Bydgoszcz;</t>
    </r>
  </si>
  <si>
    <r>
      <t xml:space="preserve">Zadanie inwestycyjne pn. </t>
    </r>
    <r>
      <rPr>
        <i/>
        <sz val="10"/>
        <rFont val="Times New Roman"/>
        <family val="1"/>
      </rPr>
      <t>"Adaptacja pomieszczeń piwnicznych w budynku Kujawsko-Pomorskiego Centrum Kultury w Bydgoszczy"</t>
    </r>
    <r>
      <rPr>
        <sz val="10"/>
        <rFont val="Times New Roman"/>
        <family val="1"/>
      </rPr>
      <t xml:space="preserve"> przekwalifikowuje się na wieloletnie zadanie inwestycyjne przewidziane do realizacji w latach 2021-2022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Z zaplanowanej dotacji w wysokości 165.225 zł pozostawia się na rok 2021 środki w kwocie 35.950 zł z przeznaczeniem na wykonanie dokumentacji projektowej. Pozostała kwota przeniesiona zostaje na rok następny. Zmiana wynika z wydłużonej procedury związanej z wyłonieniem wykonawcy prac projektowych (unieważnienie dwóch postepowań w wyniku braku ofert) i braku możliwości wykonania prac modernizacyjnych w roku bieżącym.</t>
    </r>
  </si>
  <si>
    <r>
      <t xml:space="preserve">1. Wojewódzkiej i Miejskiej Biblioteki Publicznej im. dr Witolda Bełzy w Bydgoszczy w kwocie 145.000 zł z przeznaczeniem na zabezpieczenie 
    wkładu własnego w projekcie pn. </t>
    </r>
    <r>
      <rPr>
        <i/>
        <sz val="10"/>
        <rFont val="Times New Roman"/>
        <family val="1"/>
      </rPr>
      <t>Zakup i zdalny dostęp do nowości wydawniczych</t>
    </r>
    <r>
      <rPr>
        <sz val="10"/>
        <rFont val="Times New Roman"/>
        <family val="1"/>
      </rPr>
      <t>, na który instytucja będzie ubiegać się o dofinansowanie 
    od Ministra  Kultury, Dziedzictwa Narodowego i Sportu w ramach Narodowego Programu Rozwoju Czytelnictwa 2.0. na lata 2021-2025, 
    Priorytetu 1;</t>
    </r>
  </si>
  <si>
    <r>
      <t xml:space="preserve">   - w kwocie 145.000 zł z przeznaczeniem na zabezpieczenie wkładu własnego w projekcie pn. </t>
    </r>
    <r>
      <rPr>
        <i/>
        <sz val="10"/>
        <rFont val="Times New Roman"/>
        <family val="1"/>
      </rPr>
      <t>Zakup i zdalny dostęp do nowości wydawniczych</t>
    </r>
    <r>
      <rPr>
        <sz val="10"/>
        <rFont val="Times New Roman"/>
        <family val="1"/>
      </rPr>
      <t>,
     na który instytucja będzie ubiegać się o dofinansowanie od Ministra Kultury, Dziedzictwa Narodowego i Sportu w ramach Narodowego 
     Programu Rozwoju Czytelnictwa 2.0. na lata 2021-2025, Priorytetu 1;</t>
    </r>
  </si>
  <si>
    <r>
      <t>Zwiększa się o kwotę 121.203 zł dotację zaplanowaną dla Muzeum Ziemi Kujawskiej i Dobrzyńskiej we Włocławku na wkład własny w projekcie pn.</t>
    </r>
    <r>
      <rPr>
        <i/>
        <sz val="10"/>
        <rFont val="Times New Roman"/>
        <family val="1"/>
      </rPr>
      <t xml:space="preserve"> "Rewaloryzacja i adaptacja  zabytkowego spichlerza dworskiego w Kłóbce" </t>
    </r>
    <r>
      <rPr>
        <sz val="10"/>
        <rFont val="Times New Roman"/>
        <family val="1"/>
      </rPr>
      <t>realizowanym w ramach RPO WK-P, Działania 4.4. Zmiana wynika ze zwiększenia ogólnej wartości zadania po przeprowadzeniu postępowania przetargowego na wykonawcę robót budowlanych, instalacyjnych i wyposażeniowych.</t>
    </r>
  </si>
  <si>
    <r>
      <t xml:space="preserve">2) Muzeum Ziemi Kujawskiej i Dobrzyńskiej we Włocławku w kwocie 12.315 zł z przeznaczeniem na wkład własny do projektu pn. </t>
    </r>
    <r>
      <rPr>
        <i/>
        <sz val="10"/>
        <rFont val="Times New Roman"/>
        <family val="1"/>
      </rPr>
      <t xml:space="preserve">Haft kujawski 
    ginie. Nauczmy, ocalmy!, </t>
    </r>
    <r>
      <rPr>
        <sz val="10"/>
        <rFont val="Times New Roman"/>
        <family val="1"/>
      </rPr>
      <t>który uzyskał dofinansowanie w ramach Programu Ministra Kultury, Dziedzictwa Narodowego i Sportu: Kultura 
    ludowa i tradycyjna. W ramach zadania przewidziano cykl warsztatów prowadzonych przez hafciarki zrzeszone w Stowarzyszeniu Twórców
    Ludowych, który poprzedzony zostanie prelekcją i pokazem multimedialnym. Na koniec przedsięwzięcia zorganizowana zostanie wystawa prac 
    uczestników zajęć w formie on-line i stacjonarnie w Muzeum Etnograficznym we Włocławku. Projekt zakłada również wydanie publikacji 
    pt. "Haft kujawski wczoraj i dziś. Katalog wzorów" zawierającą historię regionalnego haftu wraz z podstawowymi i obowiązującymi ściegami, 
    motywami i kompozycjami.</t>
    </r>
  </si>
  <si>
    <t xml:space="preserve">   - przeniesienie wydatków miedzy podziałkami klasyfikacji budżetowej w zakresie kosztów pośrednich w kwocie 170.000 zł w celu zabezpieczenia 
     środków na organizację opieki wytchnieniowej;</t>
  </si>
  <si>
    <r>
      <t xml:space="preserve">Określa się wydatki w kwocie 50.000 zł na zadanie własne pn. </t>
    </r>
    <r>
      <rPr>
        <i/>
        <sz val="10"/>
        <rFont val="Times New Roman"/>
        <family val="1"/>
      </rPr>
      <t>"Przygotowanie dokumentacji na potrzeby realizacji projektów w ramach RPO WK-P"</t>
    </r>
    <r>
      <rPr>
        <sz val="10"/>
        <rFont val="Times New Roman"/>
        <family val="1"/>
      </rPr>
      <t xml:space="preserve"> przewidziane od realizacji przez Urząd Marszałkowski w Toruniu z przeznaczeniem na pokrycie kosztów przygotowania dokumentacji dla projektu pn. "Budowa potencjału endogenicznego zespołu bastionu I Menniczego" planowanego w ramach RPO WK-P, tj. m.in. koncepcji architektoniczno-budowlanej przyszłego zagospodarowania terenu i zmiany sposobu użytkowania budynku, szacunkowej wyceny kosztów realizacji oraz oceny wykonalności zamierzenia.</t>
    </r>
  </si>
  <si>
    <r>
      <t xml:space="preserve">     5) projekt pn</t>
    </r>
    <r>
      <rPr>
        <i/>
        <sz val="10"/>
        <rFont val="Times New Roman"/>
        <family val="1"/>
      </rPr>
      <t xml:space="preserve">. "Rozbudowa drogi wojewódzkiej Nr 548 Stolno-Wąbrzeźno od km 0+005 do km 29+619 z wyłączeniem węzła autostradowego 
         w m. Lisewo od km 14+144 do km 15+146" </t>
    </r>
    <r>
      <rPr>
        <sz val="10"/>
        <rFont val="Times New Roman"/>
        <family val="1"/>
      </rPr>
      <t>(Działanie 5.1) - zwiększenie wydatków o kwotę 57.720 zł;</t>
    </r>
  </si>
  <si>
    <t>Stan środków, o których mowa w art. 217 ust. 2 pkt 8 ustawy o finansach publicznych na dzień 31 grudnia 2020 r.</t>
  </si>
  <si>
    <t>a) wynikające z rozliczenia dochodów i wydatków nimi finansowanych związanych ze szczególnymi zasadami wykonywania
    budżetu na zadania związane z ochroną gruntów rolnych</t>
  </si>
  <si>
    <r>
      <t xml:space="preserve">   - projekt pn. </t>
    </r>
    <r>
      <rPr>
        <i/>
        <sz val="10"/>
        <rFont val="Times New Roman"/>
        <family val="1"/>
      </rPr>
      <t xml:space="preserve">"Utworzenie Centrum Czynnej Ochrony Przyrody Wdecki Park Krajobrazowy" </t>
    </r>
    <r>
      <rPr>
        <sz val="10"/>
        <rFont val="Times New Roman"/>
        <family val="1"/>
      </rPr>
      <t xml:space="preserve">Działanie 6.5 Rozwój potencjału 
     endogenicznego regionu </t>
    </r>
  </si>
  <si>
    <r>
      <t xml:space="preserve">   - projekt pn. </t>
    </r>
    <r>
      <rPr>
        <i/>
        <sz val="10"/>
        <rFont val="Times New Roman"/>
        <family val="1"/>
      </rPr>
      <t xml:space="preserve">"Granty na kapitał obrotowy dla mikro i małych przedsiębiorstw w branży gastronomicznej oraz fitness 
     w związku z wystąpieniem stanu epidemii COVID-19" </t>
    </r>
    <r>
      <rPr>
        <sz val="10"/>
        <rFont val="Times New Roman"/>
        <family val="1"/>
      </rPr>
      <t>RPO WK-P 214-2020,Poddziałanie 1.6.2 Dotacje dla innowacyjnych
     MŚP</t>
    </r>
  </si>
  <si>
    <r>
      <t xml:space="preserve">   - projekt pn. </t>
    </r>
    <r>
      <rPr>
        <i/>
        <sz val="10"/>
        <rFont val="Times New Roman"/>
        <family val="1"/>
      </rPr>
      <t>"Doposażenie szpitali w województwie kujawsko-pomorskim związane z zapobieganiem, przeciwdziałaniem 
     i zwalczaniem COVID-19"</t>
    </r>
    <r>
      <rPr>
        <sz val="10"/>
        <rFont val="Times New Roman"/>
        <family val="1"/>
      </rPr>
      <t xml:space="preserve"> RPO WK-P 2014-2020, Poddziałanie 6.1.1  Inwestycje w infrastrukturę zdrowotną</t>
    </r>
  </si>
  <si>
    <r>
      <t xml:space="preserve">   - projekt pn.</t>
    </r>
    <r>
      <rPr>
        <i/>
        <sz val="10"/>
        <rFont val="Times New Roman"/>
        <family val="1"/>
      </rPr>
      <t xml:space="preserve"> "Lokalny Ośrodek Wiedzy i Edukacji w K-P SOSW Nr 1 w Bydgoszczy"</t>
    </r>
    <r>
      <rPr>
        <sz val="10"/>
        <rFont val="Times New Roman"/>
        <family val="1"/>
      </rPr>
      <t xml:space="preserve"> PO WER 2014-2020, Działanie 2.14</t>
    </r>
  </si>
  <si>
    <r>
      <t xml:space="preserve">   - projekt pn. </t>
    </r>
    <r>
      <rPr>
        <i/>
        <sz val="10"/>
        <rFont val="Times New Roman"/>
        <family val="1"/>
      </rPr>
      <t xml:space="preserve">"Podróż ku niezależności (A journey to independence)" </t>
    </r>
    <r>
      <rPr>
        <sz val="10"/>
        <rFont val="Times New Roman"/>
        <family val="1"/>
      </rPr>
      <t>Program "Erasmus+"</t>
    </r>
  </si>
  <si>
    <r>
      <t>Zwiększa się o kwotę 200.000 zł wydatki zaplanowane na zadanie własne pn.</t>
    </r>
    <r>
      <rPr>
        <i/>
        <sz val="10"/>
        <rFont val="Times New Roman"/>
        <family val="1"/>
      </rPr>
      <t xml:space="preserve"> "Zakupy inwestycyjne" </t>
    </r>
    <r>
      <rPr>
        <sz val="10"/>
        <rFont val="Times New Roman"/>
        <family val="1"/>
      </rPr>
      <t>realizowane przez Urząd Marszałkowski w Toruniu z przeznaczeniem na pokrycie kosztów rozbudowy systemu poczty elektronicznej o system archiwum oraz na zakup urządzenia firewall.</t>
    </r>
  </si>
  <si>
    <r>
      <t>Określa się wydatki inwestycyjne w kwocie 50.000 zł na zadanie własne pn.</t>
    </r>
    <r>
      <rPr>
        <i/>
        <sz val="10"/>
        <rFont val="Times New Roman"/>
        <family val="1"/>
      </rPr>
      <t xml:space="preserve"> "Pomnik Solidarności". </t>
    </r>
    <r>
      <rPr>
        <sz val="10"/>
        <rFont val="Times New Roman"/>
        <family val="1"/>
      </rPr>
      <t>Powyższe środki przeznaczone zostaną na udzielenie dotacji Niezależnemu Samorządnemu Związkowi Zawodowemu "Solidarność" w trybie uchwały Nr VI/105/11 Sejmiku Województwa Kujawsko-Pomorskiego z dnia 21 marca 2011 r. na współfinansowanie przedsięwzięcia. Pomnik zlokalizowany będzie przy Kościele Rzymskokatolickim pw. św. Andrzeja Boboli w Bydgoszczy.</t>
    </r>
  </si>
  <si>
    <r>
      <t xml:space="preserve">Dotychczasowa nazwa wieloletniego zadania inwestycyjnego realizowanego przez Zarząd Dróg Wojewódzkich w Bydgoszczy </t>
    </r>
    <r>
      <rPr>
        <i/>
        <sz val="10"/>
        <rFont val="Times New Roman"/>
        <family val="1"/>
      </rPr>
      <t>"Przebudowa drogi wojewódzkiej Nr 551 Strzyżawa-Dąbrowa Chełmińska-Unisław-Wybcz-Chełmża-Wąbrzeźno na odcinku od km 17+515 do km 30+760"</t>
    </r>
    <r>
      <rPr>
        <sz val="10"/>
        <rFont val="Times New Roman"/>
        <family val="1"/>
      </rPr>
      <t xml:space="preserve"> otrzymuje brzmienie </t>
    </r>
    <r>
      <rPr>
        <i/>
        <sz val="10"/>
        <rFont val="Times New Roman"/>
        <family val="1"/>
      </rPr>
      <t>"Przebudowa drogi wojewódzkiej Nr 551 Strzyżawa-Dąbrowa Chełmińska-Unisław-Wybcz-Chełmża-Wąbrzeźno na odcinku od km 17+515 do km 22+550".</t>
    </r>
    <r>
      <rPr>
        <sz val="10"/>
        <rFont val="Times New Roman"/>
        <family val="1"/>
      </rPr>
      <t xml:space="preserve"> Zmiana wynika z aktualizacji w nazwie zadania długości odcinka drogi objętego inwestycją.</t>
    </r>
  </si>
  <si>
    <r>
      <t xml:space="preserve">Jednoroczne zadanie inwestycyjne pn. </t>
    </r>
    <r>
      <rPr>
        <i/>
        <sz val="10"/>
        <rFont val="Times New Roman"/>
        <family val="1"/>
      </rPr>
      <t>"Zakup kolejowego taboru pasażerskiego"</t>
    </r>
    <r>
      <rPr>
        <sz val="10"/>
        <rFont val="Times New Roman"/>
        <family val="1"/>
      </rPr>
      <t xml:space="preserve"> przekwalifikowuje się na wieloletnie zadanie inwestycyjne przewidziane do realizacji w latach 2021-2022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Z zaplanowanych wydatków w wysokości 11.070.000 zł pozostawia się na rok 2021 środki w kwocie 7.380.000 zł. Pozostała kwota przeniesiona zostaje na rok następny. Zmiana wynika z wydłużonej procedury związanej z przygotowaniem postępowania przetargowego i planowanym terminem realizacji. Dodatkowo na sfinansowanie zakupu taboru planuje się pozyskać środki z innych źródeł, m.in. ze środków unijnych. Wówczas środki te przekwalifikowane zostaną na wkład własny.</t>
    </r>
  </si>
  <si>
    <t xml:space="preserve"> - w części finansowanej ze środków własnych województwa o kwotę 610.608 zł.</t>
  </si>
  <si>
    <r>
      <t xml:space="preserve">    - o kwotę 232.250 zł na projekt pn. </t>
    </r>
    <r>
      <rPr>
        <i/>
        <sz val="10"/>
        <rFont val="Times New Roman"/>
        <family val="1"/>
      </rPr>
      <t xml:space="preserve">"Ograniczenie emisji spalin poprzez rozbudowę sieci dróg rowerowych znajdujących się w koncepcji 
      rozwoju systemu transportu Bydgosko-Toruńskiego Obszaru Funkcjonalnego dla: Części nr 2 - Złotoria - Nowa Wieś - Lubicz Górny 
      w ciągu drogi wojewódzkiej nr 657" </t>
    </r>
    <r>
      <rPr>
        <sz val="10"/>
        <rFont val="Times New Roman"/>
        <family val="1"/>
      </rPr>
      <t>(Działanie 3.4) od Gminy Lubicz i Powiatu Toruńskiego;</t>
    </r>
  </si>
  <si>
    <r>
      <t xml:space="preserve">    - o kwotę 72.000 zł na projekt pn.</t>
    </r>
    <r>
      <rPr>
        <i/>
        <sz val="10"/>
        <rFont val="Times New Roman"/>
        <family val="1"/>
      </rPr>
      <t xml:space="preserve"> "Przebudowa drogi wojewódzkiej Nr 249 wraz z uruchomieniem przeprawy promowej przez Wisłę na 
      wysokości Solca Kujawskiego i Czarnowa" </t>
    </r>
    <r>
      <rPr>
        <sz val="10"/>
        <rFont val="Times New Roman"/>
        <family val="1"/>
      </rPr>
      <t>(Działanie 5.1) od Gminy Solec Kujawski, Gminy Zławieś Wielka, Powiatu Bydgoskiego i Powiatu
      Toruńskiego;</t>
    </r>
  </si>
  <si>
    <r>
      <t xml:space="preserve">    - o kwotę 1.284.040 zł na projekt pn. </t>
    </r>
    <r>
      <rPr>
        <i/>
        <sz val="10"/>
        <rFont val="Times New Roman"/>
        <family val="1"/>
      </rPr>
      <t>"Ograniczenie emisji spalin poprzez rozbudowę sieci dróg rowerowych znajdujących się w koncepcji 
      rozwoju systemu transportu Bydgosko-Toruńskiego Obszaru Funkcjonalnego dla: Części nr 3 - Toruń - Mała Nieszawka - Wielka Nieszawka
      - Cierpice w ciągu drogi wojewódzkiej nr 273"</t>
    </r>
    <r>
      <rPr>
        <sz val="10"/>
        <rFont val="Times New Roman"/>
        <family val="1"/>
      </rPr>
      <t xml:space="preserve"> (Działanie 3.4) od gminy Wielka Nieszawka i Powiatu Toruńskiego z przeznaczeniem na pokrycie
      wydatków niekwalifikowalnych;</t>
    </r>
  </si>
  <si>
    <r>
      <t xml:space="preserve">2) zmniejszenie dotacji o kwotę 458.070 zł na projekt pn. </t>
    </r>
    <r>
      <rPr>
        <i/>
        <sz val="10"/>
        <rFont val="Times New Roman"/>
        <family val="1"/>
      </rPr>
      <t xml:space="preserve">"Ograniczenie emisji spalin poprzez rozbudowę sieci dróg rowerowych znajdujących 
    się w koncepcji rozwoju  systemu transportu Bydgosko-Toruńskiego Obszaru Funkcjonalnego dla: Części nr 1 - Nawra-Kończewice-
    Chełmża-Zalesie-Kiełbasin-Mlewo-Mlewiec-Srebrniki-Sierakowo w ciągu dróg wojewódzkich nr: 551,649,554" </t>
    </r>
    <r>
      <rPr>
        <sz val="10"/>
        <rFont val="Times New Roman"/>
        <family val="1"/>
      </rPr>
      <t>(Poddziałanie 3.5.2)  
    w związku przeniesieniem części zakresu rzeczowo-finansowego na rok 2022. Ponadto przenosi się planowane dochody między podziałkami 
    klasyfikacji budżetowej w kwocie 53.971 zł w celu zabezpieczenia środków na pokrycie wydatków niekwalifikowalnych ze środków powiatu.</t>
    </r>
  </si>
  <si>
    <r>
      <t xml:space="preserve"> - o kwotę 350.000 zł na zadanie własne pn. </t>
    </r>
    <r>
      <rPr>
        <i/>
        <sz val="10"/>
        <rFont val="Times New Roman"/>
        <family val="1"/>
      </rPr>
      <t xml:space="preserve">"Obsługa uroczystości, jubileuszy, wizyt i spotkań" </t>
    </r>
    <r>
      <rPr>
        <sz val="10"/>
        <rFont val="Times New Roman"/>
        <family val="1"/>
      </rPr>
      <t>z przeznaczeniem na pokrycie kosztów organizacji 
   spotkań i uroczystości;</t>
    </r>
  </si>
  <si>
    <t>Rozdysponowane w 2021 roku:</t>
  </si>
  <si>
    <t xml:space="preserve">    w tym wynikających z rozliczenia:</t>
  </si>
  <si>
    <t xml:space="preserve">a) dochodów i wydatków nimi finansowanych związanych ze szczególnymi zasadami wykonywania budżetu </t>
  </si>
  <si>
    <t>b) środków, o których mowa w art. 5 ust. 1 pkt 2 ustawy o finansach publicznych</t>
  </si>
  <si>
    <t>b) wynikające z rozliczenia środków, o których mowa w art. 5 ust. 1 pkt 2 ustawy o finansach publicznych</t>
  </si>
  <si>
    <t xml:space="preserve">    w tym dotyczących następujących projektów unijnych: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</si>
</sst>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  <numFmt numFmtId="167" formatCode="#,##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\ [$zł-415];[Red]\-#,##0\ [$zł-415]"/>
    <numFmt numFmtId="176" formatCode="#,##0.0\ &quot;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justify" vertical="center" wrapText="1"/>
      <protection/>
    </xf>
    <xf numFmtId="0" fontId="6" fillId="0" borderId="0" xfId="52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3" fontId="7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justify" vertical="top" wrapText="1"/>
      <protection/>
    </xf>
    <xf numFmtId="0" fontId="8" fillId="0" borderId="0" xfId="52" applyFont="1" applyAlignment="1">
      <alignment vertical="center"/>
      <protection/>
    </xf>
    <xf numFmtId="0" fontId="9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wrapText="1"/>
      <protection/>
    </xf>
    <xf numFmtId="3" fontId="9" fillId="33" borderId="0" xfId="52" applyNumberFormat="1" applyFont="1" applyFill="1">
      <alignment/>
      <protection/>
    </xf>
    <xf numFmtId="0" fontId="9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 vertical="center" wrapText="1"/>
      <protection/>
    </xf>
    <xf numFmtId="3" fontId="6" fillId="33" borderId="11" xfId="52" applyNumberFormat="1" applyFont="1" applyFill="1" applyBorder="1">
      <alignment/>
      <protection/>
    </xf>
    <xf numFmtId="0" fontId="6" fillId="0" borderId="0" xfId="52" applyFont="1" applyAlignment="1">
      <alignment horizontal="left"/>
      <protection/>
    </xf>
    <xf numFmtId="3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wrapText="1"/>
      <protection/>
    </xf>
    <xf numFmtId="3" fontId="4" fillId="0" borderId="0" xfId="52" applyNumberFormat="1" applyFont="1">
      <alignment/>
      <protection/>
    </xf>
    <xf numFmtId="0" fontId="4" fillId="0" borderId="0" xfId="52" applyFont="1" applyFill="1" applyAlignment="1">
      <alignment horizontal="justify" vertical="center" wrapText="1"/>
      <protection/>
    </xf>
    <xf numFmtId="0" fontId="6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vertical="center"/>
      <protection/>
    </xf>
    <xf numFmtId="3" fontId="8" fillId="0" borderId="0" xfId="52" applyNumberFormat="1" applyFont="1" applyFill="1" applyAlignment="1">
      <alignment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>
      <alignment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vertical="center" wrapText="1"/>
      <protection/>
    </xf>
    <xf numFmtId="0" fontId="8" fillId="0" borderId="0" xfId="52" applyFont="1" applyFill="1" applyAlignment="1">
      <alignment vertical="center" wrapText="1"/>
      <protection/>
    </xf>
    <xf numFmtId="4" fontId="8" fillId="0" borderId="0" xfId="52" applyNumberFormat="1" applyFont="1" applyFill="1" applyAlignment="1">
      <alignment vertical="center"/>
      <protection/>
    </xf>
    <xf numFmtId="4" fontId="6" fillId="0" borderId="12" xfId="52" applyNumberFormat="1" applyFont="1" applyFill="1" applyBorder="1" applyAlignment="1">
      <alignment vertical="center"/>
      <protection/>
    </xf>
    <xf numFmtId="49" fontId="4" fillId="0" borderId="0" xfId="52" applyNumberFormat="1" applyFont="1" applyFill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8" fillId="0" borderId="0" xfId="52" applyFont="1" applyFill="1" applyAlignment="1">
      <alignment horizontal="center" vertical="top"/>
      <protection/>
    </xf>
    <xf numFmtId="4" fontId="8" fillId="0" borderId="0" xfId="52" applyNumberFormat="1" applyFont="1" applyFill="1" applyAlignment="1">
      <alignment/>
      <protection/>
    </xf>
    <xf numFmtId="0" fontId="4" fillId="0" borderId="0" xfId="53" applyFont="1" applyFill="1" applyAlignment="1">
      <alignment horizontal="justify" vertical="center" wrapText="1"/>
      <protection/>
    </xf>
    <xf numFmtId="4" fontId="8" fillId="0" borderId="0" xfId="52" applyNumberFormat="1" applyFont="1" applyFill="1" applyAlignment="1">
      <alignment horizontal="right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166" fontId="4" fillId="0" borderId="0" xfId="52" applyNumberFormat="1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center" wrapText="1"/>
      <protection/>
    </xf>
    <xf numFmtId="166" fontId="4" fillId="0" borderId="0" xfId="52" applyNumberFormat="1" applyFont="1" applyFill="1" applyAlignment="1">
      <alignment horizontal="right" wrapText="1"/>
      <protection/>
    </xf>
    <xf numFmtId="0" fontId="6" fillId="0" borderId="12" xfId="52" applyFont="1" applyFill="1" applyBorder="1" applyAlignment="1">
      <alignment horizontal="center" vertical="top"/>
      <protection/>
    </xf>
    <xf numFmtId="0" fontId="6" fillId="0" borderId="12" xfId="52" applyFont="1" applyFill="1" applyBorder="1" applyAlignment="1">
      <alignment wrapText="1"/>
      <protection/>
    </xf>
    <xf numFmtId="4" fontId="6" fillId="0" borderId="12" xfId="52" applyNumberFormat="1" applyFont="1" applyFill="1" applyBorder="1">
      <alignment/>
      <protection/>
    </xf>
    <xf numFmtId="0" fontId="8" fillId="0" borderId="0" xfId="52" applyFont="1" applyFill="1" applyAlignment="1">
      <alignment vertical="top"/>
      <protection/>
    </xf>
    <xf numFmtId="0" fontId="6" fillId="0" borderId="13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vertical="center" wrapText="1"/>
      <protection/>
    </xf>
    <xf numFmtId="4" fontId="6" fillId="0" borderId="13" xfId="52" applyNumberFormat="1" applyFont="1" applyFill="1" applyBorder="1" applyAlignment="1">
      <alignment vertical="center"/>
      <protection/>
    </xf>
    <xf numFmtId="49" fontId="8" fillId="0" borderId="0" xfId="52" applyNumberFormat="1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horizontal="justify" vertical="center" wrapText="1"/>
      <protection/>
    </xf>
    <xf numFmtId="0" fontId="8" fillId="0" borderId="0" xfId="52" applyFont="1" applyFill="1" applyAlignment="1">
      <alignment wrapText="1"/>
      <protection/>
    </xf>
    <xf numFmtId="4" fontId="8" fillId="0" borderId="0" xfId="52" applyNumberFormat="1" applyFont="1" applyFill="1">
      <alignment/>
      <protection/>
    </xf>
    <xf numFmtId="0" fontId="4" fillId="0" borderId="0" xfId="55" applyFont="1" applyFill="1" applyAlignment="1">
      <alignment horizontal="center" vertical="center"/>
      <protection/>
    </xf>
    <xf numFmtId="0" fontId="4" fillId="0" borderId="0" xfId="55" applyFont="1" applyFill="1" applyAlignment="1">
      <alignment vertical="center"/>
      <protection/>
    </xf>
    <xf numFmtId="0" fontId="6" fillId="0" borderId="12" xfId="54" applyFont="1" applyFill="1" applyBorder="1" applyAlignment="1">
      <alignment horizontal="center" vertical="center"/>
      <protection/>
    </xf>
    <xf numFmtId="0" fontId="6" fillId="0" borderId="12" xfId="54" applyFont="1" applyFill="1" applyBorder="1" applyAlignment="1">
      <alignment vertical="center" wrapText="1"/>
      <protection/>
    </xf>
    <xf numFmtId="4" fontId="6" fillId="0" borderId="12" xfId="54" applyNumberFormat="1" applyFont="1" applyFill="1" applyBorder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vertical="center" wrapText="1"/>
      <protection/>
    </xf>
    <xf numFmtId="4" fontId="6" fillId="0" borderId="12" xfId="55" applyNumberFormat="1" applyFont="1" applyFill="1" applyBorder="1" applyAlignment="1">
      <alignment vertical="center"/>
      <protection/>
    </xf>
    <xf numFmtId="0" fontId="6" fillId="0" borderId="0" xfId="55" applyFont="1" applyFill="1" applyAlignment="1">
      <alignment vertical="center"/>
      <protection/>
    </xf>
    <xf numFmtId="4" fontId="4" fillId="0" borderId="12" xfId="52" applyNumberFormat="1" applyFont="1" applyFill="1" applyBorder="1" applyAlignment="1">
      <alignment vertical="center"/>
      <protection/>
    </xf>
    <xf numFmtId="0" fontId="4" fillId="0" borderId="0" xfId="52" applyFont="1" applyFill="1" applyAlignment="1">
      <alignment horizontal="justify" vertical="top" wrapText="1"/>
      <protection/>
    </xf>
    <xf numFmtId="4" fontId="4" fillId="0" borderId="0" xfId="52" applyNumberFormat="1" applyFont="1" applyFill="1" applyAlignment="1">
      <alignment horizontal="justify" vertical="top" wrapText="1"/>
      <protection/>
    </xf>
    <xf numFmtId="0" fontId="4" fillId="0" borderId="0" xfId="52" applyFont="1" applyAlignment="1">
      <alignment horizontal="center" wrapText="1"/>
      <protection/>
    </xf>
    <xf numFmtId="166" fontId="4" fillId="0" borderId="0" xfId="52" applyNumberFormat="1" applyFont="1" applyAlignment="1">
      <alignment horizontal="right" wrapText="1"/>
      <protection/>
    </xf>
    <xf numFmtId="4" fontId="6" fillId="0" borderId="12" xfId="52" applyNumberFormat="1" applyFont="1" applyFill="1" applyBorder="1" applyAlignment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4" fontId="10" fillId="0" borderId="10" xfId="52" applyNumberFormat="1" applyFont="1" applyFill="1" applyBorder="1" applyAlignment="1">
      <alignment vertical="center"/>
      <protection/>
    </xf>
    <xf numFmtId="4" fontId="4" fillId="0" borderId="10" xfId="52" applyNumberFormat="1" applyFont="1" applyFill="1" applyBorder="1" applyAlignment="1">
      <alignment vertical="center"/>
      <protection/>
    </xf>
    <xf numFmtId="0" fontId="6" fillId="0" borderId="0" xfId="52" applyFont="1" applyFill="1" applyAlignment="1">
      <alignment horizontal="left" vertical="center"/>
      <protection/>
    </xf>
    <xf numFmtId="0" fontId="11" fillId="0" borderId="0" xfId="52" applyFont="1" applyFill="1" applyAlignment="1">
      <alignment vertical="center"/>
      <protection/>
    </xf>
    <xf numFmtId="0" fontId="11" fillId="0" borderId="0" xfId="54" applyFont="1" applyFill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right" vertical="top" wrapText="1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vertical="top"/>
      <protection/>
    </xf>
    <xf numFmtId="0" fontId="4" fillId="0" borderId="0" xfId="52" applyFont="1" applyFill="1" applyAlignment="1">
      <alignment horizontal="left" vertical="center" wrapText="1"/>
      <protection/>
    </xf>
    <xf numFmtId="4" fontId="4" fillId="0" borderId="0" xfId="52" applyNumberFormat="1" applyFont="1" applyFill="1" applyAlignment="1">
      <alignment vertical="center" wrapText="1"/>
      <protection/>
    </xf>
    <xf numFmtId="4" fontId="4" fillId="0" borderId="0" xfId="52" applyNumberFormat="1" applyFont="1" applyFill="1" applyAlignment="1">
      <alignment wrapText="1"/>
      <protection/>
    </xf>
    <xf numFmtId="174" fontId="4" fillId="0" borderId="0" xfId="52" applyNumberFormat="1" applyFont="1" applyAlignment="1">
      <alignment horizontal="right" wrapText="1"/>
      <protection/>
    </xf>
    <xf numFmtId="174" fontId="4" fillId="0" borderId="0" xfId="52" applyNumberFormat="1" applyFont="1" applyFill="1" applyAlignment="1">
      <alignment horizontal="right" wrapText="1"/>
      <protection/>
    </xf>
    <xf numFmtId="0" fontId="4" fillId="0" borderId="0" xfId="52" applyFont="1" applyFill="1" applyBorder="1" applyAlignment="1">
      <alignment horizontal="left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Alignment="1">
      <alignment horizontal="left" wrapText="1"/>
      <protection/>
    </xf>
    <xf numFmtId="0" fontId="4" fillId="0" borderId="0" xfId="52" applyFont="1" applyAlignment="1">
      <alignment horizontal="left" vertical="center" wrapText="1"/>
      <protection/>
    </xf>
    <xf numFmtId="0" fontId="4" fillId="0" borderId="0" xfId="52" applyFont="1" applyFill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justify" wrapText="1"/>
      <protection/>
    </xf>
    <xf numFmtId="0" fontId="4" fillId="0" borderId="0" xfId="52" applyFont="1" applyFill="1" applyAlignment="1">
      <alignment horizontal="justify" wrapText="1"/>
      <protection/>
    </xf>
    <xf numFmtId="0" fontId="4" fillId="0" borderId="0" xfId="53" applyFont="1" applyFill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5" applyFont="1" applyFill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justify" vertical="top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0" xfId="54" applyFont="1" applyFill="1" applyAlignment="1">
      <alignment horizontal="justify" vertical="center" wrapText="1"/>
      <protection/>
    </xf>
    <xf numFmtId="0" fontId="9" fillId="33" borderId="0" xfId="52" applyFont="1" applyFill="1" applyAlignment="1">
      <alignment horizontal="left" wrapText="1"/>
      <protection/>
    </xf>
    <xf numFmtId="0" fontId="9" fillId="33" borderId="11" xfId="52" applyFont="1" applyFill="1" applyBorder="1" applyAlignment="1">
      <alignment horizontal="left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4" fillId="0" borderId="18" xfId="52" applyFont="1" applyFill="1" applyBorder="1" applyAlignment="1">
      <alignment horizontal="left" vertical="center" wrapText="1"/>
      <protection/>
    </xf>
    <xf numFmtId="0" fontId="4" fillId="0" borderId="19" xfId="52" applyFont="1" applyFill="1" applyBorder="1" applyAlignment="1">
      <alignment horizontal="justify" vertical="center" wrapText="1"/>
      <protection/>
    </xf>
    <xf numFmtId="0" fontId="4" fillId="0" borderId="20" xfId="52" applyFont="1" applyFill="1" applyBorder="1" applyAlignment="1">
      <alignment horizontal="justify" vertical="center" wrapText="1"/>
      <protection/>
    </xf>
    <xf numFmtId="0" fontId="4" fillId="0" borderId="0" xfId="52" applyFont="1" applyAlignment="1">
      <alignment horizontal="justify" vertical="center" wrapText="1"/>
      <protection/>
    </xf>
    <xf numFmtId="0" fontId="5" fillId="0" borderId="0" xfId="52" applyFont="1" applyAlignment="1">
      <alignment horizontal="left" vertical="center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4" fillId="0" borderId="0" xfId="53" applyFont="1" applyFill="1" applyAlignment="1">
      <alignment horizontal="justify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374"/>
  <sheetViews>
    <sheetView tabSelected="1" view="pageBreakPreview" zoomScaleSheetLayoutView="100" zoomScalePageLayoutView="0" workbookViewId="0" topLeftCell="A193">
      <selection activeCell="C360" sqref="C360:H360"/>
    </sheetView>
  </sheetViews>
  <sheetFormatPr defaultColWidth="9.140625" defaultRowHeight="15"/>
  <cols>
    <col min="1" max="1" width="3.28125" style="16" customWidth="1"/>
    <col min="2" max="2" width="6.57421875" style="16" customWidth="1"/>
    <col min="3" max="3" width="43.28125" style="24" customWidth="1"/>
    <col min="4" max="4" width="15.28125" style="25" customWidth="1"/>
    <col min="5" max="5" width="13.7109375" style="25" customWidth="1"/>
    <col min="6" max="6" width="13.140625" style="25" customWidth="1"/>
    <col min="7" max="7" width="12.7109375" style="25" customWidth="1"/>
    <col min="8" max="8" width="14.57421875" style="25" customWidth="1"/>
    <col min="9" max="16384" width="9.140625" style="18" customWidth="1"/>
  </cols>
  <sheetData>
    <row r="1" spans="1:8" s="1" customFormat="1" ht="17.25" customHeight="1">
      <c r="A1" s="121" t="s">
        <v>0</v>
      </c>
      <c r="B1" s="121"/>
      <c r="C1" s="121"/>
      <c r="D1" s="121"/>
      <c r="E1" s="121"/>
      <c r="F1" s="121"/>
      <c r="G1" s="121"/>
      <c r="H1" s="121"/>
    </row>
    <row r="2" spans="1:8" s="2" customFormat="1" ht="18" customHeight="1">
      <c r="A2" s="118" t="s">
        <v>1</v>
      </c>
      <c r="B2" s="118"/>
      <c r="C2" s="118"/>
      <c r="D2" s="118"/>
      <c r="E2" s="118"/>
      <c r="F2" s="118"/>
      <c r="G2" s="118"/>
      <c r="H2" s="118"/>
    </row>
    <row r="3" spans="1:8" s="4" customFormat="1" ht="82.5" customHeight="1">
      <c r="A3" s="117" t="s">
        <v>121</v>
      </c>
      <c r="B3" s="117"/>
      <c r="C3" s="117"/>
      <c r="D3" s="117"/>
      <c r="E3" s="117"/>
      <c r="F3" s="117"/>
      <c r="G3" s="117"/>
      <c r="H3" s="117"/>
    </row>
    <row r="4" spans="1:143" s="27" customFormat="1" ht="28.5" customHeight="1">
      <c r="A4" s="99" t="s">
        <v>119</v>
      </c>
      <c r="B4" s="99"/>
      <c r="C4" s="99"/>
      <c r="D4" s="99"/>
      <c r="E4" s="99"/>
      <c r="F4" s="99"/>
      <c r="G4" s="99"/>
      <c r="H4" s="99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</row>
    <row r="5" spans="1:8" s="2" customFormat="1" ht="17.25" customHeight="1">
      <c r="A5" s="118" t="s">
        <v>2</v>
      </c>
      <c r="B5" s="118"/>
      <c r="C5" s="118"/>
      <c r="D5" s="118"/>
      <c r="E5" s="118"/>
      <c r="F5" s="118"/>
      <c r="G5" s="118"/>
      <c r="H5" s="118"/>
    </row>
    <row r="6" spans="1:8" s="5" customFormat="1" ht="64.5" customHeight="1">
      <c r="A6" s="117" t="s">
        <v>235</v>
      </c>
      <c r="B6" s="117"/>
      <c r="C6" s="117"/>
      <c r="D6" s="117"/>
      <c r="E6" s="117"/>
      <c r="F6" s="117"/>
      <c r="G6" s="117"/>
      <c r="H6" s="117"/>
    </row>
    <row r="7" spans="1:8" s="29" customFormat="1" ht="25.5" customHeight="1">
      <c r="A7" s="99" t="s">
        <v>3</v>
      </c>
      <c r="B7" s="99"/>
      <c r="C7" s="99"/>
      <c r="D7" s="99"/>
      <c r="E7" s="99"/>
      <c r="F7" s="99"/>
      <c r="G7" s="99"/>
      <c r="H7" s="99"/>
    </row>
    <row r="8" spans="1:8" s="2" customFormat="1" ht="17.25" customHeight="1">
      <c r="A8" s="118" t="s">
        <v>4</v>
      </c>
      <c r="B8" s="118"/>
      <c r="C8" s="118"/>
      <c r="D8" s="118"/>
      <c r="E8" s="118"/>
      <c r="F8" s="118"/>
      <c r="G8" s="118"/>
      <c r="H8" s="118"/>
    </row>
    <row r="9" spans="1:8" s="2" customFormat="1" ht="18.75" customHeight="1">
      <c r="A9" s="117" t="s">
        <v>5</v>
      </c>
      <c r="B9" s="117"/>
      <c r="C9" s="117"/>
      <c r="D9" s="117"/>
      <c r="E9" s="117"/>
      <c r="F9" s="117"/>
      <c r="G9" s="117"/>
      <c r="H9" s="117"/>
    </row>
    <row r="10" spans="1:8" s="2" customFormat="1" ht="17.25" customHeight="1">
      <c r="A10" s="118" t="s">
        <v>6</v>
      </c>
      <c r="B10" s="118"/>
      <c r="C10" s="118"/>
      <c r="D10" s="118"/>
      <c r="E10" s="118"/>
      <c r="F10" s="118"/>
      <c r="G10" s="118"/>
      <c r="H10" s="118"/>
    </row>
    <row r="11" spans="1:8" s="8" customFormat="1" ht="91.5" customHeight="1">
      <c r="A11" s="6" t="s">
        <v>7</v>
      </c>
      <c r="B11" s="119" t="s">
        <v>8</v>
      </c>
      <c r="C11" s="120"/>
      <c r="D11" s="7" t="s">
        <v>9</v>
      </c>
      <c r="E11" s="7" t="s">
        <v>10</v>
      </c>
      <c r="F11" s="7" t="s">
        <v>11</v>
      </c>
      <c r="G11" s="7" t="s">
        <v>12</v>
      </c>
      <c r="H11" s="7" t="s">
        <v>13</v>
      </c>
    </row>
    <row r="12" spans="1:8" s="11" customFormat="1" ht="4.5" customHeight="1">
      <c r="A12" s="9"/>
      <c r="B12" s="9"/>
      <c r="C12" s="10"/>
      <c r="D12" s="10"/>
      <c r="E12" s="10"/>
      <c r="F12" s="10"/>
      <c r="G12" s="10"/>
      <c r="H12" s="10"/>
    </row>
    <row r="13" spans="1:8" s="15" customFormat="1" ht="18.75" customHeight="1">
      <c r="A13" s="12" t="s">
        <v>14</v>
      </c>
      <c r="B13" s="12"/>
      <c r="C13" s="13" t="s">
        <v>15</v>
      </c>
      <c r="D13" s="14"/>
      <c r="E13" s="14"/>
      <c r="F13" s="14"/>
      <c r="G13" s="14"/>
      <c r="H13" s="14"/>
    </row>
    <row r="14" spans="3:8" ht="5.25" customHeight="1">
      <c r="C14" s="17"/>
      <c r="D14" s="17"/>
      <c r="E14" s="17"/>
      <c r="F14" s="17"/>
      <c r="G14" s="17"/>
      <c r="H14" s="17"/>
    </row>
    <row r="15" spans="1:8" s="27" customFormat="1" ht="22.5" customHeight="1">
      <c r="A15" s="35"/>
      <c r="B15" s="35"/>
      <c r="C15" s="36" t="s">
        <v>16</v>
      </c>
      <c r="D15" s="72">
        <v>1365740805</v>
      </c>
      <c r="E15" s="72">
        <f>E39+E17+E29+E111+E119+E107+E35</f>
        <v>53224116</v>
      </c>
      <c r="F15" s="72">
        <f>F39+F17+F29+F111+F119+F107+F35</f>
        <v>28999936</v>
      </c>
      <c r="G15" s="72">
        <f>G39+G17+G29+G111+G119+G107+G35</f>
        <v>2087545</v>
      </c>
      <c r="H15" s="72">
        <f>D15+E15-F15</f>
        <v>1389964985</v>
      </c>
    </row>
    <row r="16" spans="1:8" s="31" customFormat="1" ht="4.5" customHeight="1">
      <c r="A16" s="30"/>
      <c r="B16" s="30"/>
      <c r="C16" s="73"/>
      <c r="D16" s="74"/>
      <c r="E16" s="74"/>
      <c r="F16" s="74"/>
      <c r="G16" s="74"/>
      <c r="H16" s="74"/>
    </row>
    <row r="17" spans="1:8" s="27" customFormat="1" ht="21" customHeight="1">
      <c r="A17" s="35"/>
      <c r="B17" s="35">
        <v>600</v>
      </c>
      <c r="C17" s="36" t="s">
        <v>20</v>
      </c>
      <c r="D17" s="39">
        <v>81018031</v>
      </c>
      <c r="E17" s="39">
        <f>E18+E20</f>
        <v>2857682</v>
      </c>
      <c r="F17" s="39">
        <f>F18+F20</f>
        <v>1135863</v>
      </c>
      <c r="G17" s="39">
        <f>G18+G20</f>
        <v>376178</v>
      </c>
      <c r="H17" s="39">
        <f>D17+E17-F17</f>
        <v>82739850</v>
      </c>
    </row>
    <row r="18" spans="1:8" s="31" customFormat="1" ht="21" customHeight="1">
      <c r="A18" s="30"/>
      <c r="B18" s="30">
        <v>60004</v>
      </c>
      <c r="C18" s="37" t="s">
        <v>148</v>
      </c>
      <c r="D18" s="38">
        <v>12628358</v>
      </c>
      <c r="E18" s="38">
        <v>1591599</v>
      </c>
      <c r="F18" s="38">
        <v>0</v>
      </c>
      <c r="G18" s="38">
        <v>0</v>
      </c>
      <c r="H18" s="38">
        <f>D18+E18-F18</f>
        <v>14219957</v>
      </c>
    </row>
    <row r="19" spans="1:8" s="29" customFormat="1" ht="52.5" customHeight="1">
      <c r="A19" s="28"/>
      <c r="B19" s="28"/>
      <c r="C19" s="99" t="s">
        <v>300</v>
      </c>
      <c r="D19" s="99"/>
      <c r="E19" s="99"/>
      <c r="F19" s="99"/>
      <c r="G19" s="99"/>
      <c r="H19" s="99"/>
    </row>
    <row r="20" spans="1:8" s="31" customFormat="1" ht="16.5" customHeight="1">
      <c r="A20" s="30"/>
      <c r="B20" s="57" t="s">
        <v>100</v>
      </c>
      <c r="C20" s="37" t="s">
        <v>91</v>
      </c>
      <c r="D20" s="38">
        <v>23687645</v>
      </c>
      <c r="E20" s="38">
        <v>1266083</v>
      </c>
      <c r="F20" s="38">
        <v>1135863</v>
      </c>
      <c r="G20" s="38">
        <v>376178</v>
      </c>
      <c r="H20" s="38">
        <f>D20+E20-F20</f>
        <v>23817865</v>
      </c>
    </row>
    <row r="21" spans="1:8" s="31" customFormat="1" ht="26.25" customHeight="1">
      <c r="A21" s="30"/>
      <c r="B21" s="30"/>
      <c r="C21" s="101" t="s">
        <v>241</v>
      </c>
      <c r="D21" s="101"/>
      <c r="E21" s="101"/>
      <c r="F21" s="101"/>
      <c r="G21" s="101"/>
      <c r="H21" s="101"/>
    </row>
    <row r="22" spans="1:8" s="31" customFormat="1" ht="14.25" customHeight="1">
      <c r="A22" s="30"/>
      <c r="B22" s="30"/>
      <c r="C22" s="101" t="s">
        <v>228</v>
      </c>
      <c r="D22" s="101"/>
      <c r="E22" s="101"/>
      <c r="F22" s="101"/>
      <c r="G22" s="101"/>
      <c r="H22" s="101"/>
    </row>
    <row r="23" spans="1:8" s="31" customFormat="1" ht="39" customHeight="1">
      <c r="A23" s="30"/>
      <c r="B23" s="30"/>
      <c r="C23" s="99" t="s">
        <v>329</v>
      </c>
      <c r="D23" s="99"/>
      <c r="E23" s="99"/>
      <c r="F23" s="99"/>
      <c r="G23" s="99"/>
      <c r="H23" s="99"/>
    </row>
    <row r="24" spans="1:8" s="31" customFormat="1" ht="51.75" customHeight="1">
      <c r="A24" s="30"/>
      <c r="B24" s="30"/>
      <c r="C24" s="99" t="s">
        <v>331</v>
      </c>
      <c r="D24" s="99"/>
      <c r="E24" s="99"/>
      <c r="F24" s="99"/>
      <c r="G24" s="99"/>
      <c r="H24" s="99"/>
    </row>
    <row r="25" spans="1:8" s="31" customFormat="1" ht="40.5" customHeight="1">
      <c r="A25" s="30"/>
      <c r="B25" s="30"/>
      <c r="C25" s="100" t="s">
        <v>330</v>
      </c>
      <c r="D25" s="100"/>
      <c r="E25" s="100"/>
      <c r="F25" s="100"/>
      <c r="G25" s="100"/>
      <c r="H25" s="100"/>
    </row>
    <row r="26" spans="1:8" s="31" customFormat="1" ht="66.75" customHeight="1">
      <c r="A26" s="30"/>
      <c r="B26" s="30"/>
      <c r="C26" s="99" t="s">
        <v>332</v>
      </c>
      <c r="D26" s="99"/>
      <c r="E26" s="99"/>
      <c r="F26" s="99"/>
      <c r="G26" s="99"/>
      <c r="H26" s="99"/>
    </row>
    <row r="27" spans="1:8" s="31" customFormat="1" ht="41.25" customHeight="1">
      <c r="A27" s="30"/>
      <c r="B27" s="30"/>
      <c r="C27" s="99" t="s">
        <v>242</v>
      </c>
      <c r="D27" s="99"/>
      <c r="E27" s="99"/>
      <c r="F27" s="99"/>
      <c r="G27" s="99"/>
      <c r="H27" s="99"/>
    </row>
    <row r="28" spans="1:8" s="31" customFormat="1" ht="6.75" customHeight="1">
      <c r="A28" s="30"/>
      <c r="B28" s="30"/>
      <c r="C28" s="26"/>
      <c r="D28" s="26"/>
      <c r="E28" s="26"/>
      <c r="F28" s="26"/>
      <c r="G28" s="26"/>
      <c r="H28" s="26"/>
    </row>
    <row r="29" spans="1:8" s="27" customFormat="1" ht="23.25" customHeight="1">
      <c r="A29" s="35"/>
      <c r="B29" s="35">
        <v>750</v>
      </c>
      <c r="C29" s="36" t="s">
        <v>99</v>
      </c>
      <c r="D29" s="39">
        <v>3548765</v>
      </c>
      <c r="E29" s="39">
        <f>E30</f>
        <v>92248</v>
      </c>
      <c r="F29" s="39">
        <f>F30</f>
        <v>0</v>
      </c>
      <c r="G29" s="39">
        <f>G30</f>
        <v>0</v>
      </c>
      <c r="H29" s="39">
        <f>D29+E29-F29</f>
        <v>3641013</v>
      </c>
    </row>
    <row r="30" spans="1:8" s="31" customFormat="1" ht="19.5" customHeight="1">
      <c r="A30" s="30"/>
      <c r="B30" s="30">
        <v>75095</v>
      </c>
      <c r="C30" s="37" t="s">
        <v>17</v>
      </c>
      <c r="D30" s="38">
        <v>2026768</v>
      </c>
      <c r="E30" s="38">
        <v>92248</v>
      </c>
      <c r="F30" s="38">
        <v>0</v>
      </c>
      <c r="G30" s="38">
        <v>0</v>
      </c>
      <c r="H30" s="38">
        <f>D30+E30-F30</f>
        <v>2119016</v>
      </c>
    </row>
    <row r="31" spans="1:8" s="31" customFormat="1" ht="15" customHeight="1">
      <c r="A31" s="30"/>
      <c r="B31" s="30"/>
      <c r="C31" s="99" t="s">
        <v>163</v>
      </c>
      <c r="D31" s="99"/>
      <c r="E31" s="99"/>
      <c r="F31" s="99"/>
      <c r="G31" s="99"/>
      <c r="H31" s="99"/>
    </row>
    <row r="32" spans="1:8" s="31" customFormat="1" ht="42.75" customHeight="1">
      <c r="A32" s="30"/>
      <c r="B32" s="30"/>
      <c r="C32" s="99" t="s">
        <v>164</v>
      </c>
      <c r="D32" s="99"/>
      <c r="E32" s="99"/>
      <c r="F32" s="99"/>
      <c r="G32" s="99"/>
      <c r="H32" s="99"/>
    </row>
    <row r="33" spans="1:8" s="31" customFormat="1" ht="51" customHeight="1">
      <c r="A33" s="30"/>
      <c r="B33" s="30"/>
      <c r="C33" s="99" t="s">
        <v>243</v>
      </c>
      <c r="D33" s="99"/>
      <c r="E33" s="99"/>
      <c r="F33" s="99"/>
      <c r="G33" s="99"/>
      <c r="H33" s="99"/>
    </row>
    <row r="34" spans="1:8" s="27" customFormat="1" ht="6" customHeight="1">
      <c r="A34" s="33"/>
      <c r="B34" s="33"/>
      <c r="C34" s="26"/>
      <c r="D34" s="26"/>
      <c r="E34" s="26"/>
      <c r="F34" s="26"/>
      <c r="G34" s="26"/>
      <c r="H34" s="26"/>
    </row>
    <row r="35" spans="1:8" s="27" customFormat="1" ht="45" customHeight="1">
      <c r="A35" s="35"/>
      <c r="B35" s="50">
        <v>756</v>
      </c>
      <c r="C35" s="36" t="s">
        <v>111</v>
      </c>
      <c r="D35" s="77">
        <v>281146827</v>
      </c>
      <c r="E35" s="77">
        <f>E36</f>
        <v>14500000</v>
      </c>
      <c r="F35" s="77">
        <f>F36</f>
        <v>0</v>
      </c>
      <c r="G35" s="77">
        <f>G36</f>
        <v>0</v>
      </c>
      <c r="H35" s="77">
        <f>D35+E35-F35</f>
        <v>295646827</v>
      </c>
    </row>
    <row r="36" spans="1:8" s="31" customFormat="1" ht="25.5" customHeight="1">
      <c r="A36" s="30"/>
      <c r="B36" s="42">
        <v>75623</v>
      </c>
      <c r="C36" s="37" t="s">
        <v>112</v>
      </c>
      <c r="D36" s="43">
        <v>280226127</v>
      </c>
      <c r="E36" s="43">
        <v>14500000</v>
      </c>
      <c r="F36" s="43">
        <v>0</v>
      </c>
      <c r="G36" s="43">
        <v>0</v>
      </c>
      <c r="H36" s="43">
        <f>D36+E36-F36</f>
        <v>294726127</v>
      </c>
    </row>
    <row r="37" spans="1:8" s="31" customFormat="1" ht="57.75" customHeight="1">
      <c r="A37" s="30"/>
      <c r="B37" s="42"/>
      <c r="C37" s="99" t="s">
        <v>234</v>
      </c>
      <c r="D37" s="99"/>
      <c r="E37" s="99"/>
      <c r="F37" s="99"/>
      <c r="G37" s="99"/>
      <c r="H37" s="99"/>
    </row>
    <row r="38" spans="1:8" s="29" customFormat="1" ht="5.25" customHeight="1">
      <c r="A38" s="28"/>
      <c r="B38" s="28"/>
      <c r="C38" s="26"/>
      <c r="D38" s="26"/>
      <c r="E38" s="26"/>
      <c r="F38" s="26"/>
      <c r="G38" s="26"/>
      <c r="H38" s="26"/>
    </row>
    <row r="39" spans="1:8" s="27" customFormat="1" ht="21.75" customHeight="1">
      <c r="A39" s="35"/>
      <c r="B39" s="35">
        <v>758</v>
      </c>
      <c r="C39" s="36" t="s">
        <v>21</v>
      </c>
      <c r="D39" s="39">
        <v>919660622</v>
      </c>
      <c r="E39" s="39">
        <f>E81+E42+E40</f>
        <v>35531401</v>
      </c>
      <c r="F39" s="39">
        <f>F81+F42+F40</f>
        <v>27624073</v>
      </c>
      <c r="G39" s="39">
        <f>G81+G42+G40</f>
        <v>1711367</v>
      </c>
      <c r="H39" s="39">
        <f>D39+E39-F39</f>
        <v>927567950</v>
      </c>
    </row>
    <row r="40" spans="1:8" s="31" customFormat="1" ht="21" customHeight="1">
      <c r="A40" s="30"/>
      <c r="B40" s="30">
        <v>75814</v>
      </c>
      <c r="C40" s="37" t="s">
        <v>142</v>
      </c>
      <c r="D40" s="38">
        <v>0</v>
      </c>
      <c r="E40" s="38">
        <v>18406338</v>
      </c>
      <c r="F40" s="38">
        <v>0</v>
      </c>
      <c r="G40" s="38">
        <v>0</v>
      </c>
      <c r="H40" s="38">
        <f>D40+E40-F40</f>
        <v>18406338</v>
      </c>
    </row>
    <row r="41" spans="1:8" s="31" customFormat="1" ht="41.25" customHeight="1">
      <c r="A41" s="30"/>
      <c r="B41" s="30"/>
      <c r="C41" s="99" t="s">
        <v>143</v>
      </c>
      <c r="D41" s="99"/>
      <c r="E41" s="99"/>
      <c r="F41" s="99"/>
      <c r="G41" s="99"/>
      <c r="H41" s="99"/>
    </row>
    <row r="42" spans="1:8" s="31" customFormat="1" ht="38.25" customHeight="1">
      <c r="A42" s="30"/>
      <c r="B42" s="42">
        <v>75863</v>
      </c>
      <c r="C42" s="60" t="s">
        <v>22</v>
      </c>
      <c r="D42" s="61">
        <v>448867018</v>
      </c>
      <c r="E42" s="61">
        <v>10900557</v>
      </c>
      <c r="F42" s="61">
        <v>8662467</v>
      </c>
      <c r="G42" s="61">
        <v>1707094</v>
      </c>
      <c r="H42" s="61">
        <f>D42+E42-F42</f>
        <v>451105108</v>
      </c>
    </row>
    <row r="43" spans="1:8" s="31" customFormat="1" ht="28.5" customHeight="1">
      <c r="A43" s="30"/>
      <c r="B43" s="30"/>
      <c r="C43" s="102" t="s">
        <v>23</v>
      </c>
      <c r="D43" s="102"/>
      <c r="E43" s="102"/>
      <c r="F43" s="102"/>
      <c r="G43" s="102"/>
      <c r="H43" s="102"/>
    </row>
    <row r="44" spans="1:8" s="31" customFormat="1" ht="40.5" customHeight="1">
      <c r="A44" s="30"/>
      <c r="B44" s="30"/>
      <c r="C44" s="97" t="s">
        <v>244</v>
      </c>
      <c r="D44" s="97"/>
      <c r="E44" s="97"/>
      <c r="F44" s="97"/>
      <c r="G44" s="48" t="s">
        <v>26</v>
      </c>
      <c r="H44" s="49">
        <v>32393</v>
      </c>
    </row>
    <row r="45" spans="1:8" s="31" customFormat="1" ht="13.5" customHeight="1">
      <c r="A45" s="30"/>
      <c r="B45" s="30"/>
      <c r="C45" s="96" t="s">
        <v>27</v>
      </c>
      <c r="D45" s="96"/>
      <c r="E45" s="96"/>
      <c r="F45" s="96"/>
      <c r="G45" s="46"/>
      <c r="H45" s="47"/>
    </row>
    <row r="46" spans="1:8" s="31" customFormat="1" ht="15" customHeight="1">
      <c r="A46" s="30"/>
      <c r="B46" s="30"/>
      <c r="C46" s="99" t="s">
        <v>93</v>
      </c>
      <c r="D46" s="99"/>
      <c r="E46" s="99"/>
      <c r="F46" s="99"/>
      <c r="G46" s="99"/>
      <c r="H46" s="99"/>
    </row>
    <row r="47" spans="1:8" s="31" customFormat="1" ht="13.5" customHeight="1">
      <c r="A47" s="30"/>
      <c r="B47" s="30"/>
      <c r="C47" s="101" t="s">
        <v>165</v>
      </c>
      <c r="D47" s="101"/>
      <c r="E47" s="101"/>
      <c r="F47" s="101"/>
      <c r="G47" s="101"/>
      <c r="H47" s="101"/>
    </row>
    <row r="48" spans="1:8" s="31" customFormat="1" ht="26.25" customHeight="1">
      <c r="A48" s="30"/>
      <c r="B48" s="30"/>
      <c r="C48" s="95" t="s">
        <v>166</v>
      </c>
      <c r="D48" s="95"/>
      <c r="E48" s="95"/>
      <c r="F48" s="95"/>
      <c r="G48" s="48" t="s">
        <v>24</v>
      </c>
      <c r="H48" s="49">
        <v>8758</v>
      </c>
    </row>
    <row r="49" spans="1:8" s="31" customFormat="1" ht="27.75" customHeight="1">
      <c r="A49" s="30"/>
      <c r="B49" s="30"/>
      <c r="C49" s="104" t="s">
        <v>168</v>
      </c>
      <c r="D49" s="104"/>
      <c r="E49" s="104"/>
      <c r="F49" s="104"/>
      <c r="G49" s="48" t="s">
        <v>24</v>
      </c>
      <c r="H49" s="49">
        <v>4236</v>
      </c>
    </row>
    <row r="50" spans="1:8" s="31" customFormat="1" ht="26.25" customHeight="1">
      <c r="A50" s="30"/>
      <c r="B50" s="30"/>
      <c r="C50" s="95" t="s">
        <v>167</v>
      </c>
      <c r="D50" s="95"/>
      <c r="E50" s="95"/>
      <c r="F50" s="95"/>
      <c r="G50" s="48" t="s">
        <v>24</v>
      </c>
      <c r="H50" s="49">
        <v>30239</v>
      </c>
    </row>
    <row r="51" spans="1:8" s="31" customFormat="1" ht="39" customHeight="1">
      <c r="A51" s="30"/>
      <c r="B51" s="30"/>
      <c r="C51" s="97" t="s">
        <v>94</v>
      </c>
      <c r="D51" s="97"/>
      <c r="E51" s="97"/>
      <c r="F51" s="97"/>
      <c r="G51" s="48" t="s">
        <v>32</v>
      </c>
      <c r="H51" s="49">
        <v>640714</v>
      </c>
    </row>
    <row r="52" spans="1:8" s="31" customFormat="1" ht="15" customHeight="1">
      <c r="A52" s="30"/>
      <c r="B52" s="30"/>
      <c r="C52" s="99" t="s">
        <v>103</v>
      </c>
      <c r="D52" s="99"/>
      <c r="E52" s="99"/>
      <c r="F52" s="99"/>
      <c r="G52" s="99"/>
      <c r="H52" s="99"/>
    </row>
    <row r="53" spans="1:8" s="31" customFormat="1" ht="52.5" customHeight="1">
      <c r="A53" s="30"/>
      <c r="B53" s="30"/>
      <c r="C53" s="95" t="s">
        <v>229</v>
      </c>
      <c r="D53" s="95"/>
      <c r="E53" s="95"/>
      <c r="F53" s="95"/>
      <c r="G53" s="48" t="s">
        <v>32</v>
      </c>
      <c r="H53" s="49">
        <v>712932</v>
      </c>
    </row>
    <row r="54" spans="1:8" s="31" customFormat="1" ht="13.5" customHeight="1">
      <c r="A54" s="30"/>
      <c r="B54" s="30"/>
      <c r="C54" s="101" t="s">
        <v>165</v>
      </c>
      <c r="D54" s="101"/>
      <c r="E54" s="101"/>
      <c r="F54" s="101"/>
      <c r="G54" s="101"/>
      <c r="H54" s="101"/>
    </row>
    <row r="55" spans="1:8" s="31" customFormat="1" ht="27.75" customHeight="1">
      <c r="A55" s="30"/>
      <c r="B55" s="30"/>
      <c r="C55" s="104" t="s">
        <v>168</v>
      </c>
      <c r="D55" s="104"/>
      <c r="E55" s="104"/>
      <c r="F55" s="104"/>
      <c r="G55" s="48" t="s">
        <v>24</v>
      </c>
      <c r="H55" s="49">
        <v>18235</v>
      </c>
    </row>
    <row r="56" spans="1:8" s="31" customFormat="1" ht="26.25" customHeight="1">
      <c r="A56" s="30"/>
      <c r="B56" s="30"/>
      <c r="C56" s="95" t="s">
        <v>169</v>
      </c>
      <c r="D56" s="95"/>
      <c r="E56" s="95"/>
      <c r="F56" s="95"/>
      <c r="G56" s="48" t="s">
        <v>24</v>
      </c>
      <c r="H56" s="49">
        <v>211841</v>
      </c>
    </row>
    <row r="57" spans="1:8" s="31" customFormat="1" ht="13.5" customHeight="1">
      <c r="A57" s="30"/>
      <c r="B57" s="30"/>
      <c r="C57" s="97" t="s">
        <v>209</v>
      </c>
      <c r="D57" s="97"/>
      <c r="E57" s="97"/>
      <c r="F57" s="97"/>
      <c r="G57" s="48"/>
      <c r="H57" s="49"/>
    </row>
    <row r="58" spans="1:8" s="31" customFormat="1" ht="25.5" customHeight="1">
      <c r="A58" s="30"/>
      <c r="B58" s="30"/>
      <c r="C58" s="97" t="s">
        <v>211</v>
      </c>
      <c r="D58" s="97"/>
      <c r="E58" s="97"/>
      <c r="F58" s="97"/>
      <c r="G58" s="48" t="s">
        <v>32</v>
      </c>
      <c r="H58" s="49">
        <v>2651646</v>
      </c>
    </row>
    <row r="59" spans="1:8" s="31" customFormat="1" ht="25.5" customHeight="1">
      <c r="A59" s="30"/>
      <c r="B59" s="30"/>
      <c r="C59" s="97" t="s">
        <v>210</v>
      </c>
      <c r="D59" s="97"/>
      <c r="E59" s="97"/>
      <c r="F59" s="97"/>
      <c r="G59" s="48" t="s">
        <v>32</v>
      </c>
      <c r="H59" s="49">
        <v>7137756</v>
      </c>
    </row>
    <row r="60" spans="1:8" s="31" customFormat="1" ht="13.5" customHeight="1">
      <c r="A60" s="30"/>
      <c r="B60" s="30"/>
      <c r="C60" s="96" t="s">
        <v>28</v>
      </c>
      <c r="D60" s="96"/>
      <c r="E60" s="96"/>
      <c r="F60" s="96"/>
      <c r="G60" s="46"/>
      <c r="H60" s="47"/>
    </row>
    <row r="61" spans="1:8" s="31" customFormat="1" ht="15" customHeight="1">
      <c r="A61" s="30"/>
      <c r="B61" s="30"/>
      <c r="C61" s="99" t="s">
        <v>93</v>
      </c>
      <c r="D61" s="99"/>
      <c r="E61" s="99"/>
      <c r="F61" s="99"/>
      <c r="G61" s="99"/>
      <c r="H61" s="99"/>
    </row>
    <row r="62" spans="1:8" s="31" customFormat="1" ht="25.5" customHeight="1">
      <c r="A62" s="30"/>
      <c r="B62" s="30"/>
      <c r="C62" s="97" t="s">
        <v>230</v>
      </c>
      <c r="D62" s="97"/>
      <c r="E62" s="97"/>
      <c r="F62" s="97"/>
      <c r="G62" s="48" t="s">
        <v>24</v>
      </c>
      <c r="H62" s="49">
        <v>237021</v>
      </c>
    </row>
    <row r="63" spans="1:8" s="11" customFormat="1" ht="41.25" customHeight="1">
      <c r="A63" s="9"/>
      <c r="B63" s="9"/>
      <c r="C63" s="98" t="s">
        <v>102</v>
      </c>
      <c r="D63" s="98"/>
      <c r="E63" s="98"/>
      <c r="F63" s="98"/>
      <c r="G63" s="75" t="s">
        <v>24</v>
      </c>
      <c r="H63" s="76">
        <v>42840</v>
      </c>
    </row>
    <row r="64" spans="1:8" s="31" customFormat="1" ht="50.25" customHeight="1">
      <c r="A64" s="30"/>
      <c r="B64" s="30"/>
      <c r="C64" s="95" t="s">
        <v>229</v>
      </c>
      <c r="D64" s="95"/>
      <c r="E64" s="95"/>
      <c r="F64" s="95"/>
      <c r="G64" s="48" t="s">
        <v>32</v>
      </c>
      <c r="H64" s="49">
        <v>12929</v>
      </c>
    </row>
    <row r="65" spans="1:8" s="31" customFormat="1" ht="39" customHeight="1">
      <c r="A65" s="30"/>
      <c r="B65" s="30"/>
      <c r="C65" s="97" t="s">
        <v>101</v>
      </c>
      <c r="D65" s="97"/>
      <c r="E65" s="97"/>
      <c r="F65" s="97"/>
      <c r="G65" s="48" t="s">
        <v>32</v>
      </c>
      <c r="H65" s="49">
        <v>2682515</v>
      </c>
    </row>
    <row r="66" spans="1:8" s="31" customFormat="1" ht="26.25" customHeight="1">
      <c r="A66" s="30"/>
      <c r="B66" s="30"/>
      <c r="C66" s="95" t="s">
        <v>212</v>
      </c>
      <c r="D66" s="95"/>
      <c r="E66" s="95"/>
      <c r="F66" s="95"/>
      <c r="G66" s="48" t="s">
        <v>32</v>
      </c>
      <c r="H66" s="49">
        <v>8590</v>
      </c>
    </row>
    <row r="67" spans="1:8" s="31" customFormat="1" ht="15" customHeight="1">
      <c r="A67" s="30"/>
      <c r="B67" s="30"/>
      <c r="C67" s="99" t="s">
        <v>103</v>
      </c>
      <c r="D67" s="99"/>
      <c r="E67" s="99"/>
      <c r="F67" s="99"/>
      <c r="G67" s="99"/>
      <c r="H67" s="99"/>
    </row>
    <row r="68" spans="1:8" s="31" customFormat="1" ht="51.75" customHeight="1">
      <c r="A68" s="30"/>
      <c r="B68" s="30"/>
      <c r="C68" s="96" t="s">
        <v>170</v>
      </c>
      <c r="D68" s="96"/>
      <c r="E68" s="96"/>
      <c r="F68" s="96"/>
      <c r="G68" s="48" t="s">
        <v>32</v>
      </c>
      <c r="H68" s="49">
        <v>5345967</v>
      </c>
    </row>
    <row r="69" spans="1:8" s="31" customFormat="1" ht="27" customHeight="1">
      <c r="A69" s="30"/>
      <c r="B69" s="30"/>
      <c r="C69" s="96" t="s">
        <v>104</v>
      </c>
      <c r="D69" s="96"/>
      <c r="E69" s="96"/>
      <c r="F69" s="96"/>
      <c r="G69" s="48" t="s">
        <v>24</v>
      </c>
      <c r="H69" s="49">
        <v>1561380</v>
      </c>
    </row>
    <row r="70" spans="1:8" s="31" customFormat="1" ht="27" customHeight="1">
      <c r="A70" s="30"/>
      <c r="B70" s="42"/>
      <c r="C70" s="102" t="s">
        <v>25</v>
      </c>
      <c r="D70" s="102"/>
      <c r="E70" s="102"/>
      <c r="F70" s="102"/>
      <c r="G70" s="102"/>
      <c r="H70" s="102"/>
    </row>
    <row r="71" spans="1:8" s="31" customFormat="1" ht="12.75" customHeight="1">
      <c r="A71" s="30"/>
      <c r="B71" s="30"/>
      <c r="C71" s="100" t="s">
        <v>245</v>
      </c>
      <c r="D71" s="100"/>
      <c r="E71" s="100"/>
      <c r="F71" s="100"/>
      <c r="G71" s="100"/>
      <c r="H71" s="100"/>
    </row>
    <row r="72" spans="1:8" s="31" customFormat="1" ht="38.25" customHeight="1">
      <c r="A72" s="30"/>
      <c r="B72" s="30"/>
      <c r="C72" s="95" t="s">
        <v>292</v>
      </c>
      <c r="D72" s="95"/>
      <c r="E72" s="95"/>
      <c r="F72" s="95"/>
      <c r="G72" s="48" t="s">
        <v>32</v>
      </c>
      <c r="H72" s="49">
        <v>71190</v>
      </c>
    </row>
    <row r="73" spans="1:8" s="31" customFormat="1" ht="13.5" customHeight="1">
      <c r="A73" s="30"/>
      <c r="B73" s="30"/>
      <c r="C73" s="97" t="s">
        <v>293</v>
      </c>
      <c r="D73" s="97"/>
      <c r="E73" s="97"/>
      <c r="F73" s="97"/>
      <c r="G73" s="48"/>
      <c r="H73" s="49"/>
    </row>
    <row r="74" spans="1:8" s="31" customFormat="1" ht="24.75" customHeight="1">
      <c r="A74" s="30"/>
      <c r="B74" s="30"/>
      <c r="C74" s="97" t="s">
        <v>246</v>
      </c>
      <c r="D74" s="97"/>
      <c r="E74" s="97"/>
      <c r="F74" s="97"/>
      <c r="G74" s="48" t="s">
        <v>32</v>
      </c>
      <c r="H74" s="49">
        <v>294627</v>
      </c>
    </row>
    <row r="75" spans="1:8" s="31" customFormat="1" ht="24.75" customHeight="1">
      <c r="A75" s="30"/>
      <c r="B75" s="30"/>
      <c r="C75" s="97" t="s">
        <v>247</v>
      </c>
      <c r="D75" s="97"/>
      <c r="E75" s="97"/>
      <c r="F75" s="97"/>
      <c r="G75" s="48" t="s">
        <v>32</v>
      </c>
      <c r="H75" s="49">
        <v>793084</v>
      </c>
    </row>
    <row r="76" spans="1:8" s="31" customFormat="1" ht="15.75" customHeight="1">
      <c r="A76" s="30"/>
      <c r="B76" s="30"/>
      <c r="C76" s="96" t="s">
        <v>248</v>
      </c>
      <c r="D76" s="96"/>
      <c r="E76" s="96"/>
      <c r="F76" s="96"/>
      <c r="G76" s="46"/>
      <c r="H76" s="47"/>
    </row>
    <row r="77" spans="1:8" s="31" customFormat="1" ht="38.25" customHeight="1">
      <c r="A77" s="30"/>
      <c r="B77" s="30"/>
      <c r="C77" s="95" t="s">
        <v>294</v>
      </c>
      <c r="D77" s="95"/>
      <c r="E77" s="95"/>
      <c r="F77" s="95"/>
      <c r="G77" s="48" t="s">
        <v>32</v>
      </c>
      <c r="H77" s="49">
        <v>294627</v>
      </c>
    </row>
    <row r="78" spans="1:8" s="31" customFormat="1" ht="39" customHeight="1">
      <c r="A78" s="30"/>
      <c r="B78" s="30"/>
      <c r="C78" s="96" t="s">
        <v>295</v>
      </c>
      <c r="D78" s="96"/>
      <c r="E78" s="96"/>
      <c r="F78" s="96"/>
      <c r="G78" s="48" t="s">
        <v>24</v>
      </c>
      <c r="H78" s="49">
        <v>183692</v>
      </c>
    </row>
    <row r="79" spans="1:8" s="31" customFormat="1" ht="25.5" customHeight="1">
      <c r="A79" s="30"/>
      <c r="B79" s="30"/>
      <c r="C79" s="99" t="s">
        <v>29</v>
      </c>
      <c r="D79" s="99"/>
      <c r="E79" s="99"/>
      <c r="F79" s="99"/>
      <c r="G79" s="99"/>
      <c r="H79" s="99"/>
    </row>
    <row r="80" spans="1:8" s="31" customFormat="1" ht="25.5" customHeight="1">
      <c r="A80" s="30"/>
      <c r="B80" s="30"/>
      <c r="C80" s="99" t="s">
        <v>30</v>
      </c>
      <c r="D80" s="99"/>
      <c r="E80" s="99"/>
      <c r="F80" s="99"/>
      <c r="G80" s="99"/>
      <c r="H80" s="99"/>
    </row>
    <row r="81" spans="1:8" s="31" customFormat="1" ht="39" customHeight="1">
      <c r="A81" s="30"/>
      <c r="B81" s="42">
        <v>75864</v>
      </c>
      <c r="C81" s="60" t="s">
        <v>31</v>
      </c>
      <c r="D81" s="61">
        <v>169911711</v>
      </c>
      <c r="E81" s="61">
        <v>6224506</v>
      </c>
      <c r="F81" s="61">
        <v>18961606</v>
      </c>
      <c r="G81" s="61">
        <v>4273</v>
      </c>
      <c r="H81" s="61">
        <f>D81+E81-F81</f>
        <v>157174611</v>
      </c>
    </row>
    <row r="82" spans="1:8" s="31" customFormat="1" ht="27" customHeight="1">
      <c r="A82" s="30"/>
      <c r="B82" s="30"/>
      <c r="C82" s="102" t="s">
        <v>249</v>
      </c>
      <c r="D82" s="102"/>
      <c r="E82" s="102"/>
      <c r="F82" s="102"/>
      <c r="G82" s="102"/>
      <c r="H82" s="102"/>
    </row>
    <row r="83" spans="1:8" s="31" customFormat="1" ht="27.75" customHeight="1">
      <c r="A83" s="30"/>
      <c r="B83" s="30"/>
      <c r="C83" s="97" t="s">
        <v>213</v>
      </c>
      <c r="D83" s="97"/>
      <c r="E83" s="97"/>
      <c r="F83" s="97"/>
      <c r="G83" s="48" t="s">
        <v>26</v>
      </c>
      <c r="H83" s="49">
        <v>3784412</v>
      </c>
    </row>
    <row r="84" spans="1:8" s="31" customFormat="1" ht="15" customHeight="1">
      <c r="A84" s="30"/>
      <c r="B84" s="30"/>
      <c r="C84" s="99" t="s">
        <v>216</v>
      </c>
      <c r="D84" s="99"/>
      <c r="E84" s="99"/>
      <c r="F84" s="99"/>
      <c r="G84" s="99"/>
      <c r="H84" s="99"/>
    </row>
    <row r="85" spans="1:8" s="31" customFormat="1" ht="27.75" customHeight="1">
      <c r="A85" s="30"/>
      <c r="B85" s="30"/>
      <c r="C85" s="96" t="s">
        <v>215</v>
      </c>
      <c r="D85" s="96"/>
      <c r="E85" s="96"/>
      <c r="F85" s="96"/>
      <c r="G85" s="48" t="s">
        <v>24</v>
      </c>
      <c r="H85" s="49">
        <v>1342105</v>
      </c>
    </row>
    <row r="86" spans="1:8" s="31" customFormat="1" ht="24.75" customHeight="1">
      <c r="A86" s="30"/>
      <c r="B86" s="30"/>
      <c r="C86" s="95" t="s">
        <v>214</v>
      </c>
      <c r="D86" s="95"/>
      <c r="E86" s="95"/>
      <c r="F86" s="95"/>
      <c r="G86" s="48" t="s">
        <v>24</v>
      </c>
      <c r="H86" s="49">
        <v>176529</v>
      </c>
    </row>
    <row r="87" spans="1:8" s="31" customFormat="1" ht="15" customHeight="1">
      <c r="A87" s="30"/>
      <c r="B87" s="30"/>
      <c r="C87" s="99" t="s">
        <v>217</v>
      </c>
      <c r="D87" s="99"/>
      <c r="E87" s="99"/>
      <c r="F87" s="99"/>
      <c r="G87" s="99"/>
      <c r="H87" s="99"/>
    </row>
    <row r="88" spans="1:8" s="31" customFormat="1" ht="26.25" customHeight="1">
      <c r="A88" s="30"/>
      <c r="B88" s="30"/>
      <c r="C88" s="95" t="s">
        <v>219</v>
      </c>
      <c r="D88" s="95"/>
      <c r="E88" s="95"/>
      <c r="F88" s="95"/>
      <c r="G88" s="48" t="s">
        <v>24</v>
      </c>
      <c r="H88" s="49">
        <v>3621</v>
      </c>
    </row>
    <row r="89" spans="1:8" s="31" customFormat="1" ht="24.75" customHeight="1">
      <c r="A89" s="30"/>
      <c r="B89" s="30"/>
      <c r="C89" s="95" t="s">
        <v>218</v>
      </c>
      <c r="D89" s="95"/>
      <c r="E89" s="95"/>
      <c r="F89" s="95"/>
      <c r="G89" s="48" t="s">
        <v>24</v>
      </c>
      <c r="H89" s="49">
        <v>11591988</v>
      </c>
    </row>
    <row r="90" spans="1:8" s="31" customFormat="1" ht="26.25" customHeight="1">
      <c r="A90" s="30"/>
      <c r="B90" s="42"/>
      <c r="C90" s="99" t="s">
        <v>220</v>
      </c>
      <c r="D90" s="99"/>
      <c r="E90" s="99"/>
      <c r="F90" s="99"/>
      <c r="G90" s="99"/>
      <c r="H90" s="99"/>
    </row>
    <row r="91" spans="1:8" s="31" customFormat="1" ht="27.75" customHeight="1">
      <c r="A91" s="30"/>
      <c r="B91" s="30"/>
      <c r="C91" s="97" t="s">
        <v>221</v>
      </c>
      <c r="D91" s="97"/>
      <c r="E91" s="97"/>
      <c r="F91" s="97"/>
      <c r="G91" s="48" t="s">
        <v>26</v>
      </c>
      <c r="H91" s="49">
        <v>667838</v>
      </c>
    </row>
    <row r="92" spans="1:8" s="31" customFormat="1" ht="15" customHeight="1">
      <c r="A92" s="30"/>
      <c r="B92" s="30"/>
      <c r="C92" s="99" t="s">
        <v>27</v>
      </c>
      <c r="D92" s="99"/>
      <c r="E92" s="99"/>
      <c r="F92" s="99"/>
      <c r="G92" s="99"/>
      <c r="H92" s="99"/>
    </row>
    <row r="93" spans="1:8" s="31" customFormat="1" ht="39.75" customHeight="1">
      <c r="A93" s="30"/>
      <c r="B93" s="30"/>
      <c r="C93" s="96" t="s">
        <v>296</v>
      </c>
      <c r="D93" s="96"/>
      <c r="E93" s="96"/>
      <c r="F93" s="96"/>
      <c r="G93" s="48" t="s">
        <v>24</v>
      </c>
      <c r="H93" s="49">
        <v>157895</v>
      </c>
    </row>
    <row r="94" spans="1:8" s="31" customFormat="1" ht="14.25" customHeight="1">
      <c r="A94" s="30"/>
      <c r="B94" s="30"/>
      <c r="C94" s="99" t="s">
        <v>103</v>
      </c>
      <c r="D94" s="99"/>
      <c r="E94" s="99"/>
      <c r="F94" s="99"/>
      <c r="G94" s="99"/>
      <c r="H94" s="99"/>
    </row>
    <row r="95" spans="1:8" s="31" customFormat="1" ht="14.25" customHeight="1">
      <c r="A95" s="30"/>
      <c r="B95" s="30"/>
      <c r="C95" s="104" t="s">
        <v>222</v>
      </c>
      <c r="D95" s="104"/>
      <c r="E95" s="104"/>
      <c r="F95" s="104"/>
      <c r="G95" s="46" t="s">
        <v>24</v>
      </c>
      <c r="H95" s="47">
        <v>96000</v>
      </c>
    </row>
    <row r="96" spans="1:8" s="31" customFormat="1" ht="14.25" customHeight="1">
      <c r="A96" s="30"/>
      <c r="B96" s="30"/>
      <c r="C96" s="104" t="s">
        <v>223</v>
      </c>
      <c r="D96" s="104"/>
      <c r="E96" s="104"/>
      <c r="F96" s="104"/>
      <c r="G96" s="46" t="s">
        <v>24</v>
      </c>
      <c r="H96" s="47">
        <v>4000</v>
      </c>
    </row>
    <row r="97" spans="1:8" s="31" customFormat="1" ht="14.25" customHeight="1">
      <c r="A97" s="30"/>
      <c r="B97" s="30"/>
      <c r="C97" s="99" t="s">
        <v>224</v>
      </c>
      <c r="D97" s="99"/>
      <c r="E97" s="99"/>
      <c r="F97" s="99"/>
      <c r="G97" s="99"/>
      <c r="H97" s="99"/>
    </row>
    <row r="98" spans="1:8" s="31" customFormat="1" ht="14.25" customHeight="1">
      <c r="A98" s="30"/>
      <c r="B98" s="30"/>
      <c r="C98" s="96" t="s">
        <v>225</v>
      </c>
      <c r="D98" s="96"/>
      <c r="E98" s="96"/>
      <c r="F98" s="96"/>
      <c r="G98" s="46" t="s">
        <v>24</v>
      </c>
      <c r="H98" s="47">
        <v>100000</v>
      </c>
    </row>
    <row r="99" spans="1:8" s="31" customFormat="1" ht="26.25" customHeight="1">
      <c r="A99" s="30"/>
      <c r="B99" s="30"/>
      <c r="C99" s="95" t="s">
        <v>219</v>
      </c>
      <c r="D99" s="95"/>
      <c r="E99" s="95"/>
      <c r="F99" s="95"/>
      <c r="G99" s="48" t="s">
        <v>24</v>
      </c>
      <c r="H99" s="49">
        <v>423</v>
      </c>
    </row>
    <row r="100" spans="1:8" s="31" customFormat="1" ht="24.75" customHeight="1">
      <c r="A100" s="30"/>
      <c r="B100" s="30"/>
      <c r="C100" s="95" t="s">
        <v>218</v>
      </c>
      <c r="D100" s="95"/>
      <c r="E100" s="95"/>
      <c r="F100" s="95"/>
      <c r="G100" s="48" t="s">
        <v>24</v>
      </c>
      <c r="H100" s="49">
        <v>679011</v>
      </c>
    </row>
    <row r="101" spans="1:8" s="31" customFormat="1" ht="26.25" customHeight="1">
      <c r="A101" s="30"/>
      <c r="B101" s="30"/>
      <c r="C101" s="99" t="s">
        <v>33</v>
      </c>
      <c r="D101" s="99"/>
      <c r="E101" s="99"/>
      <c r="F101" s="99"/>
      <c r="G101" s="99"/>
      <c r="H101" s="99"/>
    </row>
    <row r="102" spans="1:8" s="31" customFormat="1" ht="30" customHeight="1">
      <c r="A102" s="30"/>
      <c r="B102" s="30"/>
      <c r="C102" s="102" t="s">
        <v>250</v>
      </c>
      <c r="D102" s="102"/>
      <c r="E102" s="102"/>
      <c r="F102" s="102"/>
      <c r="G102" s="102"/>
      <c r="H102" s="102"/>
    </row>
    <row r="103" spans="1:8" s="31" customFormat="1" ht="14.25" customHeight="1">
      <c r="A103" s="30"/>
      <c r="B103" s="30"/>
      <c r="C103" s="99" t="s">
        <v>226</v>
      </c>
      <c r="D103" s="99"/>
      <c r="E103" s="99"/>
      <c r="F103" s="99"/>
      <c r="G103" s="99"/>
      <c r="H103" s="99"/>
    </row>
    <row r="104" spans="1:8" s="31" customFormat="1" ht="15" customHeight="1">
      <c r="A104" s="30"/>
      <c r="B104" s="30"/>
      <c r="C104" s="96" t="s">
        <v>227</v>
      </c>
      <c r="D104" s="96"/>
      <c r="E104" s="96"/>
      <c r="F104" s="96"/>
      <c r="G104" s="96"/>
      <c r="H104" s="96"/>
    </row>
    <row r="105" spans="1:8" s="31" customFormat="1" ht="27" customHeight="1">
      <c r="A105" s="30"/>
      <c r="B105" s="42"/>
      <c r="C105" s="99" t="s">
        <v>301</v>
      </c>
      <c r="D105" s="99"/>
      <c r="E105" s="99"/>
      <c r="F105" s="99"/>
      <c r="G105" s="99"/>
      <c r="H105" s="99"/>
    </row>
    <row r="106" spans="1:8" s="31" customFormat="1" ht="3.75" customHeight="1">
      <c r="A106" s="30"/>
      <c r="B106" s="30"/>
      <c r="C106" s="26"/>
      <c r="D106" s="26"/>
      <c r="E106" s="26"/>
      <c r="F106" s="26"/>
      <c r="G106" s="26"/>
      <c r="H106" s="26"/>
    </row>
    <row r="107" spans="1:8" s="34" customFormat="1" ht="21.75" customHeight="1">
      <c r="A107" s="35"/>
      <c r="B107" s="35">
        <v>801</v>
      </c>
      <c r="C107" s="36" t="s">
        <v>87</v>
      </c>
      <c r="D107" s="39">
        <v>2077454</v>
      </c>
      <c r="E107" s="39">
        <f>E108</f>
        <v>11299</v>
      </c>
      <c r="F107" s="39">
        <f>F108</f>
        <v>0</v>
      </c>
      <c r="G107" s="39">
        <f>G108</f>
        <v>0</v>
      </c>
      <c r="H107" s="39">
        <f>D107+E107-F107</f>
        <v>2088753</v>
      </c>
    </row>
    <row r="108" spans="1:8" s="31" customFormat="1" ht="18.75" customHeight="1">
      <c r="A108" s="30"/>
      <c r="B108" s="30">
        <v>80195</v>
      </c>
      <c r="C108" s="37" t="s">
        <v>17</v>
      </c>
      <c r="D108" s="38">
        <v>110950</v>
      </c>
      <c r="E108" s="38">
        <v>11299</v>
      </c>
      <c r="F108" s="38">
        <v>0</v>
      </c>
      <c r="G108" s="38">
        <v>0</v>
      </c>
      <c r="H108" s="38">
        <f>D108+E108-F108</f>
        <v>122249</v>
      </c>
    </row>
    <row r="109" spans="1:8" s="31" customFormat="1" ht="57" customHeight="1">
      <c r="A109" s="30"/>
      <c r="B109" s="30"/>
      <c r="C109" s="100" t="s">
        <v>251</v>
      </c>
      <c r="D109" s="100"/>
      <c r="E109" s="100"/>
      <c r="F109" s="100"/>
      <c r="G109" s="100"/>
      <c r="H109" s="100"/>
    </row>
    <row r="110" spans="1:8" s="31" customFormat="1" ht="5.25" customHeight="1">
      <c r="A110" s="30"/>
      <c r="B110" s="30"/>
      <c r="C110" s="41"/>
      <c r="D110" s="41"/>
      <c r="E110" s="41"/>
      <c r="F110" s="41"/>
      <c r="G110" s="41"/>
      <c r="H110" s="41"/>
    </row>
    <row r="111" spans="1:8" s="34" customFormat="1" ht="23.25" customHeight="1">
      <c r="A111" s="35"/>
      <c r="B111" s="35">
        <v>921</v>
      </c>
      <c r="C111" s="36" t="s">
        <v>41</v>
      </c>
      <c r="D111" s="39">
        <v>14909432</v>
      </c>
      <c r="E111" s="39">
        <f>E112+E114+E116</f>
        <v>71486</v>
      </c>
      <c r="F111" s="39">
        <f>F112+F114+F116</f>
        <v>240000</v>
      </c>
      <c r="G111" s="39">
        <f>G112+G114+G116</f>
        <v>0</v>
      </c>
      <c r="H111" s="39">
        <f>D111+E111-F111</f>
        <v>14740918</v>
      </c>
    </row>
    <row r="112" spans="1:8" s="31" customFormat="1" ht="21" customHeight="1">
      <c r="A112" s="30"/>
      <c r="B112" s="30">
        <v>92105</v>
      </c>
      <c r="C112" s="37" t="s">
        <v>106</v>
      </c>
      <c r="D112" s="38">
        <v>490000</v>
      </c>
      <c r="E112" s="38">
        <v>0</v>
      </c>
      <c r="F112" s="38">
        <v>240000</v>
      </c>
      <c r="G112" s="38">
        <v>0</v>
      </c>
      <c r="H112" s="38">
        <f>D112+E112-F112</f>
        <v>250000</v>
      </c>
    </row>
    <row r="113" spans="1:8" s="34" customFormat="1" ht="31.5" customHeight="1">
      <c r="A113" s="33"/>
      <c r="B113" s="33"/>
      <c r="C113" s="100" t="s">
        <v>125</v>
      </c>
      <c r="D113" s="100"/>
      <c r="E113" s="100"/>
      <c r="F113" s="100"/>
      <c r="G113" s="100"/>
      <c r="H113" s="100"/>
    </row>
    <row r="114" spans="1:8" s="31" customFormat="1" ht="18.75" customHeight="1">
      <c r="A114" s="30"/>
      <c r="B114" s="30">
        <v>92106</v>
      </c>
      <c r="C114" s="37" t="s">
        <v>107</v>
      </c>
      <c r="D114" s="38">
        <v>1506531</v>
      </c>
      <c r="E114" s="38">
        <v>21486</v>
      </c>
      <c r="F114" s="38">
        <v>0</v>
      </c>
      <c r="G114" s="38">
        <v>0</v>
      </c>
      <c r="H114" s="38">
        <f>D114+E114-F114</f>
        <v>1528017</v>
      </c>
    </row>
    <row r="115" spans="1:8" s="34" customFormat="1" ht="30" customHeight="1">
      <c r="A115" s="33"/>
      <c r="B115" s="33"/>
      <c r="C115" s="100" t="s">
        <v>145</v>
      </c>
      <c r="D115" s="100"/>
      <c r="E115" s="100"/>
      <c r="F115" s="100"/>
      <c r="G115" s="100"/>
      <c r="H115" s="100"/>
    </row>
    <row r="116" spans="1:8" s="31" customFormat="1" ht="20.25" customHeight="1">
      <c r="A116" s="30"/>
      <c r="B116" s="30">
        <v>92195</v>
      </c>
      <c r="C116" s="37" t="s">
        <v>17</v>
      </c>
      <c r="D116" s="38">
        <v>8960179</v>
      </c>
      <c r="E116" s="38">
        <v>50000</v>
      </c>
      <c r="F116" s="38">
        <v>0</v>
      </c>
      <c r="G116" s="38">
        <v>0</v>
      </c>
      <c r="H116" s="38">
        <f>D116+E116-F116</f>
        <v>9010179</v>
      </c>
    </row>
    <row r="117" spans="1:8" s="34" customFormat="1" ht="31.5" customHeight="1">
      <c r="A117" s="33"/>
      <c r="B117" s="33"/>
      <c r="C117" s="100" t="s">
        <v>126</v>
      </c>
      <c r="D117" s="100"/>
      <c r="E117" s="100"/>
      <c r="F117" s="100"/>
      <c r="G117" s="100"/>
      <c r="H117" s="100"/>
    </row>
    <row r="118" spans="1:8" s="34" customFormat="1" ht="3.75" customHeight="1">
      <c r="A118" s="33"/>
      <c r="B118" s="33"/>
      <c r="C118" s="41"/>
      <c r="D118" s="41"/>
      <c r="E118" s="41"/>
      <c r="F118" s="41"/>
      <c r="G118" s="41"/>
      <c r="H118" s="41"/>
    </row>
    <row r="119" spans="1:8" s="34" customFormat="1" ht="29.25" customHeight="1">
      <c r="A119" s="35"/>
      <c r="B119" s="50">
        <v>925</v>
      </c>
      <c r="C119" s="51" t="s">
        <v>84</v>
      </c>
      <c r="D119" s="52">
        <v>2308901</v>
      </c>
      <c r="E119" s="52">
        <f>E120</f>
        <v>160000</v>
      </c>
      <c r="F119" s="52">
        <f>F120</f>
        <v>0</v>
      </c>
      <c r="G119" s="52">
        <f>G120</f>
        <v>0</v>
      </c>
      <c r="H119" s="52">
        <f>D119+E119-F119</f>
        <v>2468901</v>
      </c>
    </row>
    <row r="120" spans="1:8" s="31" customFormat="1" ht="19.5" customHeight="1">
      <c r="A120" s="30"/>
      <c r="B120" s="30">
        <v>92502</v>
      </c>
      <c r="C120" s="59" t="s">
        <v>86</v>
      </c>
      <c r="D120" s="38">
        <v>2308901</v>
      </c>
      <c r="E120" s="38">
        <v>160000</v>
      </c>
      <c r="F120" s="38">
        <v>0</v>
      </c>
      <c r="G120" s="38">
        <v>0</v>
      </c>
      <c r="H120" s="38">
        <f>D120+E120-F120</f>
        <v>2468901</v>
      </c>
    </row>
    <row r="121" spans="1:8" s="27" customFormat="1" ht="55.5" customHeight="1">
      <c r="A121" s="33"/>
      <c r="B121" s="33"/>
      <c r="C121" s="100" t="s">
        <v>252</v>
      </c>
      <c r="D121" s="100"/>
      <c r="E121" s="100"/>
      <c r="F121" s="100"/>
      <c r="G121" s="100"/>
      <c r="H121" s="100"/>
    </row>
    <row r="122" spans="1:8" s="11" customFormat="1" ht="3" customHeight="1">
      <c r="A122" s="9"/>
      <c r="B122" s="9"/>
      <c r="C122" s="3"/>
      <c r="D122" s="3"/>
      <c r="E122" s="3"/>
      <c r="F122" s="3"/>
      <c r="G122" s="3"/>
      <c r="H122" s="3"/>
    </row>
    <row r="123" spans="1:8" s="15" customFormat="1" ht="16.5" customHeight="1">
      <c r="A123" s="12" t="s">
        <v>37</v>
      </c>
      <c r="B123" s="12"/>
      <c r="C123" s="13" t="s">
        <v>38</v>
      </c>
      <c r="D123" s="14"/>
      <c r="E123" s="14"/>
      <c r="F123" s="14"/>
      <c r="G123" s="14"/>
      <c r="H123" s="14"/>
    </row>
    <row r="124" spans="3:8" ht="4.5" customHeight="1">
      <c r="C124" s="17"/>
      <c r="D124" s="17"/>
      <c r="E124" s="17"/>
      <c r="F124" s="17"/>
      <c r="G124" s="17"/>
      <c r="H124" s="17"/>
    </row>
    <row r="125" spans="1:8" s="27" customFormat="1" ht="18" customHeight="1">
      <c r="A125" s="35"/>
      <c r="B125" s="35"/>
      <c r="C125" s="36" t="s">
        <v>16</v>
      </c>
      <c r="D125" s="72">
        <v>1501040805</v>
      </c>
      <c r="E125" s="72">
        <f>E127+E135+E187+E192+E196+E200+E218+E229+E239+E244+E255+E263+E268+E312+E317</f>
        <v>60485205</v>
      </c>
      <c r="F125" s="72">
        <f>F127+F135+F187+F192+F196+F200+F218+F229+F239+F244+F255+F263+F268+F312+F317</f>
        <v>36071095</v>
      </c>
      <c r="G125" s="72">
        <f>G127+G135+G187+G192+G196+G200+G218+G229+G239+G244+G255+G263+G268+G312+G317</f>
        <v>21249153</v>
      </c>
      <c r="H125" s="72">
        <f>D125+E125-F125</f>
        <v>1525454915</v>
      </c>
    </row>
    <row r="126" spans="1:8" s="29" customFormat="1" ht="4.5" customHeight="1">
      <c r="A126" s="28"/>
      <c r="B126" s="28"/>
      <c r="C126" s="26"/>
      <c r="D126" s="26"/>
      <c r="E126" s="26"/>
      <c r="F126" s="26"/>
      <c r="G126" s="26"/>
      <c r="H126" s="26"/>
    </row>
    <row r="127" spans="1:8" s="27" customFormat="1" ht="20.25" customHeight="1">
      <c r="A127" s="35"/>
      <c r="B127" s="35">
        <v>150</v>
      </c>
      <c r="C127" s="36" t="s">
        <v>18</v>
      </c>
      <c r="D127" s="39">
        <v>29181945</v>
      </c>
      <c r="E127" s="39">
        <f>E128+E130</f>
        <v>512785</v>
      </c>
      <c r="F127" s="39">
        <f>F128+F130</f>
        <v>12370841</v>
      </c>
      <c r="G127" s="39">
        <f>G128+G130</f>
        <v>233</v>
      </c>
      <c r="H127" s="39">
        <f>D127+E127-F127</f>
        <v>17323889</v>
      </c>
    </row>
    <row r="128" spans="1:8" s="27" customFormat="1" ht="18.75" customHeight="1">
      <c r="A128" s="33"/>
      <c r="B128" s="30">
        <v>15011</v>
      </c>
      <c r="C128" s="37" t="s">
        <v>19</v>
      </c>
      <c r="D128" s="38">
        <v>5921501</v>
      </c>
      <c r="E128" s="38">
        <v>500000</v>
      </c>
      <c r="F128" s="38">
        <v>0</v>
      </c>
      <c r="G128" s="38">
        <v>0</v>
      </c>
      <c r="H128" s="38">
        <f>D128+E128-F128</f>
        <v>6421501</v>
      </c>
    </row>
    <row r="129" spans="1:8" s="31" customFormat="1" ht="54.75" customHeight="1">
      <c r="A129" s="30"/>
      <c r="B129" s="30"/>
      <c r="C129" s="99" t="s">
        <v>141</v>
      </c>
      <c r="D129" s="99"/>
      <c r="E129" s="99"/>
      <c r="F129" s="99"/>
      <c r="G129" s="99"/>
      <c r="H129" s="99"/>
    </row>
    <row r="130" spans="1:8" s="31" customFormat="1" ht="18.75" customHeight="1">
      <c r="A130" s="30"/>
      <c r="B130" s="30">
        <v>15013</v>
      </c>
      <c r="C130" s="37" t="s">
        <v>162</v>
      </c>
      <c r="D130" s="38">
        <v>22912444</v>
      </c>
      <c r="E130" s="38">
        <v>12785</v>
      </c>
      <c r="F130" s="38">
        <v>12370841</v>
      </c>
      <c r="G130" s="45">
        <v>233</v>
      </c>
      <c r="H130" s="38">
        <f>D130+E130-F130</f>
        <v>10554388</v>
      </c>
    </row>
    <row r="131" spans="1:8" s="31" customFormat="1" ht="64.5" customHeight="1">
      <c r="A131" s="30"/>
      <c r="B131" s="30"/>
      <c r="C131" s="100" t="s">
        <v>253</v>
      </c>
      <c r="D131" s="100"/>
      <c r="E131" s="100"/>
      <c r="F131" s="100"/>
      <c r="G131" s="100"/>
      <c r="H131" s="100"/>
    </row>
    <row r="132" spans="1:8" s="31" customFormat="1" ht="39.75" customHeight="1">
      <c r="A132" s="30"/>
      <c r="B132" s="30"/>
      <c r="C132" s="100" t="s">
        <v>254</v>
      </c>
      <c r="D132" s="100"/>
      <c r="E132" s="100"/>
      <c r="F132" s="100"/>
      <c r="G132" s="100"/>
      <c r="H132" s="100"/>
    </row>
    <row r="133" spans="1:18" s="31" customFormat="1" ht="38.25" customHeight="1">
      <c r="A133" s="30"/>
      <c r="B133" s="30"/>
      <c r="C133" s="26"/>
      <c r="D133" s="26"/>
      <c r="E133" s="26"/>
      <c r="F133" s="26"/>
      <c r="G133" s="26"/>
      <c r="H133" s="26"/>
      <c r="L133" s="32"/>
      <c r="M133" s="32"/>
      <c r="Q133" s="32"/>
      <c r="R133" s="32"/>
    </row>
    <row r="134" spans="1:18" s="31" customFormat="1" ht="6" customHeight="1">
      <c r="A134" s="30"/>
      <c r="B134" s="30"/>
      <c r="C134" s="26"/>
      <c r="D134" s="26"/>
      <c r="E134" s="26"/>
      <c r="F134" s="26"/>
      <c r="G134" s="26"/>
      <c r="H134" s="26"/>
      <c r="L134" s="32"/>
      <c r="M134" s="32"/>
      <c r="Q134" s="32"/>
      <c r="R134" s="32"/>
    </row>
    <row r="135" spans="1:8" s="27" customFormat="1" ht="23.25" customHeight="1">
      <c r="A135" s="35"/>
      <c r="B135" s="35">
        <v>600</v>
      </c>
      <c r="C135" s="36" t="s">
        <v>20</v>
      </c>
      <c r="D135" s="39">
        <v>530360493</v>
      </c>
      <c r="E135" s="39">
        <f>E136+E139+E143</f>
        <v>29349851</v>
      </c>
      <c r="F135" s="39">
        <f>F136+F139+F143</f>
        <v>9181217</v>
      </c>
      <c r="G135" s="39">
        <f>G136+G139+G143</f>
        <v>18848270</v>
      </c>
      <c r="H135" s="39">
        <f>D135+E135-F135</f>
        <v>550529127</v>
      </c>
    </row>
    <row r="136" spans="1:8" s="31" customFormat="1" ht="18.75" customHeight="1">
      <c r="A136" s="30"/>
      <c r="B136" s="30">
        <v>60001</v>
      </c>
      <c r="C136" s="37" t="s">
        <v>39</v>
      </c>
      <c r="D136" s="38">
        <v>114560000</v>
      </c>
      <c r="E136" s="38">
        <v>687494</v>
      </c>
      <c r="F136" s="38">
        <v>4377494</v>
      </c>
      <c r="G136" s="38">
        <v>7380000</v>
      </c>
      <c r="H136" s="38">
        <f>D136+E136-F136</f>
        <v>110870000</v>
      </c>
    </row>
    <row r="137" spans="1:8" s="31" customFormat="1" ht="57" customHeight="1">
      <c r="A137" s="30"/>
      <c r="B137" s="30"/>
      <c r="C137" s="99" t="s">
        <v>171</v>
      </c>
      <c r="D137" s="99"/>
      <c r="E137" s="99"/>
      <c r="F137" s="99"/>
      <c r="G137" s="99"/>
      <c r="H137" s="99"/>
    </row>
    <row r="138" spans="1:8" s="11" customFormat="1" ht="68.25" customHeight="1">
      <c r="A138" s="9"/>
      <c r="B138" s="9"/>
      <c r="C138" s="117" t="s">
        <v>327</v>
      </c>
      <c r="D138" s="117"/>
      <c r="E138" s="117"/>
      <c r="F138" s="117"/>
      <c r="G138" s="117"/>
      <c r="H138" s="117"/>
    </row>
    <row r="139" spans="1:8" s="31" customFormat="1" ht="21" customHeight="1">
      <c r="A139" s="30"/>
      <c r="B139" s="30">
        <v>60004</v>
      </c>
      <c r="C139" s="37" t="s">
        <v>148</v>
      </c>
      <c r="D139" s="38">
        <v>14793298</v>
      </c>
      <c r="E139" s="38">
        <v>2202207</v>
      </c>
      <c r="F139" s="38">
        <v>0</v>
      </c>
      <c r="G139" s="38">
        <v>0</v>
      </c>
      <c r="H139" s="38">
        <f>D139+E139-F139</f>
        <v>16995505</v>
      </c>
    </row>
    <row r="140" spans="1:8" s="29" customFormat="1" ht="28.5" customHeight="1">
      <c r="A140" s="28"/>
      <c r="B140" s="28"/>
      <c r="C140" s="99" t="s">
        <v>172</v>
      </c>
      <c r="D140" s="99"/>
      <c r="E140" s="99"/>
      <c r="F140" s="99"/>
      <c r="G140" s="99"/>
      <c r="H140" s="99"/>
    </row>
    <row r="141" spans="1:8" s="29" customFormat="1" ht="52.5" customHeight="1">
      <c r="A141" s="28"/>
      <c r="B141" s="28"/>
      <c r="C141" s="99" t="s">
        <v>149</v>
      </c>
      <c r="D141" s="99"/>
      <c r="E141" s="99"/>
      <c r="F141" s="99"/>
      <c r="G141" s="99"/>
      <c r="H141" s="99"/>
    </row>
    <row r="142" spans="1:8" s="29" customFormat="1" ht="15" customHeight="1">
      <c r="A142" s="28"/>
      <c r="B142" s="28"/>
      <c r="C142" s="99" t="s">
        <v>328</v>
      </c>
      <c r="D142" s="99"/>
      <c r="E142" s="99"/>
      <c r="F142" s="99"/>
      <c r="G142" s="99"/>
      <c r="H142" s="99"/>
    </row>
    <row r="143" spans="1:8" s="31" customFormat="1" ht="18" customHeight="1">
      <c r="A143" s="30"/>
      <c r="B143" s="30">
        <v>60013</v>
      </c>
      <c r="C143" s="37" t="s">
        <v>91</v>
      </c>
      <c r="D143" s="38">
        <v>358639841</v>
      </c>
      <c r="E143" s="38">
        <v>26460150</v>
      </c>
      <c r="F143" s="38">
        <v>4803723</v>
      </c>
      <c r="G143" s="38">
        <v>11468270</v>
      </c>
      <c r="H143" s="38">
        <f>D143+E143-F143</f>
        <v>380296268</v>
      </c>
    </row>
    <row r="144" spans="1:8" s="31" customFormat="1" ht="81.75" customHeight="1">
      <c r="A144" s="30"/>
      <c r="B144" s="30"/>
      <c r="C144" s="99" t="s">
        <v>173</v>
      </c>
      <c r="D144" s="99"/>
      <c r="E144" s="99"/>
      <c r="F144" s="99"/>
      <c r="G144" s="99"/>
      <c r="H144" s="99"/>
    </row>
    <row r="145" spans="1:8" s="31" customFormat="1" ht="15.75" customHeight="1">
      <c r="A145" s="30"/>
      <c r="B145" s="30"/>
      <c r="C145" s="102" t="s">
        <v>255</v>
      </c>
      <c r="D145" s="102"/>
      <c r="E145" s="102"/>
      <c r="F145" s="102"/>
      <c r="G145" s="102"/>
      <c r="H145" s="102"/>
    </row>
    <row r="146" spans="1:8" s="31" customFormat="1" ht="13.5" customHeight="1">
      <c r="A146" s="30"/>
      <c r="B146" s="30"/>
      <c r="C146" s="99" t="s">
        <v>139</v>
      </c>
      <c r="D146" s="99"/>
      <c r="E146" s="99"/>
      <c r="F146" s="99"/>
      <c r="G146" s="99"/>
      <c r="H146" s="99"/>
    </row>
    <row r="147" spans="1:8" s="31" customFormat="1" ht="24" customHeight="1">
      <c r="A147" s="30"/>
      <c r="B147" s="30"/>
      <c r="C147" s="99" t="s">
        <v>174</v>
      </c>
      <c r="D147" s="99"/>
      <c r="E147" s="99"/>
      <c r="F147" s="99"/>
      <c r="G147" s="99"/>
      <c r="H147" s="99"/>
    </row>
    <row r="148" spans="1:8" s="31" customFormat="1" ht="15" customHeight="1">
      <c r="A148" s="30"/>
      <c r="B148" s="30"/>
      <c r="C148" s="99" t="s">
        <v>157</v>
      </c>
      <c r="D148" s="99"/>
      <c r="E148" s="99"/>
      <c r="F148" s="99"/>
      <c r="G148" s="99"/>
      <c r="H148" s="99"/>
    </row>
    <row r="149" spans="1:8" s="31" customFormat="1" ht="64.5" customHeight="1">
      <c r="A149" s="30"/>
      <c r="B149" s="30"/>
      <c r="C149" s="99" t="s">
        <v>175</v>
      </c>
      <c r="D149" s="99"/>
      <c r="E149" s="99"/>
      <c r="F149" s="99"/>
      <c r="G149" s="99"/>
      <c r="H149" s="99"/>
    </row>
    <row r="150" spans="1:8" s="31" customFormat="1" ht="54" customHeight="1">
      <c r="A150" s="30"/>
      <c r="B150" s="30"/>
      <c r="C150" s="99" t="s">
        <v>260</v>
      </c>
      <c r="D150" s="99"/>
      <c r="E150" s="99"/>
      <c r="F150" s="99"/>
      <c r="G150" s="99"/>
      <c r="H150" s="99"/>
    </row>
    <row r="151" spans="1:8" s="31" customFormat="1" ht="54" customHeight="1">
      <c r="A151" s="30"/>
      <c r="B151" s="30"/>
      <c r="C151" s="99" t="s">
        <v>261</v>
      </c>
      <c r="D151" s="99"/>
      <c r="E151" s="99"/>
      <c r="F151" s="99"/>
      <c r="G151" s="99"/>
      <c r="H151" s="99"/>
    </row>
    <row r="152" spans="1:8" s="31" customFormat="1" ht="13.5" customHeight="1">
      <c r="A152" s="30"/>
      <c r="B152" s="30"/>
      <c r="C152" s="99" t="s">
        <v>158</v>
      </c>
      <c r="D152" s="99"/>
      <c r="E152" s="99"/>
      <c r="F152" s="99"/>
      <c r="G152" s="99"/>
      <c r="H152" s="99"/>
    </row>
    <row r="153" spans="1:8" s="31" customFormat="1" ht="42" customHeight="1">
      <c r="A153" s="30"/>
      <c r="B153" s="30"/>
      <c r="C153" s="99" t="s">
        <v>159</v>
      </c>
      <c r="D153" s="99"/>
      <c r="E153" s="99"/>
      <c r="F153" s="99"/>
      <c r="G153" s="99"/>
      <c r="H153" s="99"/>
    </row>
    <row r="154" spans="1:8" s="31" customFormat="1" ht="15" customHeight="1">
      <c r="A154" s="30"/>
      <c r="B154" s="30"/>
      <c r="C154" s="99" t="s">
        <v>160</v>
      </c>
      <c r="D154" s="99"/>
      <c r="E154" s="99"/>
      <c r="F154" s="99"/>
      <c r="G154" s="99"/>
      <c r="H154" s="99"/>
    </row>
    <row r="155" spans="1:8" s="31" customFormat="1" ht="25.5" customHeight="1">
      <c r="A155" s="30"/>
      <c r="B155" s="30"/>
      <c r="C155" s="99" t="s">
        <v>263</v>
      </c>
      <c r="D155" s="99"/>
      <c r="E155" s="99"/>
      <c r="F155" s="99"/>
      <c r="G155" s="99"/>
      <c r="H155" s="99"/>
    </row>
    <row r="156" spans="1:8" s="31" customFormat="1" ht="25.5" customHeight="1">
      <c r="A156" s="30"/>
      <c r="B156" s="30"/>
      <c r="C156" s="99" t="s">
        <v>262</v>
      </c>
      <c r="D156" s="99"/>
      <c r="E156" s="99"/>
      <c r="F156" s="99"/>
      <c r="G156" s="99"/>
      <c r="H156" s="99"/>
    </row>
    <row r="157" spans="1:8" s="31" customFormat="1" ht="15" customHeight="1">
      <c r="A157" s="30"/>
      <c r="B157" s="30"/>
      <c r="C157" s="99" t="s">
        <v>176</v>
      </c>
      <c r="D157" s="99"/>
      <c r="E157" s="99"/>
      <c r="F157" s="99"/>
      <c r="G157" s="99"/>
      <c r="H157" s="99"/>
    </row>
    <row r="158" spans="1:8" s="31" customFormat="1" ht="27.75" customHeight="1">
      <c r="A158" s="30"/>
      <c r="B158" s="30"/>
      <c r="C158" s="99" t="s">
        <v>303</v>
      </c>
      <c r="D158" s="99"/>
      <c r="E158" s="99"/>
      <c r="F158" s="99"/>
      <c r="G158" s="99"/>
      <c r="H158" s="99"/>
    </row>
    <row r="159" spans="1:8" s="31" customFormat="1" ht="40.5" customHeight="1">
      <c r="A159" s="30"/>
      <c r="B159" s="30"/>
      <c r="C159" s="99" t="s">
        <v>302</v>
      </c>
      <c r="D159" s="99"/>
      <c r="E159" s="99"/>
      <c r="F159" s="99"/>
      <c r="G159" s="99"/>
      <c r="H159" s="99"/>
    </row>
    <row r="160" spans="1:8" s="31" customFormat="1" ht="46.5" customHeight="1">
      <c r="A160" s="30"/>
      <c r="B160" s="30"/>
      <c r="C160" s="26"/>
      <c r="D160" s="26"/>
      <c r="E160" s="26"/>
      <c r="F160" s="26"/>
      <c r="G160" s="26"/>
      <c r="H160" s="26"/>
    </row>
    <row r="161" spans="1:8" s="31" customFormat="1" ht="14.25" customHeight="1">
      <c r="A161" s="30"/>
      <c r="B161" s="30"/>
      <c r="C161" s="101" t="s">
        <v>161</v>
      </c>
      <c r="D161" s="101"/>
      <c r="E161" s="101"/>
      <c r="F161" s="101"/>
      <c r="G161" s="101"/>
      <c r="H161" s="101"/>
    </row>
    <row r="162" spans="1:8" s="31" customFormat="1" ht="53.25" customHeight="1">
      <c r="A162" s="30"/>
      <c r="B162" s="30"/>
      <c r="C162" s="100" t="s">
        <v>264</v>
      </c>
      <c r="D162" s="100"/>
      <c r="E162" s="100"/>
      <c r="F162" s="100"/>
      <c r="G162" s="100"/>
      <c r="H162" s="100"/>
    </row>
    <row r="163" spans="1:8" s="31" customFormat="1" ht="39.75" customHeight="1">
      <c r="A163" s="30"/>
      <c r="B163" s="30"/>
      <c r="C163" s="100" t="s">
        <v>205</v>
      </c>
      <c r="D163" s="100"/>
      <c r="E163" s="100"/>
      <c r="F163" s="100"/>
      <c r="G163" s="100"/>
      <c r="H163" s="100"/>
    </row>
    <row r="164" spans="1:8" s="31" customFormat="1" ht="39.75" customHeight="1">
      <c r="A164" s="30"/>
      <c r="B164" s="30"/>
      <c r="C164" s="100" t="s">
        <v>231</v>
      </c>
      <c r="D164" s="100"/>
      <c r="E164" s="100"/>
      <c r="F164" s="100"/>
      <c r="G164" s="100"/>
      <c r="H164" s="100"/>
    </row>
    <row r="165" spans="1:8" s="31" customFormat="1" ht="51" customHeight="1">
      <c r="A165" s="30"/>
      <c r="B165" s="30"/>
      <c r="C165" s="100" t="s">
        <v>265</v>
      </c>
      <c r="D165" s="100"/>
      <c r="E165" s="100"/>
      <c r="F165" s="100"/>
      <c r="G165" s="100"/>
      <c r="H165" s="100"/>
    </row>
    <row r="166" spans="1:8" s="31" customFormat="1" ht="90.75" customHeight="1">
      <c r="A166" s="30"/>
      <c r="B166" s="30"/>
      <c r="C166" s="100" t="s">
        <v>232</v>
      </c>
      <c r="D166" s="100"/>
      <c r="E166" s="100"/>
      <c r="F166" s="100"/>
      <c r="G166" s="100"/>
      <c r="H166" s="100"/>
    </row>
    <row r="167" spans="1:8" s="31" customFormat="1" ht="39.75" customHeight="1">
      <c r="A167" s="30"/>
      <c r="B167" s="30"/>
      <c r="C167" s="101" t="s">
        <v>266</v>
      </c>
      <c r="D167" s="101"/>
      <c r="E167" s="101"/>
      <c r="F167" s="101"/>
      <c r="G167" s="101"/>
      <c r="H167" s="101"/>
    </row>
    <row r="168" spans="1:8" s="31" customFormat="1" ht="27.75" customHeight="1">
      <c r="A168" s="30"/>
      <c r="B168" s="30"/>
      <c r="C168" s="100" t="s">
        <v>316</v>
      </c>
      <c r="D168" s="100"/>
      <c r="E168" s="100"/>
      <c r="F168" s="100"/>
      <c r="G168" s="100"/>
      <c r="H168" s="100"/>
    </row>
    <row r="169" spans="1:8" s="31" customFormat="1" ht="27.75" customHeight="1">
      <c r="A169" s="30"/>
      <c r="B169" s="30"/>
      <c r="C169" s="99" t="s">
        <v>267</v>
      </c>
      <c r="D169" s="99"/>
      <c r="E169" s="99"/>
      <c r="F169" s="99"/>
      <c r="G169" s="99"/>
      <c r="H169" s="99"/>
    </row>
    <row r="170" spans="1:8" s="31" customFormat="1" ht="27.75" customHeight="1">
      <c r="A170" s="30"/>
      <c r="B170" s="30"/>
      <c r="C170" s="99" t="s">
        <v>268</v>
      </c>
      <c r="D170" s="99"/>
      <c r="E170" s="99"/>
      <c r="F170" s="99"/>
      <c r="G170" s="99"/>
      <c r="H170" s="99"/>
    </row>
    <row r="171" spans="1:8" s="31" customFormat="1" ht="16.5" customHeight="1">
      <c r="A171" s="30"/>
      <c r="B171" s="30"/>
      <c r="C171" s="99" t="s">
        <v>269</v>
      </c>
      <c r="D171" s="99"/>
      <c r="E171" s="99"/>
      <c r="F171" s="99"/>
      <c r="G171" s="99"/>
      <c r="H171" s="99"/>
    </row>
    <row r="172" spans="1:8" s="31" customFormat="1" ht="13.5" customHeight="1">
      <c r="A172" s="30"/>
      <c r="B172" s="30"/>
      <c r="C172" s="99" t="s">
        <v>206</v>
      </c>
      <c r="D172" s="99"/>
      <c r="E172" s="99"/>
      <c r="F172" s="99"/>
      <c r="G172" s="99"/>
      <c r="H172" s="99"/>
    </row>
    <row r="173" spans="1:8" s="31" customFormat="1" ht="28.5" customHeight="1">
      <c r="A173" s="30"/>
      <c r="B173" s="30"/>
      <c r="C173" s="99" t="s">
        <v>207</v>
      </c>
      <c r="D173" s="99"/>
      <c r="E173" s="99"/>
      <c r="F173" s="99"/>
      <c r="G173" s="99"/>
      <c r="H173" s="99"/>
    </row>
    <row r="174" spans="1:8" s="31" customFormat="1" ht="41.25" customHeight="1">
      <c r="A174" s="30"/>
      <c r="B174" s="30"/>
      <c r="C174" s="99" t="s">
        <v>270</v>
      </c>
      <c r="D174" s="99"/>
      <c r="E174" s="99"/>
      <c r="F174" s="99"/>
      <c r="G174" s="99"/>
      <c r="H174" s="99"/>
    </row>
    <row r="175" spans="1:8" s="31" customFormat="1" ht="50.25" customHeight="1">
      <c r="A175" s="30"/>
      <c r="B175" s="30"/>
      <c r="C175" s="99" t="s">
        <v>208</v>
      </c>
      <c r="D175" s="99"/>
      <c r="E175" s="99"/>
      <c r="F175" s="99"/>
      <c r="G175" s="99"/>
      <c r="H175" s="99"/>
    </row>
    <row r="176" spans="1:8" s="31" customFormat="1" ht="41.25" customHeight="1">
      <c r="A176" s="30"/>
      <c r="B176" s="30"/>
      <c r="C176" s="102" t="s">
        <v>256</v>
      </c>
      <c r="D176" s="102"/>
      <c r="E176" s="102"/>
      <c r="F176" s="102"/>
      <c r="G176" s="102"/>
      <c r="H176" s="102"/>
    </row>
    <row r="177" spans="1:8" s="31" customFormat="1" ht="13.5" customHeight="1">
      <c r="A177" s="30"/>
      <c r="B177" s="30"/>
      <c r="C177" s="102" t="s">
        <v>139</v>
      </c>
      <c r="D177" s="102"/>
      <c r="E177" s="102"/>
      <c r="F177" s="102"/>
      <c r="G177" s="102"/>
      <c r="H177" s="102"/>
    </row>
    <row r="178" spans="1:8" s="31" customFormat="1" ht="14.25" customHeight="1">
      <c r="A178" s="30"/>
      <c r="B178" s="30"/>
      <c r="C178" s="99" t="s">
        <v>257</v>
      </c>
      <c r="D178" s="99"/>
      <c r="E178" s="99"/>
      <c r="F178" s="99"/>
      <c r="G178" s="99"/>
      <c r="H178" s="99"/>
    </row>
    <row r="179" spans="1:8" s="31" customFormat="1" ht="27.75" customHeight="1">
      <c r="A179" s="30"/>
      <c r="B179" s="30"/>
      <c r="C179" s="99" t="s">
        <v>137</v>
      </c>
      <c r="D179" s="99"/>
      <c r="E179" s="99"/>
      <c r="F179" s="99"/>
      <c r="G179" s="99"/>
      <c r="H179" s="99"/>
    </row>
    <row r="180" spans="1:8" s="31" customFormat="1" ht="27.75" customHeight="1">
      <c r="A180" s="30"/>
      <c r="B180" s="30"/>
      <c r="C180" s="99" t="s">
        <v>138</v>
      </c>
      <c r="D180" s="99"/>
      <c r="E180" s="99"/>
      <c r="F180" s="99"/>
      <c r="G180" s="99"/>
      <c r="H180" s="99"/>
    </row>
    <row r="181" spans="1:8" s="31" customFormat="1" ht="53.25" customHeight="1">
      <c r="A181" s="30"/>
      <c r="B181" s="30"/>
      <c r="C181" s="99" t="s">
        <v>258</v>
      </c>
      <c r="D181" s="99"/>
      <c r="E181" s="99"/>
      <c r="F181" s="99"/>
      <c r="G181" s="99"/>
      <c r="H181" s="99"/>
    </row>
    <row r="182" spans="1:8" s="31" customFormat="1" ht="27" customHeight="1">
      <c r="A182" s="30"/>
      <c r="B182" s="30"/>
      <c r="C182" s="99" t="s">
        <v>259</v>
      </c>
      <c r="D182" s="99"/>
      <c r="E182" s="99"/>
      <c r="F182" s="99"/>
      <c r="G182" s="99"/>
      <c r="H182" s="99"/>
    </row>
    <row r="183" spans="1:8" s="31" customFormat="1" ht="54" customHeight="1">
      <c r="A183" s="30"/>
      <c r="B183" s="30"/>
      <c r="C183" s="99" t="s">
        <v>304</v>
      </c>
      <c r="D183" s="99"/>
      <c r="E183" s="99"/>
      <c r="F183" s="99"/>
      <c r="G183" s="99"/>
      <c r="H183" s="99"/>
    </row>
    <row r="184" spans="1:8" s="31" customFormat="1" ht="54" customHeight="1">
      <c r="A184" s="30"/>
      <c r="B184" s="30"/>
      <c r="C184" s="99" t="s">
        <v>326</v>
      </c>
      <c r="D184" s="99"/>
      <c r="E184" s="99"/>
      <c r="F184" s="99"/>
      <c r="G184" s="99"/>
      <c r="H184" s="99"/>
    </row>
    <row r="185" spans="1:8" s="31" customFormat="1" ht="81.75" customHeight="1">
      <c r="A185" s="30"/>
      <c r="B185" s="30"/>
      <c r="C185" s="99" t="s">
        <v>151</v>
      </c>
      <c r="D185" s="99"/>
      <c r="E185" s="99"/>
      <c r="F185" s="99"/>
      <c r="G185" s="99"/>
      <c r="H185" s="99"/>
    </row>
    <row r="186" spans="3:8" s="31" customFormat="1" ht="6.75" customHeight="1">
      <c r="C186" s="26"/>
      <c r="D186" s="26"/>
      <c r="E186" s="26"/>
      <c r="F186" s="26"/>
      <c r="G186" s="26"/>
      <c r="H186" s="26"/>
    </row>
    <row r="187" spans="1:8" s="27" customFormat="1" ht="23.25" customHeight="1">
      <c r="A187" s="35"/>
      <c r="B187" s="35">
        <v>700</v>
      </c>
      <c r="C187" s="36" t="s">
        <v>88</v>
      </c>
      <c r="D187" s="39">
        <v>877895</v>
      </c>
      <c r="E187" s="39">
        <f>E188</f>
        <v>84993</v>
      </c>
      <c r="F187" s="39">
        <f>F188</f>
        <v>0</v>
      </c>
      <c r="G187" s="39">
        <f>G188</f>
        <v>0</v>
      </c>
      <c r="H187" s="39">
        <f>D187+E187-F187</f>
        <v>962888</v>
      </c>
    </row>
    <row r="188" spans="1:8" s="31" customFormat="1" ht="18" customHeight="1">
      <c r="A188" s="30"/>
      <c r="B188" s="30">
        <v>70005</v>
      </c>
      <c r="C188" s="37" t="s">
        <v>89</v>
      </c>
      <c r="D188" s="38">
        <v>877895</v>
      </c>
      <c r="E188" s="38">
        <v>84993</v>
      </c>
      <c r="F188" s="38">
        <v>0</v>
      </c>
      <c r="G188" s="38">
        <v>0</v>
      </c>
      <c r="H188" s="38">
        <f>D188+E188-F188</f>
        <v>962888</v>
      </c>
    </row>
    <row r="189" spans="1:8" s="31" customFormat="1" ht="66" customHeight="1">
      <c r="A189" s="30"/>
      <c r="B189" s="30"/>
      <c r="C189" s="103" t="s">
        <v>315</v>
      </c>
      <c r="D189" s="103"/>
      <c r="E189" s="103"/>
      <c r="F189" s="103"/>
      <c r="G189" s="103"/>
      <c r="H189" s="103"/>
    </row>
    <row r="190" spans="1:8" s="31" customFormat="1" ht="68.25" customHeight="1">
      <c r="A190" s="30"/>
      <c r="B190" s="30"/>
      <c r="C190" s="99" t="s">
        <v>271</v>
      </c>
      <c r="D190" s="99"/>
      <c r="E190" s="99"/>
      <c r="F190" s="99"/>
      <c r="G190" s="99"/>
      <c r="H190" s="99"/>
    </row>
    <row r="191" spans="1:8" s="29" customFormat="1" ht="3.75" customHeight="1">
      <c r="A191" s="28"/>
      <c r="B191" s="28"/>
      <c r="C191" s="26"/>
      <c r="D191" s="26"/>
      <c r="E191" s="26"/>
      <c r="F191" s="26"/>
      <c r="G191" s="26"/>
      <c r="H191" s="26"/>
    </row>
    <row r="192" spans="1:8" s="27" customFormat="1" ht="23.25" customHeight="1">
      <c r="A192" s="35"/>
      <c r="B192" s="35">
        <v>720</v>
      </c>
      <c r="C192" s="36" t="s">
        <v>105</v>
      </c>
      <c r="D192" s="39">
        <v>108478893</v>
      </c>
      <c r="E192" s="39">
        <f>E193</f>
        <v>2417561</v>
      </c>
      <c r="F192" s="39">
        <f>F193</f>
        <v>0</v>
      </c>
      <c r="G192" s="39">
        <f>G193</f>
        <v>0</v>
      </c>
      <c r="H192" s="39">
        <f>D192+E192-F192</f>
        <v>110896454</v>
      </c>
    </row>
    <row r="193" spans="1:8" s="31" customFormat="1" ht="18.75" customHeight="1">
      <c r="A193" s="30"/>
      <c r="B193" s="30">
        <v>72095</v>
      </c>
      <c r="C193" s="37" t="s">
        <v>17</v>
      </c>
      <c r="D193" s="38">
        <v>108478893</v>
      </c>
      <c r="E193" s="38">
        <v>2417561</v>
      </c>
      <c r="F193" s="38">
        <v>0</v>
      </c>
      <c r="G193" s="38">
        <v>0</v>
      </c>
      <c r="H193" s="38">
        <f>D193+E193-F193</f>
        <v>110896454</v>
      </c>
    </row>
    <row r="194" spans="1:8" s="31" customFormat="1" ht="32.25" customHeight="1">
      <c r="A194" s="30"/>
      <c r="B194" s="30"/>
      <c r="C194" s="99" t="s">
        <v>144</v>
      </c>
      <c r="D194" s="99"/>
      <c r="E194" s="99"/>
      <c r="F194" s="99"/>
      <c r="G194" s="99"/>
      <c r="H194" s="99"/>
    </row>
    <row r="195" spans="1:8" s="31" customFormat="1" ht="3.75" customHeight="1">
      <c r="A195" s="30"/>
      <c r="B195" s="40"/>
      <c r="C195" s="26"/>
      <c r="D195" s="26"/>
      <c r="E195" s="26"/>
      <c r="F195" s="26"/>
      <c r="G195" s="26"/>
      <c r="H195" s="26"/>
    </row>
    <row r="196" spans="1:8" s="71" customFormat="1" ht="23.25" customHeight="1">
      <c r="A196" s="68"/>
      <c r="B196" s="68">
        <v>730</v>
      </c>
      <c r="C196" s="69" t="s">
        <v>134</v>
      </c>
      <c r="D196" s="70">
        <v>3650000</v>
      </c>
      <c r="E196" s="70">
        <f>E197+E203</f>
        <v>100000</v>
      </c>
      <c r="F196" s="70">
        <f>F197+F203</f>
        <v>0</v>
      </c>
      <c r="G196" s="70">
        <f>G197+G203</f>
        <v>0</v>
      </c>
      <c r="H196" s="70">
        <f>D196+E196-F196</f>
        <v>3750000</v>
      </c>
    </row>
    <row r="197" spans="1:8" s="31" customFormat="1" ht="18.75" customHeight="1">
      <c r="A197" s="30"/>
      <c r="B197" s="30">
        <v>73095</v>
      </c>
      <c r="C197" s="37" t="s">
        <v>17</v>
      </c>
      <c r="D197" s="38">
        <v>3450000</v>
      </c>
      <c r="E197" s="38">
        <v>100000</v>
      </c>
      <c r="F197" s="38">
        <v>0</v>
      </c>
      <c r="G197" s="38">
        <v>0</v>
      </c>
      <c r="H197" s="38">
        <f>D197+E197-F197</f>
        <v>3550000</v>
      </c>
    </row>
    <row r="198" spans="1:8" s="27" customFormat="1" ht="52.5" customHeight="1">
      <c r="A198" s="33"/>
      <c r="B198" s="30"/>
      <c r="C198" s="99" t="s">
        <v>135</v>
      </c>
      <c r="D198" s="99"/>
      <c r="E198" s="99"/>
      <c r="F198" s="99"/>
      <c r="G198" s="99"/>
      <c r="H198" s="99"/>
    </row>
    <row r="199" spans="1:8" s="27" customFormat="1" ht="3" customHeight="1">
      <c r="A199" s="33"/>
      <c r="B199" s="30"/>
      <c r="C199" s="26"/>
      <c r="D199" s="26"/>
      <c r="E199" s="26"/>
      <c r="F199" s="26"/>
      <c r="G199" s="26"/>
      <c r="H199" s="26"/>
    </row>
    <row r="200" spans="1:8" s="71" customFormat="1" ht="23.25" customHeight="1">
      <c r="A200" s="68"/>
      <c r="B200" s="68">
        <v>750</v>
      </c>
      <c r="C200" s="69" t="s">
        <v>99</v>
      </c>
      <c r="D200" s="70">
        <v>146616037</v>
      </c>
      <c r="E200" s="70">
        <f>E201+E206+E211</f>
        <v>1230488</v>
      </c>
      <c r="F200" s="70">
        <f>F201+F206+F211</f>
        <v>8679186</v>
      </c>
      <c r="G200" s="70">
        <f>G201+G206+G211</f>
        <v>1300000</v>
      </c>
      <c r="H200" s="70">
        <f>D200+E200-F200</f>
        <v>139167339</v>
      </c>
    </row>
    <row r="201" spans="1:8" s="31" customFormat="1" ht="18.75" customHeight="1">
      <c r="A201" s="30"/>
      <c r="B201" s="30">
        <v>75018</v>
      </c>
      <c r="C201" s="37" t="s">
        <v>113</v>
      </c>
      <c r="D201" s="38">
        <v>112311489</v>
      </c>
      <c r="E201" s="38">
        <v>788240</v>
      </c>
      <c r="F201" s="38">
        <v>8342165</v>
      </c>
      <c r="G201" s="38">
        <v>0</v>
      </c>
      <c r="H201" s="38">
        <f>D201+E201-F201</f>
        <v>104757564</v>
      </c>
    </row>
    <row r="202" spans="1:8" s="31" customFormat="1" ht="33" customHeight="1">
      <c r="A202" s="30"/>
      <c r="B202" s="30"/>
      <c r="C202" s="99" t="s">
        <v>324</v>
      </c>
      <c r="D202" s="99"/>
      <c r="E202" s="99"/>
      <c r="F202" s="99"/>
      <c r="G202" s="99"/>
      <c r="H202" s="99"/>
    </row>
    <row r="203" spans="1:8" s="31" customFormat="1" ht="27.75" customHeight="1">
      <c r="A203" s="30"/>
      <c r="B203" s="30"/>
      <c r="C203" s="102" t="s">
        <v>272</v>
      </c>
      <c r="D203" s="102"/>
      <c r="E203" s="102"/>
      <c r="F203" s="102"/>
      <c r="G203" s="102"/>
      <c r="H203" s="102"/>
    </row>
    <row r="204" spans="1:8" s="31" customFormat="1" ht="27.75" customHeight="1">
      <c r="A204" s="30"/>
      <c r="B204" s="30"/>
      <c r="C204" s="103" t="s">
        <v>190</v>
      </c>
      <c r="D204" s="103"/>
      <c r="E204" s="103"/>
      <c r="F204" s="103"/>
      <c r="G204" s="103"/>
      <c r="H204" s="103"/>
    </row>
    <row r="205" spans="1:8" s="31" customFormat="1" ht="15" customHeight="1">
      <c r="A205" s="30"/>
      <c r="B205" s="30"/>
      <c r="C205" s="103" t="s">
        <v>204</v>
      </c>
      <c r="D205" s="103"/>
      <c r="E205" s="103"/>
      <c r="F205" s="103"/>
      <c r="G205" s="103"/>
      <c r="H205" s="103"/>
    </row>
    <row r="206" spans="1:8" s="31" customFormat="1" ht="18.75" customHeight="1">
      <c r="A206" s="30"/>
      <c r="B206" s="30">
        <v>75075</v>
      </c>
      <c r="C206" s="37" t="s">
        <v>92</v>
      </c>
      <c r="D206" s="38">
        <v>28150480</v>
      </c>
      <c r="E206" s="38">
        <v>0</v>
      </c>
      <c r="F206" s="38">
        <v>337021</v>
      </c>
      <c r="G206" s="38">
        <v>1300000</v>
      </c>
      <c r="H206" s="38">
        <f>D206+E206-F206</f>
        <v>27813459</v>
      </c>
    </row>
    <row r="207" spans="1:8" s="31" customFormat="1" ht="14.25" customHeight="1">
      <c r="A207" s="30"/>
      <c r="B207" s="30"/>
      <c r="C207" s="99" t="s">
        <v>201</v>
      </c>
      <c r="D207" s="99"/>
      <c r="E207" s="99"/>
      <c r="F207" s="99"/>
      <c r="G207" s="99"/>
      <c r="H207" s="99"/>
    </row>
    <row r="208" spans="1:8" s="31" customFormat="1" ht="27.75" customHeight="1">
      <c r="A208" s="30"/>
      <c r="B208" s="30"/>
      <c r="C208" s="99" t="s">
        <v>202</v>
      </c>
      <c r="D208" s="99"/>
      <c r="E208" s="99"/>
      <c r="F208" s="99"/>
      <c r="G208" s="99"/>
      <c r="H208" s="99"/>
    </row>
    <row r="209" spans="1:8" s="31" customFormat="1" ht="41.25" customHeight="1">
      <c r="A209" s="30"/>
      <c r="B209" s="30"/>
      <c r="C209" s="99" t="s">
        <v>203</v>
      </c>
      <c r="D209" s="99"/>
      <c r="E209" s="99"/>
      <c r="F209" s="99"/>
      <c r="G209" s="99"/>
      <c r="H209" s="99"/>
    </row>
    <row r="210" spans="1:8" s="31" customFormat="1" ht="28.5" customHeight="1">
      <c r="A210" s="30"/>
      <c r="B210" s="30"/>
      <c r="C210" s="100" t="s">
        <v>150</v>
      </c>
      <c r="D210" s="100"/>
      <c r="E210" s="100"/>
      <c r="F210" s="100"/>
      <c r="G210" s="100"/>
      <c r="H210" s="100"/>
    </row>
    <row r="211" spans="1:8" s="31" customFormat="1" ht="18.75" customHeight="1">
      <c r="A211" s="30"/>
      <c r="B211" s="30">
        <v>75095</v>
      </c>
      <c r="C211" s="37" t="s">
        <v>17</v>
      </c>
      <c r="D211" s="38">
        <v>4008068</v>
      </c>
      <c r="E211" s="38">
        <v>442248</v>
      </c>
      <c r="F211" s="38">
        <v>0</v>
      </c>
      <c r="G211" s="38">
        <v>0</v>
      </c>
      <c r="H211" s="38">
        <f>D211+E211-F211</f>
        <v>4450316</v>
      </c>
    </row>
    <row r="212" spans="1:8" s="31" customFormat="1" ht="12" customHeight="1">
      <c r="A212" s="30"/>
      <c r="B212" s="30"/>
      <c r="C212" s="101" t="s">
        <v>83</v>
      </c>
      <c r="D212" s="101"/>
      <c r="E212" s="101"/>
      <c r="F212" s="101"/>
      <c r="G212" s="101"/>
      <c r="H212" s="101"/>
    </row>
    <row r="213" spans="1:8" s="31" customFormat="1" ht="28.5" customHeight="1">
      <c r="A213" s="30"/>
      <c r="B213" s="30"/>
      <c r="C213" s="100" t="s">
        <v>333</v>
      </c>
      <c r="D213" s="100"/>
      <c r="E213" s="100"/>
      <c r="F213" s="100"/>
      <c r="G213" s="100"/>
      <c r="H213" s="100"/>
    </row>
    <row r="214" spans="1:8" s="31" customFormat="1" ht="51.75" customHeight="1">
      <c r="A214" s="30"/>
      <c r="B214" s="30"/>
      <c r="C214" s="99" t="s">
        <v>273</v>
      </c>
      <c r="D214" s="99"/>
      <c r="E214" s="99"/>
      <c r="F214" s="99"/>
      <c r="G214" s="99"/>
      <c r="H214" s="99"/>
    </row>
    <row r="215" spans="1:8" s="31" customFormat="1" ht="40.5" customHeight="1">
      <c r="A215" s="30"/>
      <c r="B215" s="30"/>
      <c r="C215" s="99" t="s">
        <v>274</v>
      </c>
      <c r="D215" s="99"/>
      <c r="E215" s="99"/>
      <c r="F215" s="99"/>
      <c r="G215" s="99"/>
      <c r="H215" s="99"/>
    </row>
    <row r="216" spans="1:8" s="31" customFormat="1" ht="15" customHeight="1">
      <c r="A216" s="30"/>
      <c r="B216" s="30"/>
      <c r="C216" s="26"/>
      <c r="D216" s="26"/>
      <c r="E216" s="26"/>
      <c r="F216" s="26"/>
      <c r="G216" s="26"/>
      <c r="H216" s="26"/>
    </row>
    <row r="217" spans="1:8" s="31" customFormat="1" ht="5.25" customHeight="1">
      <c r="A217" s="30"/>
      <c r="B217" s="30"/>
      <c r="C217" s="26"/>
      <c r="D217" s="26"/>
      <c r="E217" s="26"/>
      <c r="F217" s="26"/>
      <c r="G217" s="26"/>
      <c r="H217" s="26"/>
    </row>
    <row r="218" spans="1:8" s="67" customFormat="1" ht="24" customHeight="1">
      <c r="A218" s="64"/>
      <c r="B218" s="64">
        <v>801</v>
      </c>
      <c r="C218" s="65" t="s">
        <v>87</v>
      </c>
      <c r="D218" s="66">
        <v>91373855</v>
      </c>
      <c r="E218" s="66">
        <f>E223+E221+E219</f>
        <v>1437060</v>
      </c>
      <c r="F218" s="66">
        <f>F223+F221+F219</f>
        <v>3609</v>
      </c>
      <c r="G218" s="66">
        <f>G223+G221+G219</f>
        <v>0</v>
      </c>
      <c r="H218" s="66">
        <f>D218+E218-F218</f>
        <v>92807306</v>
      </c>
    </row>
    <row r="219" spans="1:8" s="31" customFormat="1" ht="18.75" customHeight="1">
      <c r="A219" s="30"/>
      <c r="B219" s="30">
        <v>80105</v>
      </c>
      <c r="C219" s="37" t="s">
        <v>136</v>
      </c>
      <c r="D219" s="38">
        <v>1180116</v>
      </c>
      <c r="E219" s="38">
        <v>207681</v>
      </c>
      <c r="F219" s="38">
        <v>0</v>
      </c>
      <c r="G219" s="38">
        <v>0</v>
      </c>
      <c r="H219" s="38">
        <f>D219+E219-F219</f>
        <v>1387797</v>
      </c>
    </row>
    <row r="220" spans="1:8" s="31" customFormat="1" ht="42" customHeight="1">
      <c r="A220" s="30"/>
      <c r="B220" s="30"/>
      <c r="C220" s="100" t="s">
        <v>305</v>
      </c>
      <c r="D220" s="100"/>
      <c r="E220" s="100"/>
      <c r="F220" s="100"/>
      <c r="G220" s="100"/>
      <c r="H220" s="100"/>
    </row>
    <row r="221" spans="1:8" s="31" customFormat="1" ht="26.25" customHeight="1">
      <c r="A221" s="30"/>
      <c r="B221" s="42">
        <v>80140</v>
      </c>
      <c r="C221" s="60" t="s">
        <v>98</v>
      </c>
      <c r="D221" s="61">
        <v>13523010</v>
      </c>
      <c r="E221" s="61">
        <v>1200000</v>
      </c>
      <c r="F221" s="61">
        <v>0</v>
      </c>
      <c r="G221" s="61">
        <v>0</v>
      </c>
      <c r="H221" s="61">
        <f>D221+E221-F221</f>
        <v>14723010</v>
      </c>
    </row>
    <row r="222" spans="1:8" s="31" customFormat="1" ht="67.5" customHeight="1">
      <c r="A222" s="30"/>
      <c r="B222" s="30"/>
      <c r="C222" s="99" t="s">
        <v>275</v>
      </c>
      <c r="D222" s="99"/>
      <c r="E222" s="99"/>
      <c r="F222" s="99"/>
      <c r="G222" s="99"/>
      <c r="H222" s="99"/>
    </row>
    <row r="223" spans="1:8" s="31" customFormat="1" ht="18.75" customHeight="1">
      <c r="A223" s="30"/>
      <c r="B223" s="30">
        <v>80195</v>
      </c>
      <c r="C223" s="37" t="s">
        <v>17</v>
      </c>
      <c r="D223" s="38">
        <v>7599780</v>
      </c>
      <c r="E223" s="38">
        <v>29379</v>
      </c>
      <c r="F223" s="38">
        <v>3609</v>
      </c>
      <c r="G223" s="38">
        <v>0</v>
      </c>
      <c r="H223" s="38">
        <f>D223+E223-F223</f>
        <v>7625550</v>
      </c>
    </row>
    <row r="224" spans="1:8" s="31" customFormat="1" ht="42" customHeight="1">
      <c r="A224" s="30"/>
      <c r="B224" s="30"/>
      <c r="C224" s="100" t="s">
        <v>191</v>
      </c>
      <c r="D224" s="100"/>
      <c r="E224" s="100"/>
      <c r="F224" s="100"/>
      <c r="G224" s="100"/>
      <c r="H224" s="100"/>
    </row>
    <row r="225" spans="1:8" s="31" customFormat="1" ht="25.5" customHeight="1">
      <c r="A225" s="30"/>
      <c r="B225" s="30"/>
      <c r="C225" s="100" t="s">
        <v>276</v>
      </c>
      <c r="D225" s="100"/>
      <c r="E225" s="100"/>
      <c r="F225" s="100"/>
      <c r="G225" s="100"/>
      <c r="H225" s="100"/>
    </row>
    <row r="226" spans="1:8" s="31" customFormat="1" ht="14.25" customHeight="1">
      <c r="A226" s="30"/>
      <c r="B226" s="30"/>
      <c r="C226" s="100" t="s">
        <v>200</v>
      </c>
      <c r="D226" s="100"/>
      <c r="E226" s="100"/>
      <c r="F226" s="100"/>
      <c r="G226" s="100"/>
      <c r="H226" s="100"/>
    </row>
    <row r="227" spans="1:8" s="63" customFormat="1" ht="38.25" customHeight="1">
      <c r="A227" s="62"/>
      <c r="B227" s="62"/>
      <c r="C227" s="99" t="s">
        <v>277</v>
      </c>
      <c r="D227" s="99"/>
      <c r="E227" s="99"/>
      <c r="F227" s="99"/>
      <c r="G227" s="99"/>
      <c r="H227" s="99"/>
    </row>
    <row r="228" spans="1:8" s="31" customFormat="1" ht="3.75" customHeight="1">
      <c r="A228" s="30"/>
      <c r="B228" s="30"/>
      <c r="C228" s="26"/>
      <c r="D228" s="26"/>
      <c r="E228" s="26"/>
      <c r="F228" s="26"/>
      <c r="G228" s="26"/>
      <c r="H228" s="26"/>
    </row>
    <row r="229" spans="1:8" s="27" customFormat="1" ht="23.25" customHeight="1">
      <c r="A229" s="35"/>
      <c r="B229" s="35">
        <v>851</v>
      </c>
      <c r="C229" s="36" t="s">
        <v>34</v>
      </c>
      <c r="D229" s="39">
        <v>201457631</v>
      </c>
      <c r="E229" s="39">
        <f>E230</f>
        <v>12820809</v>
      </c>
      <c r="F229" s="39">
        <f>F230</f>
        <v>2678065</v>
      </c>
      <c r="G229" s="39">
        <f>G230</f>
        <v>978856</v>
      </c>
      <c r="H229" s="39">
        <f>D229+E229-F229</f>
        <v>211600375</v>
      </c>
    </row>
    <row r="230" spans="1:8" s="31" customFormat="1" ht="19.5" customHeight="1">
      <c r="A230" s="30"/>
      <c r="B230" s="30">
        <v>85195</v>
      </c>
      <c r="C230" s="59" t="s">
        <v>17</v>
      </c>
      <c r="D230" s="38">
        <v>149541257</v>
      </c>
      <c r="E230" s="38">
        <v>12820809</v>
      </c>
      <c r="F230" s="38">
        <v>2678065</v>
      </c>
      <c r="G230" s="38">
        <v>978856</v>
      </c>
      <c r="H230" s="38">
        <f>D230+E230-F230</f>
        <v>159684001</v>
      </c>
    </row>
    <row r="231" spans="1:8" s="31" customFormat="1" ht="15" customHeight="1">
      <c r="A231" s="30"/>
      <c r="B231" s="30"/>
      <c r="C231" s="102" t="s">
        <v>199</v>
      </c>
      <c r="D231" s="102"/>
      <c r="E231" s="102"/>
      <c r="F231" s="102"/>
      <c r="G231" s="102"/>
      <c r="H231" s="102"/>
    </row>
    <row r="232" spans="1:8" s="31" customFormat="1" ht="39" customHeight="1">
      <c r="A232" s="30"/>
      <c r="B232" s="40"/>
      <c r="C232" s="99" t="s">
        <v>297</v>
      </c>
      <c r="D232" s="99"/>
      <c r="E232" s="99"/>
      <c r="F232" s="99"/>
      <c r="G232" s="99"/>
      <c r="H232" s="99"/>
    </row>
    <row r="233" spans="1:8" s="31" customFormat="1" ht="56.25" customHeight="1">
      <c r="A233" s="30"/>
      <c r="B233" s="30"/>
      <c r="C233" s="99" t="s">
        <v>278</v>
      </c>
      <c r="D233" s="99"/>
      <c r="E233" s="99"/>
      <c r="F233" s="99"/>
      <c r="G233" s="99"/>
      <c r="H233" s="99"/>
    </row>
    <row r="234" spans="1:8" s="31" customFormat="1" ht="27" customHeight="1">
      <c r="A234" s="30"/>
      <c r="B234" s="40"/>
      <c r="C234" s="99" t="s">
        <v>197</v>
      </c>
      <c r="D234" s="99"/>
      <c r="E234" s="99"/>
      <c r="F234" s="99"/>
      <c r="G234" s="99"/>
      <c r="H234" s="99"/>
    </row>
    <row r="235" spans="1:8" s="31" customFormat="1" ht="41.25" customHeight="1">
      <c r="A235" s="30"/>
      <c r="B235" s="40"/>
      <c r="C235" s="99" t="s">
        <v>306</v>
      </c>
      <c r="D235" s="99"/>
      <c r="E235" s="99"/>
      <c r="F235" s="99"/>
      <c r="G235" s="99"/>
      <c r="H235" s="99"/>
    </row>
    <row r="236" spans="1:8" s="31" customFormat="1" ht="27" customHeight="1">
      <c r="A236" s="30"/>
      <c r="B236" s="40"/>
      <c r="C236" s="99" t="s">
        <v>314</v>
      </c>
      <c r="D236" s="99"/>
      <c r="E236" s="99"/>
      <c r="F236" s="99"/>
      <c r="G236" s="99"/>
      <c r="H236" s="99"/>
    </row>
    <row r="237" spans="1:8" s="31" customFormat="1" ht="27.75" customHeight="1">
      <c r="A237" s="30"/>
      <c r="B237" s="40"/>
      <c r="C237" s="99" t="s">
        <v>233</v>
      </c>
      <c r="D237" s="99"/>
      <c r="E237" s="99"/>
      <c r="F237" s="99"/>
      <c r="G237" s="99"/>
      <c r="H237" s="99"/>
    </row>
    <row r="238" spans="1:8" s="29" customFormat="1" ht="3" customHeight="1">
      <c r="A238" s="28"/>
      <c r="B238" s="28"/>
      <c r="C238" s="26"/>
      <c r="D238" s="26"/>
      <c r="E238" s="26"/>
      <c r="F238" s="26"/>
      <c r="G238" s="26"/>
      <c r="H238" s="26"/>
    </row>
    <row r="239" spans="1:8" s="27" customFormat="1" ht="23.25" customHeight="1">
      <c r="A239" s="35"/>
      <c r="B239" s="35">
        <v>852</v>
      </c>
      <c r="C239" s="36" t="s">
        <v>35</v>
      </c>
      <c r="D239" s="39">
        <v>42013594</v>
      </c>
      <c r="E239" s="39">
        <f>E240</f>
        <v>96000</v>
      </c>
      <c r="F239" s="39">
        <f>F240</f>
        <v>4044</v>
      </c>
      <c r="G239" s="39">
        <f>G240</f>
        <v>0</v>
      </c>
      <c r="H239" s="39">
        <f>D239+E239-F239</f>
        <v>42105550</v>
      </c>
    </row>
    <row r="240" spans="1:8" s="31" customFormat="1" ht="18.75" customHeight="1">
      <c r="A240" s="30"/>
      <c r="B240" s="30">
        <v>85295</v>
      </c>
      <c r="C240" s="37" t="s">
        <v>17</v>
      </c>
      <c r="D240" s="38">
        <v>36460177</v>
      </c>
      <c r="E240" s="38">
        <v>96000</v>
      </c>
      <c r="F240" s="38">
        <v>4044</v>
      </c>
      <c r="G240" s="38">
        <v>0</v>
      </c>
      <c r="H240" s="38">
        <f>D240+E240-F240</f>
        <v>36552133</v>
      </c>
    </row>
    <row r="241" spans="1:8" s="31" customFormat="1" ht="42.75" customHeight="1">
      <c r="A241" s="30"/>
      <c r="B241" s="30"/>
      <c r="C241" s="100" t="s">
        <v>279</v>
      </c>
      <c r="D241" s="100"/>
      <c r="E241" s="100"/>
      <c r="F241" s="100"/>
      <c r="G241" s="100"/>
      <c r="H241" s="100"/>
    </row>
    <row r="242" spans="1:8" s="31" customFormat="1" ht="39.75" customHeight="1">
      <c r="A242" s="30"/>
      <c r="B242" s="30"/>
      <c r="C242" s="100" t="s">
        <v>298</v>
      </c>
      <c r="D242" s="100"/>
      <c r="E242" s="100"/>
      <c r="F242" s="100"/>
      <c r="G242" s="100"/>
      <c r="H242" s="100"/>
    </row>
    <row r="243" spans="1:8" s="31" customFormat="1" ht="4.5" customHeight="1">
      <c r="A243" s="30"/>
      <c r="B243" s="30"/>
      <c r="C243" s="26"/>
      <c r="D243" s="26"/>
      <c r="E243" s="26"/>
      <c r="F243" s="26"/>
      <c r="G243" s="26"/>
      <c r="H243" s="26"/>
    </row>
    <row r="244" spans="1:8" s="34" customFormat="1" ht="21.75" customHeight="1">
      <c r="A244" s="35"/>
      <c r="B244" s="35">
        <v>853</v>
      </c>
      <c r="C244" s="36" t="s">
        <v>36</v>
      </c>
      <c r="D244" s="39">
        <v>31389987</v>
      </c>
      <c r="E244" s="39">
        <f>E245+E252</f>
        <v>4475250</v>
      </c>
      <c r="F244" s="39">
        <f>F245+F252</f>
        <v>23000</v>
      </c>
      <c r="G244" s="39">
        <f>G245+G252</f>
        <v>5344</v>
      </c>
      <c r="H244" s="39">
        <f>D244+E244-F244</f>
        <v>35842237</v>
      </c>
    </row>
    <row r="245" spans="1:8" s="31" customFormat="1" ht="18.75" customHeight="1">
      <c r="A245" s="30"/>
      <c r="B245" s="30">
        <v>85332</v>
      </c>
      <c r="C245" s="37" t="s">
        <v>90</v>
      </c>
      <c r="D245" s="38">
        <v>18027285</v>
      </c>
      <c r="E245" s="38">
        <v>23000</v>
      </c>
      <c r="F245" s="38">
        <v>23000</v>
      </c>
      <c r="G245" s="38">
        <v>5344</v>
      </c>
      <c r="H245" s="38">
        <f>D245+E245-F245</f>
        <v>18027285</v>
      </c>
    </row>
    <row r="246" spans="1:8" s="31" customFormat="1" ht="25.5" customHeight="1">
      <c r="A246" s="30"/>
      <c r="B246" s="30"/>
      <c r="C246" s="122" t="s">
        <v>280</v>
      </c>
      <c r="D246" s="122"/>
      <c r="E246" s="122"/>
      <c r="F246" s="122"/>
      <c r="G246" s="122"/>
      <c r="H246" s="122"/>
    </row>
    <row r="247" spans="1:8" s="31" customFormat="1" ht="15.75" customHeight="1">
      <c r="A247" s="30"/>
      <c r="B247" s="30"/>
      <c r="C247" s="103" t="s">
        <v>192</v>
      </c>
      <c r="D247" s="103"/>
      <c r="E247" s="103"/>
      <c r="F247" s="103"/>
      <c r="G247" s="103"/>
      <c r="H247" s="103"/>
    </row>
    <row r="248" spans="1:8" s="31" customFormat="1" ht="15.75" customHeight="1">
      <c r="A248" s="30"/>
      <c r="B248" s="30"/>
      <c r="C248" s="103" t="s">
        <v>195</v>
      </c>
      <c r="D248" s="103"/>
      <c r="E248" s="103"/>
      <c r="F248" s="103"/>
      <c r="G248" s="103"/>
      <c r="H248" s="103"/>
    </row>
    <row r="249" spans="1:8" s="31" customFormat="1" ht="15.75" customHeight="1">
      <c r="A249" s="30"/>
      <c r="B249" s="30"/>
      <c r="C249" s="103" t="s">
        <v>196</v>
      </c>
      <c r="D249" s="103"/>
      <c r="E249" s="103"/>
      <c r="F249" s="103"/>
      <c r="G249" s="103"/>
      <c r="H249" s="103"/>
    </row>
    <row r="250" spans="1:8" s="31" customFormat="1" ht="26.25" customHeight="1">
      <c r="A250" s="30"/>
      <c r="B250" s="30"/>
      <c r="C250" s="103" t="s">
        <v>194</v>
      </c>
      <c r="D250" s="103"/>
      <c r="E250" s="103"/>
      <c r="F250" s="103"/>
      <c r="G250" s="103"/>
      <c r="H250" s="103"/>
    </row>
    <row r="251" spans="1:8" s="31" customFormat="1" ht="27" customHeight="1">
      <c r="A251" s="30"/>
      <c r="B251" s="30"/>
      <c r="C251" s="103" t="s">
        <v>193</v>
      </c>
      <c r="D251" s="103"/>
      <c r="E251" s="103"/>
      <c r="F251" s="103"/>
      <c r="G251" s="103"/>
      <c r="H251" s="103"/>
    </row>
    <row r="252" spans="1:8" s="31" customFormat="1" ht="18" customHeight="1">
      <c r="A252" s="30"/>
      <c r="B252" s="30">
        <v>85395</v>
      </c>
      <c r="C252" s="37" t="s">
        <v>17</v>
      </c>
      <c r="D252" s="38">
        <v>10312595</v>
      </c>
      <c r="E252" s="38">
        <v>4452250</v>
      </c>
      <c r="F252" s="38">
        <v>0</v>
      </c>
      <c r="G252" s="38">
        <v>0</v>
      </c>
      <c r="H252" s="38">
        <f>D252+E252-F252</f>
        <v>14764845</v>
      </c>
    </row>
    <row r="253" spans="1:8" s="31" customFormat="1" ht="84" customHeight="1">
      <c r="A253" s="30"/>
      <c r="B253" s="40"/>
      <c r="C253" s="99" t="s">
        <v>177</v>
      </c>
      <c r="D253" s="99"/>
      <c r="E253" s="99"/>
      <c r="F253" s="99"/>
      <c r="G253" s="99"/>
      <c r="H253" s="99"/>
    </row>
    <row r="254" spans="1:8" s="31" customFormat="1" ht="3.75" customHeight="1">
      <c r="A254" s="30"/>
      <c r="B254" s="30"/>
      <c r="C254" s="26"/>
      <c r="D254" s="26"/>
      <c r="E254" s="26"/>
      <c r="F254" s="26"/>
      <c r="G254" s="26"/>
      <c r="H254" s="26"/>
    </row>
    <row r="255" spans="1:8" s="27" customFormat="1" ht="21.75" customHeight="1">
      <c r="A255" s="35"/>
      <c r="B255" s="35">
        <v>854</v>
      </c>
      <c r="C255" s="36" t="s">
        <v>40</v>
      </c>
      <c r="D255" s="39">
        <v>48836590</v>
      </c>
      <c r="E255" s="39">
        <f>E256</f>
        <v>1449355</v>
      </c>
      <c r="F255" s="39">
        <f>F256</f>
        <v>1836917</v>
      </c>
      <c r="G255" s="39">
        <f>G256</f>
        <v>0</v>
      </c>
      <c r="H255" s="39">
        <f>D255+E255-F255</f>
        <v>48449028</v>
      </c>
    </row>
    <row r="256" spans="1:8" s="31" customFormat="1" ht="16.5" customHeight="1">
      <c r="A256" s="30"/>
      <c r="B256" s="30">
        <v>85403</v>
      </c>
      <c r="C256" s="37" t="s">
        <v>82</v>
      </c>
      <c r="D256" s="38">
        <v>36309408</v>
      </c>
      <c r="E256" s="38">
        <v>1449355</v>
      </c>
      <c r="F256" s="38">
        <v>1836917</v>
      </c>
      <c r="G256" s="38">
        <v>0</v>
      </c>
      <c r="H256" s="38">
        <f>D256+E256-F256</f>
        <v>35921846</v>
      </c>
    </row>
    <row r="257" spans="1:8" s="31" customFormat="1" ht="16.5" customHeight="1">
      <c r="A257" s="30"/>
      <c r="B257" s="40"/>
      <c r="C257" s="102" t="s">
        <v>97</v>
      </c>
      <c r="D257" s="102"/>
      <c r="E257" s="102"/>
      <c r="F257" s="102"/>
      <c r="G257" s="102"/>
      <c r="H257" s="102"/>
    </row>
    <row r="258" spans="1:8" s="31" customFormat="1" ht="29.25" customHeight="1">
      <c r="A258" s="30"/>
      <c r="B258" s="30"/>
      <c r="C258" s="99" t="s">
        <v>152</v>
      </c>
      <c r="D258" s="99"/>
      <c r="E258" s="99"/>
      <c r="F258" s="99"/>
      <c r="G258" s="99"/>
      <c r="H258" s="99"/>
    </row>
    <row r="259" spans="1:8" s="31" customFormat="1" ht="40.5" customHeight="1">
      <c r="A259" s="30"/>
      <c r="B259" s="30"/>
      <c r="C259" s="99" t="s">
        <v>178</v>
      </c>
      <c r="D259" s="99"/>
      <c r="E259" s="99"/>
      <c r="F259" s="99"/>
      <c r="G259" s="99"/>
      <c r="H259" s="99"/>
    </row>
    <row r="260" spans="1:8" s="31" customFormat="1" ht="28.5" customHeight="1">
      <c r="A260" s="30"/>
      <c r="B260" s="30"/>
      <c r="C260" s="99" t="s">
        <v>307</v>
      </c>
      <c r="D260" s="99"/>
      <c r="E260" s="99"/>
      <c r="F260" s="99"/>
      <c r="G260" s="99"/>
      <c r="H260" s="99"/>
    </row>
    <row r="261" spans="1:8" s="31" customFormat="1" ht="67.5" customHeight="1">
      <c r="A261" s="30"/>
      <c r="B261" s="40"/>
      <c r="C261" s="99" t="s">
        <v>179</v>
      </c>
      <c r="D261" s="99"/>
      <c r="E261" s="99"/>
      <c r="F261" s="99"/>
      <c r="G261" s="99"/>
      <c r="H261" s="99"/>
    </row>
    <row r="262" spans="1:8" s="27" customFormat="1" ht="3.75" customHeight="1">
      <c r="A262" s="58"/>
      <c r="B262" s="58"/>
      <c r="C262" s="44"/>
      <c r="D262" s="44"/>
      <c r="E262" s="44"/>
      <c r="F262" s="44"/>
      <c r="G262" s="44"/>
      <c r="H262" s="44"/>
    </row>
    <row r="263" spans="1:8" s="34" customFormat="1" ht="23.25" customHeight="1">
      <c r="A263" s="35"/>
      <c r="B263" s="35">
        <v>900</v>
      </c>
      <c r="C263" s="36" t="s">
        <v>110</v>
      </c>
      <c r="D263" s="39">
        <v>17257213</v>
      </c>
      <c r="E263" s="39">
        <f>E264</f>
        <v>700000</v>
      </c>
      <c r="F263" s="39">
        <f>F264</f>
        <v>80000</v>
      </c>
      <c r="G263" s="39">
        <f>G264</f>
        <v>0</v>
      </c>
      <c r="H263" s="39">
        <f>D263+E263-F263</f>
        <v>17877213</v>
      </c>
    </row>
    <row r="264" spans="1:8" s="31" customFormat="1" ht="16.5" customHeight="1">
      <c r="A264" s="30"/>
      <c r="B264" s="57" t="s">
        <v>109</v>
      </c>
      <c r="C264" s="37" t="s">
        <v>17</v>
      </c>
      <c r="D264" s="38">
        <v>12402693</v>
      </c>
      <c r="E264" s="38">
        <v>700000</v>
      </c>
      <c r="F264" s="38">
        <v>80000</v>
      </c>
      <c r="G264" s="38">
        <v>0</v>
      </c>
      <c r="H264" s="38">
        <f>D264+E264-F264</f>
        <v>13022693</v>
      </c>
    </row>
    <row r="265" spans="1:8" s="31" customFormat="1" ht="43.5" customHeight="1">
      <c r="A265" s="30"/>
      <c r="B265" s="30"/>
      <c r="C265" s="99" t="s">
        <v>281</v>
      </c>
      <c r="D265" s="99"/>
      <c r="E265" s="99"/>
      <c r="F265" s="99"/>
      <c r="G265" s="99"/>
      <c r="H265" s="99"/>
    </row>
    <row r="266" spans="1:8" s="31" customFormat="1" ht="80.25" customHeight="1">
      <c r="A266" s="30"/>
      <c r="B266" s="30"/>
      <c r="C266" s="99" t="s">
        <v>282</v>
      </c>
      <c r="D266" s="99"/>
      <c r="E266" s="99"/>
      <c r="F266" s="99"/>
      <c r="G266" s="99"/>
      <c r="H266" s="99"/>
    </row>
    <row r="267" spans="1:8" s="31" customFormat="1" ht="4.5" customHeight="1">
      <c r="A267" s="30"/>
      <c r="B267" s="30"/>
      <c r="C267" s="26"/>
      <c r="D267" s="26"/>
      <c r="E267" s="26"/>
      <c r="F267" s="26"/>
      <c r="G267" s="26"/>
      <c r="H267" s="26"/>
    </row>
    <row r="268" spans="1:8" s="34" customFormat="1" ht="23.25" customHeight="1">
      <c r="A268" s="54"/>
      <c r="B268" s="54">
        <v>921</v>
      </c>
      <c r="C268" s="55" t="s">
        <v>41</v>
      </c>
      <c r="D268" s="56">
        <v>131685589</v>
      </c>
      <c r="E268" s="56">
        <f>E295+E269+E271+E288+E306+E282</f>
        <v>4729553</v>
      </c>
      <c r="F268" s="56">
        <f>F295+F269+F271+F288+F306+F282</f>
        <v>1214072</v>
      </c>
      <c r="G268" s="56">
        <f>G295+G269+G271+G288+G306+G282</f>
        <v>56450</v>
      </c>
      <c r="H268" s="56">
        <f>D268+E268-F268</f>
        <v>135201070</v>
      </c>
    </row>
    <row r="269" spans="1:8" s="31" customFormat="1" ht="19.5" customHeight="1">
      <c r="A269" s="30"/>
      <c r="B269" s="30">
        <v>92105</v>
      </c>
      <c r="C269" s="37" t="s">
        <v>106</v>
      </c>
      <c r="D269" s="38">
        <v>490000</v>
      </c>
      <c r="E269" s="38">
        <v>0</v>
      </c>
      <c r="F269" s="38">
        <v>240000</v>
      </c>
      <c r="G269" s="38">
        <v>0</v>
      </c>
      <c r="H269" s="38">
        <f>D269+E269-F269</f>
        <v>250000</v>
      </c>
    </row>
    <row r="270" spans="1:8" s="31" customFormat="1" ht="42" customHeight="1">
      <c r="A270" s="30"/>
      <c r="B270" s="30"/>
      <c r="C270" s="100" t="s">
        <v>180</v>
      </c>
      <c r="D270" s="100"/>
      <c r="E270" s="100"/>
      <c r="F270" s="100"/>
      <c r="G270" s="100"/>
      <c r="H270" s="100"/>
    </row>
    <row r="271" spans="1:8" s="31" customFormat="1" ht="18.75" customHeight="1">
      <c r="A271" s="30"/>
      <c r="B271" s="30">
        <v>92106</v>
      </c>
      <c r="C271" s="37" t="s">
        <v>107</v>
      </c>
      <c r="D271" s="38">
        <v>37203719</v>
      </c>
      <c r="E271" s="38">
        <v>3914988</v>
      </c>
      <c r="F271" s="38">
        <v>0</v>
      </c>
      <c r="G271" s="38">
        <v>0</v>
      </c>
      <c r="H271" s="38">
        <f>D271+E271-F271</f>
        <v>41118707</v>
      </c>
    </row>
    <row r="272" spans="1:8" s="31" customFormat="1" ht="14.25" customHeight="1">
      <c r="A272" s="30"/>
      <c r="B272" s="30"/>
      <c r="C272" s="102" t="s">
        <v>154</v>
      </c>
      <c r="D272" s="102"/>
      <c r="E272" s="102"/>
      <c r="F272" s="102"/>
      <c r="G272" s="102"/>
      <c r="H272" s="102"/>
    </row>
    <row r="273" spans="1:8" s="31" customFormat="1" ht="14.25" customHeight="1">
      <c r="A273" s="30"/>
      <c r="B273" s="30"/>
      <c r="C273" s="102" t="s">
        <v>153</v>
      </c>
      <c r="D273" s="102"/>
      <c r="E273" s="102"/>
      <c r="F273" s="102"/>
      <c r="G273" s="102"/>
      <c r="H273" s="102"/>
    </row>
    <row r="274" spans="1:8" s="31" customFormat="1" ht="14.25" customHeight="1">
      <c r="A274" s="30"/>
      <c r="B274" s="30"/>
      <c r="C274" s="102" t="s">
        <v>147</v>
      </c>
      <c r="D274" s="102"/>
      <c r="E274" s="102"/>
      <c r="F274" s="102"/>
      <c r="G274" s="102"/>
      <c r="H274" s="102"/>
    </row>
    <row r="275" spans="1:8" s="31" customFormat="1" ht="38.25" customHeight="1">
      <c r="A275" s="30"/>
      <c r="B275" s="30"/>
      <c r="C275" s="102" t="s">
        <v>181</v>
      </c>
      <c r="D275" s="102"/>
      <c r="E275" s="102"/>
      <c r="F275" s="102"/>
      <c r="G275" s="102"/>
      <c r="H275" s="102"/>
    </row>
    <row r="276" spans="1:8" s="31" customFormat="1" ht="26.25" customHeight="1">
      <c r="A276" s="30"/>
      <c r="B276" s="30"/>
      <c r="C276" s="102" t="s">
        <v>283</v>
      </c>
      <c r="D276" s="102"/>
      <c r="E276" s="102"/>
      <c r="F276" s="102"/>
      <c r="G276" s="102"/>
      <c r="H276" s="102"/>
    </row>
    <row r="277" spans="1:8" s="31" customFormat="1" ht="30" customHeight="1">
      <c r="A277" s="30"/>
      <c r="B277" s="30"/>
      <c r="C277" s="100" t="s">
        <v>308</v>
      </c>
      <c r="D277" s="100"/>
      <c r="E277" s="100"/>
      <c r="F277" s="100"/>
      <c r="G277" s="100"/>
      <c r="H277" s="100"/>
    </row>
    <row r="278" spans="1:8" s="31" customFormat="1" ht="14.25" customHeight="1">
      <c r="A278" s="30"/>
      <c r="B278" s="30"/>
      <c r="C278" s="102" t="s">
        <v>155</v>
      </c>
      <c r="D278" s="102"/>
      <c r="E278" s="102"/>
      <c r="F278" s="102"/>
      <c r="G278" s="102"/>
      <c r="H278" s="102"/>
    </row>
    <row r="279" spans="1:8" s="29" customFormat="1" ht="92.25" customHeight="1">
      <c r="A279" s="28"/>
      <c r="B279" s="28"/>
      <c r="C279" s="99" t="s">
        <v>198</v>
      </c>
      <c r="D279" s="99"/>
      <c r="E279" s="99"/>
      <c r="F279" s="99"/>
      <c r="G279" s="99"/>
      <c r="H279" s="99"/>
    </row>
    <row r="280" spans="1:8" s="29" customFormat="1" ht="52.5" customHeight="1">
      <c r="A280" s="28"/>
      <c r="B280" s="28"/>
      <c r="C280" s="99" t="s">
        <v>284</v>
      </c>
      <c r="D280" s="99"/>
      <c r="E280" s="99"/>
      <c r="F280" s="99"/>
      <c r="G280" s="99"/>
      <c r="H280" s="99"/>
    </row>
    <row r="281" spans="1:8" s="29" customFormat="1" ht="67.5" customHeight="1">
      <c r="A281" s="28"/>
      <c r="B281" s="28"/>
      <c r="C281" s="99" t="s">
        <v>156</v>
      </c>
      <c r="D281" s="99"/>
      <c r="E281" s="99"/>
      <c r="F281" s="99"/>
      <c r="G281" s="99"/>
      <c r="H281" s="99"/>
    </row>
    <row r="282" spans="1:8" s="31" customFormat="1" ht="17.25" customHeight="1">
      <c r="A282" s="30"/>
      <c r="B282" s="30">
        <v>92109</v>
      </c>
      <c r="C282" s="37" t="s">
        <v>96</v>
      </c>
      <c r="D282" s="38">
        <v>8142894</v>
      </c>
      <c r="E282" s="38">
        <v>16000</v>
      </c>
      <c r="F282" s="38">
        <v>129275</v>
      </c>
      <c r="G282" s="38">
        <v>0</v>
      </c>
      <c r="H282" s="38">
        <f>D282+E282-F282</f>
        <v>8029619</v>
      </c>
    </row>
    <row r="283" spans="1:8" s="29" customFormat="1" ht="18" customHeight="1">
      <c r="A283" s="28"/>
      <c r="B283" s="28"/>
      <c r="C283" s="102" t="s">
        <v>140</v>
      </c>
      <c r="D283" s="102"/>
      <c r="E283" s="102"/>
      <c r="F283" s="102"/>
      <c r="G283" s="102"/>
      <c r="H283" s="102"/>
    </row>
    <row r="284" spans="1:8" s="29" customFormat="1" ht="76.5" customHeight="1">
      <c r="A284" s="28"/>
      <c r="B284" s="28"/>
      <c r="C284" s="99" t="s">
        <v>285</v>
      </c>
      <c r="D284" s="99"/>
      <c r="E284" s="99"/>
      <c r="F284" s="99"/>
      <c r="G284" s="99"/>
      <c r="H284" s="99"/>
    </row>
    <row r="285" spans="1:8" s="29" customFormat="1" ht="16.5" customHeight="1">
      <c r="A285" s="28"/>
      <c r="B285" s="28"/>
      <c r="C285" s="99" t="s">
        <v>182</v>
      </c>
      <c r="D285" s="99"/>
      <c r="E285" s="99"/>
      <c r="F285" s="99"/>
      <c r="G285" s="99"/>
      <c r="H285" s="99"/>
    </row>
    <row r="286" spans="1:8" s="11" customFormat="1" ht="66" customHeight="1">
      <c r="A286" s="9"/>
      <c r="B286" s="9"/>
      <c r="C286" s="117" t="s">
        <v>309</v>
      </c>
      <c r="D286" s="117"/>
      <c r="E286" s="117"/>
      <c r="F286" s="117"/>
      <c r="G286" s="117"/>
      <c r="H286" s="117"/>
    </row>
    <row r="287" spans="1:8" s="53" customFormat="1" ht="4.5" customHeight="1">
      <c r="A287" s="42"/>
      <c r="B287" s="42"/>
      <c r="C287" s="26"/>
      <c r="D287" s="26"/>
      <c r="E287" s="26"/>
      <c r="F287" s="26"/>
      <c r="G287" s="26"/>
      <c r="H287" s="26"/>
    </row>
    <row r="288" spans="1:8" s="31" customFormat="1" ht="20.25" customHeight="1">
      <c r="A288" s="30"/>
      <c r="B288" s="30">
        <v>92116</v>
      </c>
      <c r="C288" s="37" t="s">
        <v>95</v>
      </c>
      <c r="D288" s="38">
        <v>22259720</v>
      </c>
      <c r="E288" s="38">
        <v>511404</v>
      </c>
      <c r="F288" s="38">
        <v>0</v>
      </c>
      <c r="G288" s="38">
        <v>0</v>
      </c>
      <c r="H288" s="38">
        <f>D288+E288-F288</f>
        <v>22771124</v>
      </c>
    </row>
    <row r="289" spans="1:8" s="31" customFormat="1" ht="15.75" customHeight="1">
      <c r="A289" s="30"/>
      <c r="B289" s="30"/>
      <c r="C289" s="102" t="s">
        <v>286</v>
      </c>
      <c r="D289" s="102"/>
      <c r="E289" s="102"/>
      <c r="F289" s="102"/>
      <c r="G289" s="102"/>
      <c r="H289" s="102"/>
    </row>
    <row r="290" spans="1:8" s="31" customFormat="1" ht="54.75" customHeight="1">
      <c r="A290" s="30"/>
      <c r="B290" s="30"/>
      <c r="C290" s="99" t="s">
        <v>310</v>
      </c>
      <c r="D290" s="99"/>
      <c r="E290" s="99"/>
      <c r="F290" s="99"/>
      <c r="G290" s="99"/>
      <c r="H290" s="99"/>
    </row>
    <row r="291" spans="1:8" s="31" customFormat="1" ht="15" customHeight="1">
      <c r="A291" s="30"/>
      <c r="B291" s="30"/>
      <c r="C291" s="99" t="s">
        <v>124</v>
      </c>
      <c r="D291" s="99"/>
      <c r="E291" s="99"/>
      <c r="F291" s="99"/>
      <c r="G291" s="99"/>
      <c r="H291" s="99"/>
    </row>
    <row r="292" spans="1:8" s="31" customFormat="1" ht="41.25" customHeight="1">
      <c r="A292" s="30"/>
      <c r="B292" s="30"/>
      <c r="C292" s="99" t="s">
        <v>311</v>
      </c>
      <c r="D292" s="99"/>
      <c r="E292" s="99"/>
      <c r="F292" s="99"/>
      <c r="G292" s="99"/>
      <c r="H292" s="99"/>
    </row>
    <row r="293" spans="1:8" s="31" customFormat="1" ht="64.5" customHeight="1">
      <c r="A293" s="30"/>
      <c r="B293" s="30"/>
      <c r="C293" s="99" t="s">
        <v>287</v>
      </c>
      <c r="D293" s="99"/>
      <c r="E293" s="99"/>
      <c r="F293" s="99"/>
      <c r="G293" s="99"/>
      <c r="H293" s="99"/>
    </row>
    <row r="294" spans="1:8" s="34" customFormat="1" ht="105" customHeight="1">
      <c r="A294" s="33"/>
      <c r="B294" s="33"/>
      <c r="C294" s="99" t="s">
        <v>288</v>
      </c>
      <c r="D294" s="99"/>
      <c r="E294" s="99"/>
      <c r="F294" s="99"/>
      <c r="G294" s="99"/>
      <c r="H294" s="99"/>
    </row>
    <row r="295" spans="1:8" s="31" customFormat="1" ht="18.75" customHeight="1">
      <c r="A295" s="30"/>
      <c r="B295" s="30">
        <v>92118</v>
      </c>
      <c r="C295" s="37" t="s">
        <v>42</v>
      </c>
      <c r="D295" s="38">
        <v>16182150</v>
      </c>
      <c r="E295" s="38">
        <v>237161</v>
      </c>
      <c r="F295" s="38">
        <v>95398</v>
      </c>
      <c r="G295" s="38">
        <v>6450</v>
      </c>
      <c r="H295" s="38">
        <f>D295+E295-F295</f>
        <v>16323913</v>
      </c>
    </row>
    <row r="296" spans="1:8" s="31" customFormat="1" ht="54" customHeight="1">
      <c r="A296" s="30"/>
      <c r="B296" s="30"/>
      <c r="C296" s="99" t="s">
        <v>312</v>
      </c>
      <c r="D296" s="99"/>
      <c r="E296" s="99"/>
      <c r="F296" s="99"/>
      <c r="G296" s="99"/>
      <c r="H296" s="99"/>
    </row>
    <row r="297" spans="1:8" s="31" customFormat="1" ht="30" customHeight="1">
      <c r="A297" s="30"/>
      <c r="B297" s="30"/>
      <c r="C297" s="102" t="s">
        <v>122</v>
      </c>
      <c r="D297" s="102"/>
      <c r="E297" s="102"/>
      <c r="F297" s="102"/>
      <c r="G297" s="102"/>
      <c r="H297" s="102"/>
    </row>
    <row r="298" spans="1:8" s="31" customFormat="1" ht="26.25" customHeight="1">
      <c r="A298" s="30"/>
      <c r="B298" s="30"/>
      <c r="C298" s="99" t="s">
        <v>123</v>
      </c>
      <c r="D298" s="99"/>
      <c r="E298" s="99"/>
      <c r="F298" s="99"/>
      <c r="G298" s="99"/>
      <c r="H298" s="99"/>
    </row>
    <row r="299" spans="1:8" s="31" customFormat="1" ht="27.75" customHeight="1">
      <c r="A299" s="30"/>
      <c r="B299" s="30"/>
      <c r="C299" s="99" t="s">
        <v>183</v>
      </c>
      <c r="D299" s="99"/>
      <c r="E299" s="99"/>
      <c r="F299" s="99"/>
      <c r="G299" s="99"/>
      <c r="H299" s="99"/>
    </row>
    <row r="300" spans="1:8" s="31" customFormat="1" ht="15.75" customHeight="1">
      <c r="A300" s="30"/>
      <c r="B300" s="30"/>
      <c r="C300" s="102" t="s">
        <v>108</v>
      </c>
      <c r="D300" s="102"/>
      <c r="E300" s="102"/>
      <c r="F300" s="102"/>
      <c r="G300" s="102"/>
      <c r="H300" s="102"/>
    </row>
    <row r="301" spans="1:8" s="31" customFormat="1" ht="66.75" customHeight="1">
      <c r="A301" s="30"/>
      <c r="B301" s="30"/>
      <c r="C301" s="99" t="s">
        <v>184</v>
      </c>
      <c r="D301" s="99"/>
      <c r="E301" s="99"/>
      <c r="F301" s="99"/>
      <c r="G301" s="99"/>
      <c r="H301" s="99"/>
    </row>
    <row r="302" spans="1:8" s="31" customFormat="1" ht="91.5" customHeight="1">
      <c r="A302" s="30"/>
      <c r="B302" s="30"/>
      <c r="C302" s="99" t="s">
        <v>313</v>
      </c>
      <c r="D302" s="99"/>
      <c r="E302" s="99"/>
      <c r="F302" s="99"/>
      <c r="G302" s="99"/>
      <c r="H302" s="99"/>
    </row>
    <row r="303" spans="1:8" s="31" customFormat="1" ht="30.75" customHeight="1">
      <c r="A303" s="30"/>
      <c r="B303" s="30"/>
      <c r="C303" s="102" t="s">
        <v>185</v>
      </c>
      <c r="D303" s="102"/>
      <c r="E303" s="102"/>
      <c r="F303" s="102"/>
      <c r="G303" s="102"/>
      <c r="H303" s="102"/>
    </row>
    <row r="304" spans="1:8" s="31" customFormat="1" ht="25.5" customHeight="1">
      <c r="A304" s="30"/>
      <c r="B304" s="30"/>
      <c r="C304" s="99" t="s">
        <v>186</v>
      </c>
      <c r="D304" s="99"/>
      <c r="E304" s="99"/>
      <c r="F304" s="99"/>
      <c r="G304" s="99"/>
      <c r="H304" s="99"/>
    </row>
    <row r="305" spans="1:8" s="31" customFormat="1" ht="18" customHeight="1">
      <c r="A305" s="30"/>
      <c r="B305" s="30"/>
      <c r="C305" s="99" t="s">
        <v>187</v>
      </c>
      <c r="D305" s="99"/>
      <c r="E305" s="99"/>
      <c r="F305" s="99"/>
      <c r="G305" s="99"/>
      <c r="H305" s="99"/>
    </row>
    <row r="306" spans="1:8" s="31" customFormat="1" ht="18" customHeight="1">
      <c r="A306" s="30"/>
      <c r="B306" s="30">
        <v>92195</v>
      </c>
      <c r="C306" s="37" t="s">
        <v>17</v>
      </c>
      <c r="D306" s="38">
        <v>29729109</v>
      </c>
      <c r="E306" s="38">
        <v>50000</v>
      </c>
      <c r="F306" s="38">
        <v>749399</v>
      </c>
      <c r="G306" s="38">
        <v>50000</v>
      </c>
      <c r="H306" s="38">
        <f>D306+E306-F306</f>
        <v>29029710</v>
      </c>
    </row>
    <row r="307" spans="1:8" s="31" customFormat="1" ht="42" customHeight="1">
      <c r="A307" s="30"/>
      <c r="B307" s="30"/>
      <c r="C307" s="100" t="s">
        <v>188</v>
      </c>
      <c r="D307" s="100"/>
      <c r="E307" s="100"/>
      <c r="F307" s="100"/>
      <c r="G307" s="100"/>
      <c r="H307" s="100"/>
    </row>
    <row r="308" spans="1:8" s="34" customFormat="1" ht="64.5" customHeight="1">
      <c r="A308" s="33"/>
      <c r="B308" s="33"/>
      <c r="C308" s="100" t="s">
        <v>127</v>
      </c>
      <c r="D308" s="100"/>
      <c r="E308" s="100"/>
      <c r="F308" s="100"/>
      <c r="G308" s="100"/>
      <c r="H308" s="100"/>
    </row>
    <row r="309" spans="1:8" s="27" customFormat="1" ht="54.75" customHeight="1">
      <c r="A309" s="33"/>
      <c r="B309" s="33"/>
      <c r="C309" s="99" t="s">
        <v>325</v>
      </c>
      <c r="D309" s="99"/>
      <c r="E309" s="99"/>
      <c r="F309" s="99"/>
      <c r="G309" s="99"/>
      <c r="H309" s="99"/>
    </row>
    <row r="310" spans="1:8" s="31" customFormat="1" ht="67.5" customHeight="1">
      <c r="A310" s="30"/>
      <c r="B310" s="30"/>
      <c r="C310" s="100" t="s">
        <v>189</v>
      </c>
      <c r="D310" s="100"/>
      <c r="E310" s="100"/>
      <c r="F310" s="100"/>
      <c r="G310" s="100"/>
      <c r="H310" s="100"/>
    </row>
    <row r="311" spans="1:8" s="31" customFormat="1" ht="6" customHeight="1">
      <c r="A311" s="30"/>
      <c r="B311" s="30"/>
      <c r="C311" s="26"/>
      <c r="D311" s="26"/>
      <c r="E311" s="26"/>
      <c r="F311" s="26"/>
      <c r="G311" s="26"/>
      <c r="H311" s="26"/>
    </row>
    <row r="312" spans="1:8" s="27" customFormat="1" ht="30" customHeight="1">
      <c r="A312" s="35"/>
      <c r="B312" s="50">
        <v>925</v>
      </c>
      <c r="C312" s="51" t="s">
        <v>84</v>
      </c>
      <c r="D312" s="52">
        <v>10223547</v>
      </c>
      <c r="E312" s="52">
        <f>E313</f>
        <v>311500</v>
      </c>
      <c r="F312" s="52">
        <f>F313</f>
        <v>144</v>
      </c>
      <c r="G312" s="52">
        <f>G313</f>
        <v>0</v>
      </c>
      <c r="H312" s="52">
        <f>D312+E312-F312</f>
        <v>10534903</v>
      </c>
    </row>
    <row r="313" spans="1:8" s="31" customFormat="1" ht="18" customHeight="1">
      <c r="A313" s="30"/>
      <c r="B313" s="30">
        <v>92502</v>
      </c>
      <c r="C313" s="37" t="s">
        <v>85</v>
      </c>
      <c r="D313" s="38">
        <v>10223547</v>
      </c>
      <c r="E313" s="38">
        <v>311500</v>
      </c>
      <c r="F313" s="38">
        <v>144</v>
      </c>
      <c r="G313" s="38">
        <v>0</v>
      </c>
      <c r="H313" s="38">
        <f>D313+E313-F313</f>
        <v>10534903</v>
      </c>
    </row>
    <row r="314" spans="1:8" s="31" customFormat="1" ht="43.5" customHeight="1">
      <c r="A314" s="30"/>
      <c r="B314" s="30"/>
      <c r="C314" s="99" t="s">
        <v>146</v>
      </c>
      <c r="D314" s="99"/>
      <c r="E314" s="99"/>
      <c r="F314" s="99"/>
      <c r="G314" s="99"/>
      <c r="H314" s="99"/>
    </row>
    <row r="315" spans="1:8" s="27" customFormat="1" ht="80.25" customHeight="1">
      <c r="A315" s="33"/>
      <c r="B315" s="33"/>
      <c r="C315" s="100" t="s">
        <v>289</v>
      </c>
      <c r="D315" s="100"/>
      <c r="E315" s="100"/>
      <c r="F315" s="100"/>
      <c r="G315" s="100"/>
      <c r="H315" s="100"/>
    </row>
    <row r="316" spans="1:8" s="31" customFormat="1" ht="6" customHeight="1">
      <c r="A316" s="30"/>
      <c r="B316" s="30"/>
      <c r="C316" s="99"/>
      <c r="D316" s="99"/>
      <c r="E316" s="99"/>
      <c r="F316" s="99"/>
      <c r="G316" s="99"/>
      <c r="H316" s="99"/>
    </row>
    <row r="317" spans="1:8" s="34" customFormat="1" ht="23.25" customHeight="1">
      <c r="A317" s="35"/>
      <c r="B317" s="35">
        <v>926</v>
      </c>
      <c r="C317" s="36" t="s">
        <v>129</v>
      </c>
      <c r="D317" s="39">
        <v>7405900</v>
      </c>
      <c r="E317" s="39">
        <f>E318</f>
        <v>770000</v>
      </c>
      <c r="F317" s="39">
        <f>F318</f>
        <v>0</v>
      </c>
      <c r="G317" s="39">
        <f>G318</f>
        <v>60000</v>
      </c>
      <c r="H317" s="39">
        <f>D317+E317-F317</f>
        <v>8175900</v>
      </c>
    </row>
    <row r="318" spans="1:8" s="31" customFormat="1" ht="19.5" customHeight="1">
      <c r="A318" s="30"/>
      <c r="B318" s="30">
        <v>92605</v>
      </c>
      <c r="C318" s="37" t="s">
        <v>130</v>
      </c>
      <c r="D318" s="38">
        <v>7405900</v>
      </c>
      <c r="E318" s="38">
        <v>770000</v>
      </c>
      <c r="F318" s="38">
        <v>0</v>
      </c>
      <c r="G318" s="38">
        <v>60000</v>
      </c>
      <c r="H318" s="38">
        <f>D318+E318-F318</f>
        <v>8175900</v>
      </c>
    </row>
    <row r="319" spans="1:8" s="31" customFormat="1" ht="13.5" customHeight="1">
      <c r="A319" s="30"/>
      <c r="B319" s="30"/>
      <c r="C319" s="102" t="s">
        <v>83</v>
      </c>
      <c r="D319" s="102"/>
      <c r="E319" s="102"/>
      <c r="F319" s="102"/>
      <c r="G319" s="102"/>
      <c r="H319" s="102"/>
    </row>
    <row r="320" spans="1:8" s="27" customFormat="1" ht="54.75" customHeight="1">
      <c r="A320" s="33"/>
      <c r="B320" s="33"/>
      <c r="C320" s="99" t="s">
        <v>290</v>
      </c>
      <c r="D320" s="99"/>
      <c r="E320" s="99"/>
      <c r="F320" s="99"/>
      <c r="G320" s="99"/>
      <c r="H320" s="99"/>
    </row>
    <row r="321" spans="1:8" s="34" customFormat="1" ht="26.25" customHeight="1">
      <c r="A321" s="33"/>
      <c r="B321" s="33"/>
      <c r="C321" s="99" t="s">
        <v>131</v>
      </c>
      <c r="D321" s="99"/>
      <c r="E321" s="99"/>
      <c r="F321" s="99"/>
      <c r="G321" s="99"/>
      <c r="H321" s="99"/>
    </row>
    <row r="322" spans="1:8" s="34" customFormat="1" ht="41.25" customHeight="1">
      <c r="A322" s="33"/>
      <c r="B322" s="33"/>
      <c r="C322" s="99" t="s">
        <v>132</v>
      </c>
      <c r="D322" s="99"/>
      <c r="E322" s="99"/>
      <c r="F322" s="99"/>
      <c r="G322" s="99"/>
      <c r="H322" s="99"/>
    </row>
    <row r="323" spans="1:8" s="27" customFormat="1" ht="56.25" customHeight="1">
      <c r="A323" s="33"/>
      <c r="B323" s="33"/>
      <c r="C323" s="99" t="s">
        <v>128</v>
      </c>
      <c r="D323" s="99"/>
      <c r="E323" s="99"/>
      <c r="F323" s="99"/>
      <c r="G323" s="99"/>
      <c r="H323" s="99"/>
    </row>
    <row r="324" spans="1:8" s="34" customFormat="1" ht="52.5" customHeight="1">
      <c r="A324" s="33"/>
      <c r="B324" s="33"/>
      <c r="C324" s="99" t="s">
        <v>133</v>
      </c>
      <c r="D324" s="99"/>
      <c r="E324" s="99"/>
      <c r="F324" s="99"/>
      <c r="G324" s="99"/>
      <c r="H324" s="99"/>
    </row>
    <row r="325" spans="1:8" s="2" customFormat="1" ht="21" customHeight="1">
      <c r="A325" s="118" t="s">
        <v>43</v>
      </c>
      <c r="B325" s="118"/>
      <c r="C325" s="118"/>
      <c r="D325" s="118"/>
      <c r="E325" s="118"/>
      <c r="F325" s="118"/>
      <c r="G325" s="118"/>
      <c r="H325" s="118"/>
    </row>
    <row r="326" spans="1:8" s="22" customFormat="1" ht="18.75" customHeight="1">
      <c r="A326" s="12" t="s">
        <v>14</v>
      </c>
      <c r="B326" s="110" t="s">
        <v>44</v>
      </c>
      <c r="C326" s="110"/>
      <c r="D326" s="21"/>
      <c r="E326" s="21"/>
      <c r="F326" s="21"/>
      <c r="G326" s="21"/>
      <c r="H326" s="21"/>
    </row>
    <row r="327" spans="1:8" s="81" customFormat="1" ht="27" customHeight="1">
      <c r="A327" s="78" t="s">
        <v>45</v>
      </c>
      <c r="B327" s="115" t="s">
        <v>46</v>
      </c>
      <c r="C327" s="116"/>
      <c r="D327" s="80">
        <v>1365740805</v>
      </c>
      <c r="E327" s="80">
        <v>24224180</v>
      </c>
      <c r="F327" s="80"/>
      <c r="G327" s="80"/>
      <c r="H327" s="80">
        <f aca="true" t="shared" si="0" ref="H327:H339">D327+E327-F327</f>
        <v>1389964985</v>
      </c>
    </row>
    <row r="328" spans="1:8" s="81" customFormat="1" ht="27" customHeight="1">
      <c r="A328" s="78" t="s">
        <v>47</v>
      </c>
      <c r="B328" s="111" t="s">
        <v>48</v>
      </c>
      <c r="C328" s="112"/>
      <c r="D328" s="80">
        <v>930373559</v>
      </c>
      <c r="E328" s="80">
        <v>727724</v>
      </c>
      <c r="F328" s="80"/>
      <c r="G328" s="80"/>
      <c r="H328" s="80">
        <f t="shared" si="0"/>
        <v>931101283</v>
      </c>
    </row>
    <row r="329" spans="1:8" s="81" customFormat="1" ht="27" customHeight="1">
      <c r="A329" s="78" t="s">
        <v>49</v>
      </c>
      <c r="B329" s="113" t="s">
        <v>50</v>
      </c>
      <c r="C329" s="114"/>
      <c r="D329" s="79">
        <v>435367246</v>
      </c>
      <c r="E329" s="79">
        <v>23496456</v>
      </c>
      <c r="F329" s="79"/>
      <c r="G329" s="79"/>
      <c r="H329" s="80">
        <f t="shared" si="0"/>
        <v>458863702</v>
      </c>
    </row>
    <row r="330" spans="1:8" s="81" customFormat="1" ht="27" customHeight="1">
      <c r="A330" s="78" t="s">
        <v>51</v>
      </c>
      <c r="B330" s="111" t="s">
        <v>52</v>
      </c>
      <c r="C330" s="112"/>
      <c r="D330" s="80">
        <v>1501040805</v>
      </c>
      <c r="E330" s="80">
        <v>24414110</v>
      </c>
      <c r="F330" s="80"/>
      <c r="G330" s="80"/>
      <c r="H330" s="80">
        <f t="shared" si="0"/>
        <v>1525454915</v>
      </c>
    </row>
    <row r="331" spans="1:8" s="81" customFormat="1" ht="27" customHeight="1">
      <c r="A331" s="78" t="s">
        <v>53</v>
      </c>
      <c r="B331" s="111" t="s">
        <v>54</v>
      </c>
      <c r="C331" s="112"/>
      <c r="D331" s="80">
        <v>843725793</v>
      </c>
      <c r="E331" s="80"/>
      <c r="F331" s="80">
        <v>4593879</v>
      </c>
      <c r="G331" s="80"/>
      <c r="H331" s="80">
        <f t="shared" si="0"/>
        <v>839131914</v>
      </c>
    </row>
    <row r="332" spans="1:8" s="81" customFormat="1" ht="27" customHeight="1">
      <c r="A332" s="78" t="s">
        <v>55</v>
      </c>
      <c r="B332" s="113" t="s">
        <v>56</v>
      </c>
      <c r="C332" s="114"/>
      <c r="D332" s="79">
        <v>657315012</v>
      </c>
      <c r="E332" s="79">
        <v>29007989</v>
      </c>
      <c r="F332" s="79"/>
      <c r="G332" s="79"/>
      <c r="H332" s="80">
        <f t="shared" si="0"/>
        <v>686323001</v>
      </c>
    </row>
    <row r="333" spans="1:8" s="81" customFormat="1" ht="27" customHeight="1">
      <c r="A333" s="78" t="s">
        <v>57</v>
      </c>
      <c r="B333" s="113" t="s">
        <v>114</v>
      </c>
      <c r="C333" s="114"/>
      <c r="D333" s="79">
        <v>135300000</v>
      </c>
      <c r="E333" s="79">
        <v>189930</v>
      </c>
      <c r="F333" s="79"/>
      <c r="G333" s="79"/>
      <c r="H333" s="80">
        <f t="shared" si="0"/>
        <v>135489930</v>
      </c>
    </row>
    <row r="334" spans="1:8" s="81" customFormat="1" ht="80.25" customHeight="1">
      <c r="A334" s="78" t="s">
        <v>59</v>
      </c>
      <c r="B334" s="107" t="s">
        <v>236</v>
      </c>
      <c r="C334" s="107"/>
      <c r="D334" s="79">
        <v>0</v>
      </c>
      <c r="E334" s="79">
        <v>189930</v>
      </c>
      <c r="F334" s="79"/>
      <c r="G334" s="79"/>
      <c r="H334" s="80">
        <f t="shared" si="0"/>
        <v>189930</v>
      </c>
    </row>
    <row r="335" spans="1:8" s="81" customFormat="1" ht="27" customHeight="1">
      <c r="A335" s="78" t="s">
        <v>61</v>
      </c>
      <c r="B335" s="107" t="s">
        <v>115</v>
      </c>
      <c r="C335" s="107"/>
      <c r="D335" s="79">
        <v>162743953</v>
      </c>
      <c r="E335" s="79">
        <v>189930</v>
      </c>
      <c r="F335" s="79"/>
      <c r="G335" s="79"/>
      <c r="H335" s="80">
        <f t="shared" si="0"/>
        <v>162933883</v>
      </c>
    </row>
    <row r="336" spans="1:8" s="29" customFormat="1" ht="27" customHeight="1">
      <c r="A336" s="78" t="s">
        <v>63</v>
      </c>
      <c r="B336" s="107" t="s">
        <v>58</v>
      </c>
      <c r="C336" s="107"/>
      <c r="D336" s="79">
        <v>581195477</v>
      </c>
      <c r="E336" s="79">
        <f>E337-F338</f>
        <v>6873215</v>
      </c>
      <c r="F336" s="79"/>
      <c r="G336" s="79"/>
      <c r="H336" s="80">
        <f t="shared" si="0"/>
        <v>588068692</v>
      </c>
    </row>
    <row r="337" spans="1:8" s="29" customFormat="1" ht="27" customHeight="1">
      <c r="A337" s="78" t="s">
        <v>65</v>
      </c>
      <c r="B337" s="107" t="s">
        <v>60</v>
      </c>
      <c r="C337" s="107"/>
      <c r="D337" s="79">
        <v>357971560</v>
      </c>
      <c r="E337" s="79">
        <v>9694059</v>
      </c>
      <c r="F337" s="79"/>
      <c r="G337" s="79"/>
      <c r="H337" s="79">
        <f t="shared" si="0"/>
        <v>367665619</v>
      </c>
    </row>
    <row r="338" spans="1:8" s="29" customFormat="1" ht="27" customHeight="1">
      <c r="A338" s="78" t="s">
        <v>66</v>
      </c>
      <c r="B338" s="107" t="s">
        <v>62</v>
      </c>
      <c r="C338" s="107"/>
      <c r="D338" s="79">
        <v>223223917</v>
      </c>
      <c r="E338" s="79"/>
      <c r="F338" s="79">
        <v>2820844</v>
      </c>
      <c r="G338" s="79"/>
      <c r="H338" s="79">
        <f t="shared" si="0"/>
        <v>220403073</v>
      </c>
    </row>
    <row r="339" spans="1:8" s="29" customFormat="1" ht="53.25" customHeight="1">
      <c r="A339" s="78" t="s">
        <v>116</v>
      </c>
      <c r="B339" s="107" t="s">
        <v>64</v>
      </c>
      <c r="C339" s="107"/>
      <c r="D339" s="79">
        <v>96500000</v>
      </c>
      <c r="E339" s="79"/>
      <c r="F339" s="79">
        <v>687494</v>
      </c>
      <c r="G339" s="79"/>
      <c r="H339" s="79">
        <f t="shared" si="0"/>
        <v>95812506</v>
      </c>
    </row>
    <row r="340" spans="1:8" s="2" customFormat="1" ht="5.25" customHeight="1">
      <c r="A340" s="19"/>
      <c r="B340" s="20"/>
      <c r="C340" s="20"/>
      <c r="D340" s="23"/>
      <c r="E340" s="23"/>
      <c r="F340" s="23"/>
      <c r="G340" s="23"/>
      <c r="H340" s="23"/>
    </row>
    <row r="341" spans="1:8" s="22" customFormat="1" ht="18.75" customHeight="1">
      <c r="A341" s="12" t="s">
        <v>37</v>
      </c>
      <c r="B341" s="109" t="s">
        <v>67</v>
      </c>
      <c r="C341" s="109"/>
      <c r="D341" s="14"/>
      <c r="E341" s="14"/>
      <c r="F341" s="14"/>
      <c r="G341" s="14"/>
      <c r="H341" s="14"/>
    </row>
    <row r="342" spans="1:8" s="29" customFormat="1" ht="16.5" customHeight="1">
      <c r="A342" s="28" t="s">
        <v>45</v>
      </c>
      <c r="B342" s="99" t="s">
        <v>68</v>
      </c>
      <c r="C342" s="99"/>
      <c r="D342" s="99"/>
      <c r="E342" s="99"/>
      <c r="F342" s="99"/>
      <c r="G342" s="99"/>
      <c r="H342" s="99"/>
    </row>
    <row r="343" spans="1:8" s="29" customFormat="1" ht="16.5" customHeight="1">
      <c r="A343" s="28" t="s">
        <v>47</v>
      </c>
      <c r="B343" s="99" t="s">
        <v>69</v>
      </c>
      <c r="C343" s="99"/>
      <c r="D343" s="99"/>
      <c r="E343" s="99"/>
      <c r="F343" s="99"/>
      <c r="G343" s="99"/>
      <c r="H343" s="99"/>
    </row>
    <row r="344" spans="1:8" s="29" customFormat="1" ht="16.5" customHeight="1">
      <c r="A344" s="28" t="s">
        <v>49</v>
      </c>
      <c r="B344" s="99" t="s">
        <v>70</v>
      </c>
      <c r="C344" s="99"/>
      <c r="D344" s="99"/>
      <c r="E344" s="99"/>
      <c r="F344" s="99"/>
      <c r="G344" s="99"/>
      <c r="H344" s="99"/>
    </row>
    <row r="345" spans="1:8" s="29" customFormat="1" ht="16.5" customHeight="1">
      <c r="A345" s="28" t="s">
        <v>51</v>
      </c>
      <c r="B345" s="99" t="s">
        <v>71</v>
      </c>
      <c r="C345" s="99"/>
      <c r="D345" s="99"/>
      <c r="E345" s="99"/>
      <c r="F345" s="99"/>
      <c r="G345" s="99"/>
      <c r="H345" s="99"/>
    </row>
    <row r="346" spans="1:8" s="29" customFormat="1" ht="16.5" customHeight="1">
      <c r="A346" s="28" t="s">
        <v>53</v>
      </c>
      <c r="B346" s="99" t="s">
        <v>72</v>
      </c>
      <c r="C346" s="99"/>
      <c r="D346" s="99"/>
      <c r="E346" s="99"/>
      <c r="F346" s="99"/>
      <c r="G346" s="99"/>
      <c r="H346" s="99"/>
    </row>
    <row r="347" spans="1:8" s="82" customFormat="1" ht="25.5" customHeight="1">
      <c r="A347" s="28" t="s">
        <v>55</v>
      </c>
      <c r="B347" s="99" t="s">
        <v>120</v>
      </c>
      <c r="C347" s="99"/>
      <c r="D347" s="99"/>
      <c r="E347" s="99"/>
      <c r="F347" s="99"/>
      <c r="G347" s="99"/>
      <c r="H347" s="99"/>
    </row>
    <row r="348" spans="1:8" s="83" customFormat="1" ht="16.5" customHeight="1">
      <c r="A348" s="28" t="s">
        <v>57</v>
      </c>
      <c r="B348" s="108" t="s">
        <v>73</v>
      </c>
      <c r="C348" s="108"/>
      <c r="D348" s="108"/>
      <c r="E348" s="108"/>
      <c r="F348" s="108"/>
      <c r="G348" s="108"/>
      <c r="H348" s="108"/>
    </row>
    <row r="349" spans="1:8" s="84" customFormat="1" ht="16.5" customHeight="1">
      <c r="A349" s="28" t="s">
        <v>59</v>
      </c>
      <c r="B349" s="108" t="s">
        <v>74</v>
      </c>
      <c r="C349" s="108"/>
      <c r="D349" s="108"/>
      <c r="E349" s="108"/>
      <c r="F349" s="108"/>
      <c r="G349" s="108"/>
      <c r="H349" s="108"/>
    </row>
    <row r="350" spans="1:8" s="29" customFormat="1" ht="16.5" customHeight="1">
      <c r="A350" s="28" t="s">
        <v>61</v>
      </c>
      <c r="B350" s="99" t="s">
        <v>75</v>
      </c>
      <c r="C350" s="99"/>
      <c r="D350" s="99"/>
      <c r="E350" s="99"/>
      <c r="F350" s="99"/>
      <c r="G350" s="99"/>
      <c r="H350" s="99"/>
    </row>
    <row r="351" spans="1:8" s="63" customFormat="1" ht="16.5" customHeight="1">
      <c r="A351" s="28" t="s">
        <v>63</v>
      </c>
      <c r="B351" s="105" t="s">
        <v>237</v>
      </c>
      <c r="C351" s="105"/>
      <c r="D351" s="105"/>
      <c r="E351" s="105"/>
      <c r="F351" s="105"/>
      <c r="G351" s="105"/>
      <c r="H351" s="105"/>
    </row>
    <row r="352" spans="1:8" s="84" customFormat="1" ht="16.5" customHeight="1">
      <c r="A352" s="28" t="s">
        <v>65</v>
      </c>
      <c r="B352" s="108" t="s">
        <v>291</v>
      </c>
      <c r="C352" s="108"/>
      <c r="D352" s="108"/>
      <c r="E352" s="108"/>
      <c r="F352" s="108"/>
      <c r="G352" s="108"/>
      <c r="H352" s="108"/>
    </row>
    <row r="353" spans="1:8" s="5" customFormat="1" ht="8.25" customHeight="1">
      <c r="A353" s="19"/>
      <c r="B353" s="3"/>
      <c r="C353" s="3"/>
      <c r="D353" s="3"/>
      <c r="E353" s="3"/>
      <c r="F353" s="3"/>
      <c r="G353" s="3"/>
      <c r="H353" s="3"/>
    </row>
    <row r="354" spans="1:8" ht="16.5" customHeight="1">
      <c r="A354" s="12" t="s">
        <v>76</v>
      </c>
      <c r="B354" s="109" t="s">
        <v>77</v>
      </c>
      <c r="C354" s="109"/>
      <c r="D354" s="14"/>
      <c r="E354" s="14"/>
      <c r="F354" s="14"/>
      <c r="G354" s="14"/>
      <c r="H354" s="14"/>
    </row>
    <row r="355" spans="4:8" ht="4.5" customHeight="1">
      <c r="D355" s="24"/>
      <c r="E355" s="24"/>
      <c r="F355" s="24"/>
      <c r="G355" s="24"/>
      <c r="H355" s="24"/>
    </row>
    <row r="356" spans="1:8" s="29" customFormat="1" ht="14.25" customHeight="1">
      <c r="A356" s="87" t="s">
        <v>78</v>
      </c>
      <c r="B356" s="96" t="s">
        <v>79</v>
      </c>
      <c r="C356" s="96"/>
      <c r="D356" s="96"/>
      <c r="E356" s="96"/>
      <c r="F356" s="96"/>
      <c r="G356" s="96"/>
      <c r="H356" s="96"/>
    </row>
    <row r="357" spans="1:8" s="29" customFormat="1" ht="14.25" customHeight="1">
      <c r="A357" s="28"/>
      <c r="B357" s="85" t="s">
        <v>80</v>
      </c>
      <c r="C357" s="104" t="s">
        <v>238</v>
      </c>
      <c r="D357" s="104"/>
      <c r="E357" s="104"/>
      <c r="F357" s="104"/>
      <c r="G357" s="104"/>
      <c r="H357" s="104"/>
    </row>
    <row r="358" spans="1:8" s="29" customFormat="1" ht="14.25" customHeight="1">
      <c r="A358" s="28"/>
      <c r="B358" s="85" t="s">
        <v>81</v>
      </c>
      <c r="C358" s="104" t="s">
        <v>239</v>
      </c>
      <c r="D358" s="104"/>
      <c r="E358" s="104"/>
      <c r="F358" s="104"/>
      <c r="G358" s="104"/>
      <c r="H358" s="104"/>
    </row>
    <row r="359" spans="1:8" s="29" customFormat="1" ht="40.5" customHeight="1">
      <c r="A359" s="28"/>
      <c r="B359" s="86" t="s">
        <v>117</v>
      </c>
      <c r="C359" s="99" t="s">
        <v>240</v>
      </c>
      <c r="D359" s="99"/>
      <c r="E359" s="99"/>
      <c r="F359" s="99"/>
      <c r="G359" s="99"/>
      <c r="H359" s="99"/>
    </row>
    <row r="360" spans="1:8" s="89" customFormat="1" ht="28.5" customHeight="1">
      <c r="A360" s="88"/>
      <c r="B360" s="86" t="s">
        <v>118</v>
      </c>
      <c r="C360" s="106" t="s">
        <v>299</v>
      </c>
      <c r="D360" s="106"/>
      <c r="E360" s="106"/>
      <c r="F360" s="106"/>
      <c r="G360" s="106"/>
      <c r="H360" s="106"/>
    </row>
    <row r="361" spans="1:8" s="29" customFormat="1" ht="14.25" customHeight="1">
      <c r="A361" s="28"/>
      <c r="B361" s="86"/>
      <c r="C361" s="96" t="s">
        <v>317</v>
      </c>
      <c r="D361" s="96"/>
      <c r="E361" s="96"/>
      <c r="F361" s="96"/>
      <c r="G361" s="96"/>
      <c r="H361" s="91">
        <f>H363+H364</f>
        <v>10653647.9</v>
      </c>
    </row>
    <row r="362" spans="1:8" s="29" customFormat="1" ht="14.25" customHeight="1">
      <c r="A362" s="28"/>
      <c r="B362" s="86"/>
      <c r="C362" s="90" t="s">
        <v>335</v>
      </c>
      <c r="D362" s="90"/>
      <c r="E362" s="90"/>
      <c r="F362" s="90"/>
      <c r="G362" s="90"/>
      <c r="H362" s="91"/>
    </row>
    <row r="363" spans="3:8" ht="14.25" customHeight="1">
      <c r="C363" s="97" t="s">
        <v>336</v>
      </c>
      <c r="D363" s="97"/>
      <c r="E363" s="97"/>
      <c r="F363" s="97"/>
      <c r="G363" s="97"/>
      <c r="H363" s="92">
        <v>10413130.5</v>
      </c>
    </row>
    <row r="364" spans="3:8" ht="14.25" customHeight="1">
      <c r="C364" s="97" t="s">
        <v>337</v>
      </c>
      <c r="D364" s="97"/>
      <c r="E364" s="97"/>
      <c r="F364" s="97"/>
      <c r="G364" s="97"/>
      <c r="H364" s="92">
        <v>240517.4</v>
      </c>
    </row>
    <row r="365" ht="6.75" customHeight="1"/>
    <row r="366" spans="1:8" s="29" customFormat="1" ht="15" customHeight="1">
      <c r="A366" s="28"/>
      <c r="B366" s="86"/>
      <c r="C366" s="96" t="s">
        <v>334</v>
      </c>
      <c r="D366" s="96"/>
      <c r="E366" s="96"/>
      <c r="F366" s="96"/>
      <c r="G366" s="96"/>
      <c r="H366" s="91"/>
    </row>
    <row r="367" spans="3:8" ht="27" customHeight="1">
      <c r="C367" s="97" t="s">
        <v>318</v>
      </c>
      <c r="D367" s="97"/>
      <c r="E367" s="97"/>
      <c r="F367" s="97"/>
      <c r="G367" s="97"/>
      <c r="H367" s="92">
        <v>2000000</v>
      </c>
    </row>
    <row r="368" spans="3:8" ht="15" customHeight="1">
      <c r="C368" s="97" t="s">
        <v>338</v>
      </c>
      <c r="D368" s="97"/>
      <c r="E368" s="97"/>
      <c r="F368" s="97"/>
      <c r="G368" s="97"/>
      <c r="H368" s="92">
        <f>SUM(H370:H374)</f>
        <v>189929.98</v>
      </c>
    </row>
    <row r="369" spans="1:8" s="29" customFormat="1" ht="15" customHeight="1">
      <c r="A369" s="28"/>
      <c r="B369" s="86"/>
      <c r="C369" s="96" t="s">
        <v>339</v>
      </c>
      <c r="D369" s="96"/>
      <c r="E369" s="96"/>
      <c r="F369" s="96"/>
      <c r="G369" s="96"/>
      <c r="H369" s="96"/>
    </row>
    <row r="370" spans="1:8" s="11" customFormat="1" ht="39.75" customHeight="1">
      <c r="A370" s="9"/>
      <c r="B370" s="9"/>
      <c r="C370" s="98" t="s">
        <v>320</v>
      </c>
      <c r="D370" s="98"/>
      <c r="E370" s="98"/>
      <c r="F370" s="98"/>
      <c r="G370" s="98"/>
      <c r="H370" s="93">
        <v>42840.23</v>
      </c>
    </row>
    <row r="371" spans="1:8" s="31" customFormat="1" ht="24.75" customHeight="1">
      <c r="A371" s="30"/>
      <c r="B371" s="30"/>
      <c r="C371" s="97" t="s">
        <v>321</v>
      </c>
      <c r="D371" s="97"/>
      <c r="E371" s="97"/>
      <c r="F371" s="97"/>
      <c r="G371" s="97"/>
      <c r="H371" s="94">
        <v>30868.59</v>
      </c>
    </row>
    <row r="372" spans="1:8" s="31" customFormat="1" ht="26.25" customHeight="1">
      <c r="A372" s="30"/>
      <c r="B372" s="30"/>
      <c r="C372" s="95" t="s">
        <v>319</v>
      </c>
      <c r="D372" s="95"/>
      <c r="E372" s="95"/>
      <c r="F372" s="95"/>
      <c r="G372" s="95"/>
      <c r="H372" s="94">
        <v>8590.24</v>
      </c>
    </row>
    <row r="373" spans="3:8" ht="12.75">
      <c r="C373" s="95" t="s">
        <v>322</v>
      </c>
      <c r="D373" s="95"/>
      <c r="E373" s="95"/>
      <c r="F373" s="95"/>
      <c r="G373" s="95"/>
      <c r="H373" s="94">
        <v>10470.92</v>
      </c>
    </row>
    <row r="374" spans="3:8" ht="12.75">
      <c r="C374" s="95" t="s">
        <v>323</v>
      </c>
      <c r="D374" s="95"/>
      <c r="E374" s="95"/>
      <c r="F374" s="95"/>
      <c r="G374" s="95"/>
      <c r="H374" s="94">
        <v>97160</v>
      </c>
    </row>
  </sheetData>
  <sheetProtection password="C25B" sheet="1"/>
  <mergeCells count="274">
    <mergeCell ref="C237:H237"/>
    <mergeCell ref="C226:H226"/>
    <mergeCell ref="C246:H246"/>
    <mergeCell ref="C170:H170"/>
    <mergeCell ref="C168:H168"/>
    <mergeCell ref="C171:H171"/>
    <mergeCell ref="C236:H236"/>
    <mergeCell ref="C242:H242"/>
    <mergeCell ref="C231:H231"/>
    <mergeCell ref="C69:F69"/>
    <mergeCell ref="C138:H138"/>
    <mergeCell ref="C234:H234"/>
    <mergeCell ref="C214:H214"/>
    <mergeCell ref="C220:H220"/>
    <mergeCell ref="C144:H144"/>
    <mergeCell ref="C184:H184"/>
    <mergeCell ref="C50:F50"/>
    <mergeCell ref="C32:H32"/>
    <mergeCell ref="C43:H43"/>
    <mergeCell ref="C45:F45"/>
    <mergeCell ref="C44:F44"/>
    <mergeCell ref="C56:F56"/>
    <mergeCell ref="C305:H305"/>
    <mergeCell ref="C303:H303"/>
    <mergeCell ref="C224:H224"/>
    <mergeCell ref="C176:H176"/>
    <mergeCell ref="C272:H272"/>
    <mergeCell ref="C31:H31"/>
    <mergeCell ref="C33:H33"/>
    <mergeCell ref="C47:H47"/>
    <mergeCell ref="C48:F48"/>
    <mergeCell ref="C51:F51"/>
    <mergeCell ref="C278:H278"/>
    <mergeCell ref="C273:H273"/>
    <mergeCell ref="C284:H284"/>
    <mergeCell ref="C54:H54"/>
    <mergeCell ref="C146:H146"/>
    <mergeCell ref="C152:H152"/>
    <mergeCell ref="C161:H161"/>
    <mergeCell ref="C169:H169"/>
    <mergeCell ref="C59:F59"/>
    <mergeCell ref="C68:F68"/>
    <mergeCell ref="C320:H320"/>
    <mergeCell ref="C319:H319"/>
    <mergeCell ref="C322:H322"/>
    <mergeCell ref="C321:H321"/>
    <mergeCell ref="C280:H280"/>
    <mergeCell ref="C304:H304"/>
    <mergeCell ref="C289:H289"/>
    <mergeCell ref="C290:H290"/>
    <mergeCell ref="C296:H296"/>
    <mergeCell ref="C309:H309"/>
    <mergeCell ref="C307:H307"/>
    <mergeCell ref="C117:H117"/>
    <mergeCell ref="C308:H308"/>
    <mergeCell ref="C213:H213"/>
    <mergeCell ref="C202:H202"/>
    <mergeCell ref="C198:H198"/>
    <mergeCell ref="C283:H283"/>
    <mergeCell ref="C275:H275"/>
    <mergeCell ref="C276:H276"/>
    <mergeCell ref="C253:H253"/>
    <mergeCell ref="C181:H181"/>
    <mergeCell ref="C182:H182"/>
    <mergeCell ref="C261:H261"/>
    <mergeCell ref="C203:H203"/>
    <mergeCell ref="C250:H250"/>
    <mergeCell ref="C132:H132"/>
    <mergeCell ref="C247:H247"/>
    <mergeCell ref="C251:H251"/>
    <mergeCell ref="C248:H248"/>
    <mergeCell ref="C235:H235"/>
    <mergeCell ref="C109:H109"/>
    <mergeCell ref="C183:H183"/>
    <mergeCell ref="C249:H249"/>
    <mergeCell ref="C207:H207"/>
    <mergeCell ref="C204:H204"/>
    <mergeCell ref="C177:H177"/>
    <mergeCell ref="C232:H232"/>
    <mergeCell ref="C154:H154"/>
    <mergeCell ref="C113:H113"/>
    <mergeCell ref="C180:H180"/>
    <mergeCell ref="C324:H324"/>
    <mergeCell ref="C323:H323"/>
    <mergeCell ref="C67:H67"/>
    <mergeCell ref="C62:F62"/>
    <mergeCell ref="C55:F55"/>
    <mergeCell ref="C294:H294"/>
    <mergeCell ref="C291:H291"/>
    <mergeCell ref="C292:H292"/>
    <mergeCell ref="C293:H293"/>
    <mergeCell ref="C190:H190"/>
    <mergeCell ref="B352:H352"/>
    <mergeCell ref="B334:C334"/>
    <mergeCell ref="B335:C335"/>
    <mergeCell ref="A325:H325"/>
    <mergeCell ref="B339:C339"/>
    <mergeCell ref="B332:C332"/>
    <mergeCell ref="B336:C336"/>
    <mergeCell ref="A1:H1"/>
    <mergeCell ref="A2:H2"/>
    <mergeCell ref="A3:H3"/>
    <mergeCell ref="A4:H4"/>
    <mergeCell ref="A5:H5"/>
    <mergeCell ref="C259:H259"/>
    <mergeCell ref="C209:H209"/>
    <mergeCell ref="C91:F91"/>
    <mergeCell ref="C92:H92"/>
    <mergeCell ref="C85:F85"/>
    <mergeCell ref="A6:H6"/>
    <mergeCell ref="C82:H82"/>
    <mergeCell ref="A7:H7"/>
    <mergeCell ref="A8:H8"/>
    <mergeCell ref="A9:H9"/>
    <mergeCell ref="A10:H10"/>
    <mergeCell ref="B11:C11"/>
    <mergeCell ref="C21:H21"/>
    <mergeCell ref="C24:H24"/>
    <mergeCell ref="C26:H26"/>
    <mergeCell ref="C90:H90"/>
    <mergeCell ref="C71:H71"/>
    <mergeCell ref="C86:F86"/>
    <mergeCell ref="C72:F72"/>
    <mergeCell ref="C87:H87"/>
    <mergeCell ref="C76:F76"/>
    <mergeCell ref="C77:F77"/>
    <mergeCell ref="C78:F78"/>
    <mergeCell ref="C357:H357"/>
    <mergeCell ref="C358:H358"/>
    <mergeCell ref="B326:C326"/>
    <mergeCell ref="C316:H316"/>
    <mergeCell ref="B328:C328"/>
    <mergeCell ref="B329:C329"/>
    <mergeCell ref="B330:C330"/>
    <mergeCell ref="B331:C331"/>
    <mergeCell ref="B333:C333"/>
    <mergeCell ref="B327:C327"/>
    <mergeCell ref="C359:H359"/>
    <mergeCell ref="B341:C341"/>
    <mergeCell ref="B342:H342"/>
    <mergeCell ref="B343:H343"/>
    <mergeCell ref="B344:H344"/>
    <mergeCell ref="B345:H345"/>
    <mergeCell ref="B356:H356"/>
    <mergeCell ref="B346:H346"/>
    <mergeCell ref="B349:H349"/>
    <mergeCell ref="B347:H347"/>
    <mergeCell ref="C60:F60"/>
    <mergeCell ref="C61:H61"/>
    <mergeCell ref="C52:H52"/>
    <mergeCell ref="C99:F99"/>
    <mergeCell ref="C100:F100"/>
    <mergeCell ref="C98:F98"/>
    <mergeCell ref="C83:F83"/>
    <mergeCell ref="C70:H70"/>
    <mergeCell ref="C79:H79"/>
    <mergeCell ref="C80:H80"/>
    <mergeCell ref="C104:H104"/>
    <mergeCell ref="C105:H105"/>
    <mergeCell ref="C97:H97"/>
    <mergeCell ref="B348:H348"/>
    <mergeCell ref="B350:H350"/>
    <mergeCell ref="B354:C354"/>
    <mergeCell ref="C102:H102"/>
    <mergeCell ref="C297:H297"/>
    <mergeCell ref="C298:H298"/>
    <mergeCell ref="C314:H314"/>
    <mergeCell ref="C95:F95"/>
    <mergeCell ref="C58:F58"/>
    <mergeCell ref="C73:F73"/>
    <mergeCell ref="C46:H46"/>
    <mergeCell ref="C360:H360"/>
    <mergeCell ref="C178:H178"/>
    <mergeCell ref="B337:C337"/>
    <mergeCell ref="B338:C338"/>
    <mergeCell ref="C179:H179"/>
    <mergeCell ref="C103:H103"/>
    <mergeCell ref="C157:H157"/>
    <mergeCell ref="C101:H101"/>
    <mergeCell ref="C96:F96"/>
    <mergeCell ref="C165:H165"/>
    <mergeCell ref="C129:H129"/>
    <mergeCell ref="C22:H22"/>
    <mergeCell ref="C23:H23"/>
    <mergeCell ref="C25:H25"/>
    <mergeCell ref="C27:H27"/>
    <mergeCell ref="C37:H37"/>
    <mergeCell ref="C74:F74"/>
    <mergeCell ref="C75:F75"/>
    <mergeCell ref="C84:H84"/>
    <mergeCell ref="C93:F93"/>
    <mergeCell ref="C94:H94"/>
    <mergeCell ref="B351:H351"/>
    <mergeCell ref="C300:H300"/>
    <mergeCell ref="C285:H285"/>
    <mergeCell ref="C310:H310"/>
    <mergeCell ref="C158:H158"/>
    <mergeCell ref="C222:H222"/>
    <mergeCell ref="C266:H266"/>
    <mergeCell ref="C279:H279"/>
    <mergeCell ref="C49:F49"/>
    <mergeCell ref="C65:F65"/>
    <mergeCell ref="C66:F66"/>
    <mergeCell ref="C53:F53"/>
    <mergeCell ref="C57:F57"/>
    <mergeCell ref="C89:F89"/>
    <mergeCell ref="C88:F88"/>
    <mergeCell ref="C233:H233"/>
    <mergeCell ref="C299:H299"/>
    <mergeCell ref="C257:H257"/>
    <mergeCell ref="C258:H258"/>
    <mergeCell ref="C277:H277"/>
    <mergeCell ref="C274:H274"/>
    <mergeCell ref="C260:H260"/>
    <mergeCell ref="C270:H270"/>
    <mergeCell ref="C281:H281"/>
    <mergeCell ref="C286:H286"/>
    <mergeCell ref="C41:H41"/>
    <mergeCell ref="C194:H194"/>
    <mergeCell ref="C189:H189"/>
    <mergeCell ref="C175:H175"/>
    <mergeCell ref="C159:H159"/>
    <mergeCell ref="C155:H155"/>
    <mergeCell ref="C156:H156"/>
    <mergeCell ref="C115:H115"/>
    <mergeCell ref="C63:F63"/>
    <mergeCell ref="C64:F64"/>
    <mergeCell ref="C121:H121"/>
    <mergeCell ref="C151:H151"/>
    <mergeCell ref="C153:H153"/>
    <mergeCell ref="C137:H137"/>
    <mergeCell ref="C131:H131"/>
    <mergeCell ref="C227:H227"/>
    <mergeCell ref="C208:H208"/>
    <mergeCell ref="C167:H167"/>
    <mergeCell ref="C162:H162"/>
    <mergeCell ref="C166:H166"/>
    <mergeCell ref="C173:H173"/>
    <mergeCell ref="C174:H174"/>
    <mergeCell ref="C145:H145"/>
    <mergeCell ref="C172:H172"/>
    <mergeCell ref="C147:H147"/>
    <mergeCell ref="C148:H148"/>
    <mergeCell ref="C149:H149"/>
    <mergeCell ref="C150:H150"/>
    <mergeCell ref="C163:H163"/>
    <mergeCell ref="C164:H164"/>
    <mergeCell ref="C185:H185"/>
    <mergeCell ref="C265:H265"/>
    <mergeCell ref="C212:H212"/>
    <mergeCell ref="C215:H215"/>
    <mergeCell ref="C315:H315"/>
    <mergeCell ref="C225:H225"/>
    <mergeCell ref="C241:H241"/>
    <mergeCell ref="C301:H301"/>
    <mergeCell ref="C302:H302"/>
    <mergeCell ref="C205:H205"/>
    <mergeCell ref="C361:G361"/>
    <mergeCell ref="C363:G363"/>
    <mergeCell ref="C364:G364"/>
    <mergeCell ref="C366:G366"/>
    <mergeCell ref="C367:G367"/>
    <mergeCell ref="C19:H19"/>
    <mergeCell ref="C140:H140"/>
    <mergeCell ref="C141:H141"/>
    <mergeCell ref="C142:H142"/>
    <mergeCell ref="C210:H210"/>
    <mergeCell ref="C373:G373"/>
    <mergeCell ref="C374:G374"/>
    <mergeCell ref="C369:H369"/>
    <mergeCell ref="C368:G368"/>
    <mergeCell ref="C370:G370"/>
    <mergeCell ref="C371:G371"/>
    <mergeCell ref="C372:G372"/>
  </mergeCells>
  <printOptions horizontalCentered="1"/>
  <pageMargins left="0.35433070866141736" right="0.2755905511811024" top="0.984251968503937" bottom="0.8267716535433072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Mach</dc:creator>
  <cp:keywords/>
  <dc:description/>
  <cp:lastModifiedBy>Anna Sobierajska</cp:lastModifiedBy>
  <cp:lastPrinted>2021-06-21T08:35:07Z</cp:lastPrinted>
  <dcterms:created xsi:type="dcterms:W3CDTF">2021-04-07T04:42:21Z</dcterms:created>
  <dcterms:modified xsi:type="dcterms:W3CDTF">2021-06-21T10:20:06Z</dcterms:modified>
  <cp:category/>
  <cp:version/>
  <cp:contentType/>
  <cp:contentStatus/>
</cp:coreProperties>
</file>