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.szymczak\Desktop\XXX sesja\WPF\"/>
    </mc:Choice>
  </mc:AlternateContent>
  <bookViews>
    <workbookView xWindow="0" yWindow="0" windowWidth="16380" windowHeight="8190" tabRatio="500" activeTab="1"/>
  </bookViews>
  <sheets>
    <sheet name="Uzasadnienie" sheetId="1" r:id="rId1"/>
    <sheet name="Tabela do uzasadnienia" sheetId="2" r:id="rId2"/>
    <sheet name="tab." sheetId="3" state="hidden" r:id="rId3"/>
  </sheets>
  <definedNames>
    <definedName name="Ostatni_rok_analizy">Uzasadnienie!#REF!</definedName>
  </definedNames>
  <calcPr calcId="152511" fullPrecision="0"/>
</workbook>
</file>

<file path=xl/calcChain.xml><?xml version="1.0" encoding="utf-8"?>
<calcChain xmlns="http://schemas.openxmlformats.org/spreadsheetml/2006/main">
  <c r="F170" i="1" l="1"/>
  <c r="F156" i="1"/>
  <c r="F167" i="1"/>
  <c r="F153" i="1"/>
  <c r="F150" i="1"/>
  <c r="F159" i="1"/>
  <c r="F177" i="1"/>
  <c r="A33" i="2"/>
  <c r="A34" i="2"/>
  <c r="A35" i="2"/>
  <c r="A36" i="2"/>
  <c r="A32" i="2"/>
  <c r="C6" i="3"/>
  <c r="F6" i="3"/>
  <c r="I6" i="3"/>
  <c r="K6" i="3"/>
  <c r="J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C7" i="3"/>
  <c r="F7" i="3"/>
  <c r="I7" i="3"/>
  <c r="K7" i="3"/>
  <c r="J7" i="3"/>
  <c r="C8" i="3"/>
  <c r="F8" i="3"/>
  <c r="I8" i="3"/>
  <c r="K8" i="3"/>
  <c r="J8" i="3"/>
  <c r="C9" i="3"/>
  <c r="F9" i="3"/>
  <c r="I9" i="3"/>
  <c r="K9" i="3"/>
  <c r="J9" i="3"/>
  <c r="C10" i="3"/>
  <c r="F10" i="3"/>
  <c r="I10" i="3"/>
  <c r="K10" i="3"/>
  <c r="J10" i="3"/>
  <c r="C11" i="3"/>
  <c r="F11" i="3"/>
  <c r="I11" i="3"/>
  <c r="K11" i="3"/>
  <c r="J11" i="3"/>
  <c r="C12" i="3"/>
  <c r="F12" i="3"/>
  <c r="I12" i="3"/>
  <c r="K12" i="3"/>
  <c r="J12" i="3"/>
  <c r="C13" i="3"/>
  <c r="F13" i="3"/>
  <c r="I13" i="3"/>
  <c r="K13" i="3"/>
  <c r="J13" i="3"/>
  <c r="C14" i="3"/>
  <c r="F14" i="3"/>
  <c r="I14" i="3"/>
  <c r="K14" i="3"/>
  <c r="J14" i="3"/>
  <c r="C15" i="3"/>
  <c r="F15" i="3"/>
  <c r="I15" i="3"/>
  <c r="K15" i="3"/>
  <c r="J15" i="3"/>
  <c r="C16" i="3"/>
  <c r="F16" i="3"/>
  <c r="I16" i="3"/>
  <c r="K16" i="3"/>
  <c r="J16" i="3"/>
  <c r="C17" i="3"/>
  <c r="F17" i="3"/>
  <c r="I17" i="3"/>
  <c r="K17" i="3"/>
  <c r="J17" i="3"/>
  <c r="C18" i="3"/>
  <c r="F18" i="3"/>
  <c r="I18" i="3"/>
  <c r="K18" i="3"/>
  <c r="J18" i="3"/>
  <c r="C19" i="3"/>
  <c r="F19" i="3"/>
  <c r="I19" i="3"/>
  <c r="K19" i="3"/>
  <c r="J19" i="3"/>
  <c r="C20" i="3"/>
  <c r="F20" i="3"/>
  <c r="I20" i="3"/>
  <c r="K20" i="3"/>
  <c r="J20" i="3"/>
  <c r="C21" i="3"/>
  <c r="F21" i="3"/>
  <c r="I21" i="3"/>
  <c r="K21" i="3"/>
  <c r="J21" i="3"/>
  <c r="C28" i="3"/>
  <c r="F28" i="3"/>
  <c r="I28" i="3"/>
  <c r="J28" i="3"/>
  <c r="K28" i="3"/>
  <c r="A29" i="3"/>
  <c r="C29" i="3"/>
  <c r="F29" i="3"/>
  <c r="I29" i="3"/>
  <c r="J29" i="3"/>
  <c r="K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C30" i="3"/>
  <c r="F30" i="3"/>
  <c r="I30" i="3"/>
  <c r="J30" i="3"/>
  <c r="K30" i="3"/>
  <c r="C31" i="3"/>
  <c r="F31" i="3"/>
  <c r="I31" i="3"/>
  <c r="J31" i="3"/>
  <c r="K31" i="3"/>
  <c r="C32" i="3"/>
  <c r="F32" i="3"/>
  <c r="I32" i="3"/>
  <c r="J32" i="3"/>
  <c r="K32" i="3"/>
  <c r="C33" i="3"/>
  <c r="F33" i="3"/>
  <c r="I33" i="3"/>
  <c r="J33" i="3"/>
  <c r="K33" i="3"/>
  <c r="C34" i="3"/>
  <c r="F34" i="3"/>
  <c r="I34" i="3"/>
  <c r="J34" i="3"/>
  <c r="K34" i="3"/>
  <c r="C35" i="3"/>
  <c r="F35" i="3"/>
  <c r="I35" i="3"/>
  <c r="J35" i="3"/>
  <c r="K35" i="3"/>
  <c r="C36" i="3"/>
  <c r="F36" i="3"/>
  <c r="I36" i="3"/>
  <c r="J36" i="3"/>
  <c r="K36" i="3"/>
  <c r="C37" i="3"/>
  <c r="F37" i="3"/>
  <c r="I37" i="3"/>
  <c r="J37" i="3"/>
  <c r="K37" i="3"/>
  <c r="C38" i="3"/>
  <c r="F38" i="3"/>
  <c r="I38" i="3"/>
  <c r="J38" i="3"/>
  <c r="K38" i="3"/>
  <c r="C39" i="3"/>
  <c r="F39" i="3"/>
  <c r="I39" i="3"/>
  <c r="J39" i="3"/>
  <c r="K39" i="3"/>
  <c r="C40" i="3"/>
  <c r="F40" i="3"/>
  <c r="I40" i="3"/>
  <c r="J40" i="3"/>
  <c r="K40" i="3"/>
  <c r="C41" i="3"/>
  <c r="F41" i="3"/>
  <c r="I41" i="3"/>
  <c r="K41" i="3"/>
  <c r="J41" i="3"/>
  <c r="C42" i="3"/>
  <c r="F42" i="3"/>
  <c r="I42" i="3"/>
  <c r="J42" i="3"/>
  <c r="K42" i="3"/>
  <c r="C43" i="3"/>
  <c r="F43" i="3"/>
  <c r="I43" i="3"/>
  <c r="K43" i="3"/>
  <c r="J43" i="3"/>
  <c r="C6" i="2"/>
  <c r="F6" i="2"/>
  <c r="I6" i="2"/>
  <c r="K6" i="2"/>
  <c r="J6" i="2"/>
  <c r="A7" i="2"/>
  <c r="A8" i="2"/>
  <c r="A9" i="2"/>
  <c r="A10" i="2"/>
  <c r="A11" i="2"/>
  <c r="C7" i="2"/>
  <c r="F7" i="2"/>
  <c r="I7" i="2"/>
  <c r="K7" i="2"/>
  <c r="J7" i="2"/>
  <c r="C8" i="2"/>
  <c r="F8" i="2"/>
  <c r="I8" i="2"/>
  <c r="K8" i="2"/>
  <c r="C9" i="2"/>
  <c r="F9" i="2"/>
  <c r="I9" i="2"/>
  <c r="K9" i="2"/>
  <c r="J9" i="2"/>
  <c r="C10" i="2"/>
  <c r="F10" i="2"/>
  <c r="I10" i="2"/>
  <c r="K10" i="2"/>
  <c r="J10" i="2"/>
  <c r="C11" i="2"/>
  <c r="F11" i="2"/>
  <c r="I11" i="2"/>
  <c r="K11" i="2"/>
  <c r="J11" i="2"/>
  <c r="C12" i="2"/>
  <c r="F12" i="2"/>
  <c r="I12" i="2"/>
  <c r="K12" i="2"/>
  <c r="J12" i="2"/>
  <c r="C13" i="2"/>
  <c r="F13" i="2"/>
  <c r="I13" i="2"/>
  <c r="K13" i="2"/>
  <c r="J13" i="2"/>
  <c r="C14" i="2"/>
  <c r="F14" i="2"/>
  <c r="I14" i="2"/>
  <c r="K14" i="2"/>
  <c r="J14" i="2"/>
  <c r="C15" i="2"/>
  <c r="F15" i="2"/>
  <c r="I15" i="2"/>
  <c r="K15" i="2"/>
  <c r="J15" i="2"/>
  <c r="C16" i="2"/>
  <c r="F16" i="2"/>
  <c r="I16" i="2"/>
  <c r="K16" i="2"/>
  <c r="J16" i="2"/>
  <c r="C17" i="2"/>
  <c r="F17" i="2"/>
  <c r="I17" i="2"/>
  <c r="K17" i="2"/>
  <c r="J17" i="2"/>
  <c r="C18" i="2"/>
  <c r="F18" i="2"/>
  <c r="I18" i="2"/>
  <c r="K18" i="2"/>
  <c r="J18" i="2"/>
  <c r="C19" i="2"/>
  <c r="F19" i="2"/>
  <c r="I19" i="2"/>
  <c r="K19" i="2"/>
  <c r="J19" i="2"/>
  <c r="C20" i="2"/>
  <c r="F20" i="2"/>
  <c r="I20" i="2"/>
  <c r="K20" i="2"/>
  <c r="J20" i="2"/>
  <c r="C21" i="2"/>
  <c r="F21" i="2"/>
  <c r="I21" i="2"/>
  <c r="K21" i="2"/>
  <c r="J21" i="2"/>
  <c r="C22" i="2"/>
  <c r="F22" i="2"/>
  <c r="I22" i="2"/>
  <c r="K22" i="2"/>
  <c r="J22" i="2"/>
  <c r="C23" i="2"/>
  <c r="F23" i="2"/>
  <c r="I23" i="2"/>
  <c r="K23" i="2"/>
  <c r="J23" i="2"/>
  <c r="C24" i="2"/>
  <c r="F24" i="2"/>
  <c r="I24" i="2"/>
  <c r="K24" i="2"/>
  <c r="J24" i="2"/>
  <c r="C31" i="2"/>
  <c r="F31" i="2"/>
  <c r="I31" i="2"/>
  <c r="K31" i="2"/>
  <c r="J31" i="2"/>
  <c r="C32" i="2"/>
  <c r="F32" i="2"/>
  <c r="I32" i="2"/>
  <c r="K32" i="2"/>
  <c r="J32" i="2"/>
  <c r="C33" i="2"/>
  <c r="F33" i="2"/>
  <c r="I33" i="2"/>
  <c r="K33" i="2"/>
  <c r="J33" i="2"/>
  <c r="C34" i="2"/>
  <c r="F34" i="2"/>
  <c r="I34" i="2"/>
  <c r="K34" i="2"/>
  <c r="J34" i="2"/>
  <c r="C35" i="2"/>
  <c r="F35" i="2"/>
  <c r="I35" i="2"/>
  <c r="K35" i="2"/>
  <c r="J35" i="2"/>
  <c r="C36" i="2"/>
  <c r="F36" i="2"/>
  <c r="I36" i="2"/>
  <c r="K36" i="2"/>
  <c r="J36" i="2"/>
  <c r="C37" i="2"/>
  <c r="F37" i="2"/>
  <c r="I37" i="2"/>
  <c r="K37" i="2"/>
  <c r="J37" i="2"/>
  <c r="C38" i="2"/>
  <c r="F38" i="2"/>
  <c r="I38" i="2"/>
  <c r="K38" i="2"/>
  <c r="J38" i="2"/>
  <c r="C39" i="2"/>
  <c r="F39" i="2"/>
  <c r="I39" i="2"/>
  <c r="K39" i="2"/>
  <c r="J39" i="2"/>
  <c r="C40" i="2"/>
  <c r="F40" i="2"/>
  <c r="I40" i="2"/>
  <c r="K40" i="2"/>
  <c r="J40" i="2"/>
  <c r="C41" i="2"/>
  <c r="F41" i="2"/>
  <c r="I41" i="2"/>
  <c r="K41" i="2"/>
  <c r="J41" i="2"/>
  <c r="C42" i="2"/>
  <c r="F42" i="2"/>
  <c r="I42" i="2"/>
  <c r="K42" i="2"/>
  <c r="J42" i="2"/>
  <c r="C43" i="2"/>
  <c r="F43" i="2"/>
  <c r="I43" i="2"/>
  <c r="K43" i="2"/>
  <c r="J43" i="2"/>
  <c r="C44" i="2"/>
  <c r="F44" i="2"/>
  <c r="I44" i="2"/>
  <c r="K44" i="2"/>
  <c r="J44" i="2"/>
  <c r="C45" i="2"/>
  <c r="F45" i="2"/>
  <c r="I45" i="2"/>
  <c r="K45" i="2"/>
  <c r="J45" i="2"/>
  <c r="C46" i="2"/>
  <c r="F46" i="2"/>
  <c r="I46" i="2"/>
  <c r="K46" i="2"/>
  <c r="J46" i="2"/>
  <c r="C47" i="2"/>
  <c r="F47" i="2"/>
  <c r="I47" i="2"/>
  <c r="K47" i="2"/>
  <c r="J47" i="2"/>
  <c r="C48" i="2"/>
  <c r="F48" i="2"/>
  <c r="I48" i="2"/>
  <c r="K48" i="2"/>
  <c r="J48" i="2"/>
  <c r="C49" i="2"/>
  <c r="F49" i="2"/>
  <c r="I49" i="2"/>
  <c r="K49" i="2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5" i="1"/>
  <c r="D76" i="1"/>
  <c r="D78" i="1"/>
  <c r="D79" i="1"/>
  <c r="D80" i="1"/>
  <c r="D81" i="1"/>
  <c r="D82" i="1"/>
  <c r="D83" i="1"/>
  <c r="D8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F147" i="1"/>
  <c r="F164" i="1"/>
  <c r="J8" i="2"/>
  <c r="J49" i="2"/>
</calcChain>
</file>

<file path=xl/sharedStrings.xml><?xml version="1.0" encoding="utf-8"?>
<sst xmlns="http://schemas.openxmlformats.org/spreadsheetml/2006/main" count="402" uniqueCount="275">
  <si>
    <t>UZASADNIENIE</t>
  </si>
  <si>
    <t>1. Przedmiot regulacji:</t>
  </si>
  <si>
    <t>2. Omówienie podstawy prawnej:</t>
  </si>
  <si>
    <t>3. Konsultacje wymagane przepisami prawa (łącznie z przepisami wewnętrznymi):</t>
  </si>
  <si>
    <t xml:space="preserve">Zgodnie z obowiązującym stanem prawnym nie ma konieczności skierowania projektu uchwały do konsultacji. </t>
  </si>
  <si>
    <t>4. Uzasadnienie merytoryczne:</t>
  </si>
  <si>
    <t>Lp.</t>
  </si>
  <si>
    <t>Wyszczególnienie</t>
  </si>
  <si>
    <t>Zmiana</t>
  </si>
  <si>
    <t>Plan po zmianach</t>
  </si>
  <si>
    <t>Dochody ogółem</t>
  </si>
  <si>
    <t>1.1</t>
  </si>
  <si>
    <t>Dochody bieżące, z tego:</t>
  </si>
  <si>
    <t>1.1.1</t>
  </si>
  <si>
    <t>dochody z tytułu udziału we wpływach z podatku dochodowego od osób fizycznych</t>
  </si>
  <si>
    <t>1.1.2</t>
  </si>
  <si>
    <t>dochody z tytułu udziału we wpływach z podatku dochodowego od osób prawnych</t>
  </si>
  <si>
    <t>1.1.3</t>
  </si>
  <si>
    <t>z subwencji ogólnej</t>
  </si>
  <si>
    <t>1.1.4</t>
  </si>
  <si>
    <t>z tytułu dotacji i środków przeznaczonych na cele bieżące</t>
  </si>
  <si>
    <t>1.1.5</t>
  </si>
  <si>
    <t>pozostałe dochody bieżące, w tym:</t>
  </si>
  <si>
    <t>1.1.5.1</t>
  </si>
  <si>
    <t>z podatku od nieruchomości</t>
  </si>
  <si>
    <t>1.2</t>
  </si>
  <si>
    <t>Dochody majątkowe, w tym:</t>
  </si>
  <si>
    <t>1.2.1</t>
  </si>
  <si>
    <t>ze sprzedaży majątku</t>
  </si>
  <si>
    <t>1.2.2</t>
  </si>
  <si>
    <t>z tytułu dotacji oraz środków przeznaczonych na inwestycje</t>
  </si>
  <si>
    <t>Wydatki ogółem</t>
  </si>
  <si>
    <t>2.1</t>
  </si>
  <si>
    <t>Wydatki bieżące, w tym:</t>
  </si>
  <si>
    <t>2.1.1</t>
  </si>
  <si>
    <t>na wynagrodzenia i składki od nich naliczane</t>
  </si>
  <si>
    <t>2.1.2</t>
  </si>
  <si>
    <t>z tytułu poręczeń i gwarancji, w tym:</t>
  </si>
  <si>
    <t>2.1.2.1</t>
  </si>
  <si>
    <t>gwarancje i poręczenia podlegające wyłączeniu z limitu spłaty zobowiązań, o którym mowa w art. 243 ustawy</t>
  </si>
  <si>
    <t>2.1.3</t>
  </si>
  <si>
    <t>wydatki na obsługę długu, w tym:</t>
  </si>
  <si>
    <t>2.1.3.1</t>
  </si>
  <si>
    <t>odsetki i dyskonto podlegające wyłączeniu z limitu spłaty zobowiązań, o którym mowa w art. 243 ustawy, w terminie nie dłuższym niż 90 dni po zakończeniu programu, projektu lub zadania i otrzymaniu refundacji z tych środków (bez odsetek i dyskonta od zobowiązań na wkład krajowy)</t>
  </si>
  <si>
    <t>2.1.3.2</t>
  </si>
  <si>
    <t>odsetki i dyskonto podlegające wyłączeniu z limitu spłaty zobowiązań, o którym mowa w art. 243 ustawy, z tytułu zobowiązań zaciągniętych na wkład krajowy</t>
  </si>
  <si>
    <t>2.1.3.3</t>
  </si>
  <si>
    <t>pozostałe odsetki i dyskonto podlegające wyłączeniu z limitu spłaty zobowiązań, o którym mowa w art. 243 ustawy</t>
  </si>
  <si>
    <t>2.2</t>
  </si>
  <si>
    <t>Wydatki majątkowe, w tym:</t>
  </si>
  <si>
    <t>2.2.1</t>
  </si>
  <si>
    <t>Inwestycje i zakupy inwestycyjne, o których mowa w art. 236 ust. 4 pkt 1 ustawy, w tym:</t>
  </si>
  <si>
    <t>2.2.1.1</t>
  </si>
  <si>
    <t>wydatki o charakterze dotacyjnym na inwestycje i zakupy inwestycyjne</t>
  </si>
  <si>
    <t>Wynik budżetu</t>
  </si>
  <si>
    <t>3.1</t>
  </si>
  <si>
    <t>Kwota prognozowanej nadwyżki budżetu przeznaczana na spłatę kredytów, pożyczek i wykup papierów wartościowych</t>
  </si>
  <si>
    <t>Przychody budżetu</t>
  </si>
  <si>
    <t>4.1</t>
  </si>
  <si>
    <t>Kredyty, pożyczki, emisja papierów wartościowych, w tym:</t>
  </si>
  <si>
    <t>4.1.1</t>
  </si>
  <si>
    <t>na pokrycie deficytu budżetu</t>
  </si>
  <si>
    <t>4.2</t>
  </si>
  <si>
    <t>Nadwyżka budżetowa z lat ubiegłych, w tym:</t>
  </si>
  <si>
    <t>4.2.1</t>
  </si>
  <si>
    <t>4.3</t>
  </si>
  <si>
    <t>Wolne środki, o których mowa w art. 217 ust. 2 pkt 6 ustawy, w tym:</t>
  </si>
  <si>
    <t>4.3.1</t>
  </si>
  <si>
    <t>4.4</t>
  </si>
  <si>
    <t>Spłaty udzielonych pożyczek w latach ubiegłych, w tym:</t>
  </si>
  <si>
    <t>4.4.1</t>
  </si>
  <si>
    <t>4.5</t>
  </si>
  <si>
    <t>Inne przychody niezwiązane z zaciągnięciem długu, w tym:</t>
  </si>
  <si>
    <t>4.5.1</t>
  </si>
  <si>
    <t>Rozchody budżetu</t>
  </si>
  <si>
    <t>5.1</t>
  </si>
  <si>
    <t>Spłaty rat kapitałowych kredytów i pożyczek oraz wykup papierów wartościowych, w tym:</t>
  </si>
  <si>
    <t>5.1.1</t>
  </si>
  <si>
    <t>łączna kwota przypadających na dany rok kwot ustawowych wyłączeni z limitu spłaty zobowiązań, w tym:</t>
  </si>
  <si>
    <t>5.1.1.1</t>
  </si>
  <si>
    <t>kwota przypadających na dany rok kwot wyłączeni określonych w art. 243 ust. 3 ustawy</t>
  </si>
  <si>
    <t>5.1.1.2</t>
  </si>
  <si>
    <t>kwota przypadających na dany rok kwot wyłączeni określonych w art. 243 ust. 3a ustawy</t>
  </si>
  <si>
    <t>5.1.1.3</t>
  </si>
  <si>
    <t>kwota wyłączeń z tytułu wcześniejszej spłaty zobowiązań, określonych w art. 243 ust. 3b ustawy, z tego:</t>
  </si>
  <si>
    <t>5.1.1.3.1</t>
  </si>
  <si>
    <t>środkami nowego zobowiązania</t>
  </si>
  <si>
    <t>5.1.1.3.2</t>
  </si>
  <si>
    <t>wolnymi środkami, o których mowa w art. 217 ust. 2 pkt 6 ustawy</t>
  </si>
  <si>
    <t>5.1.1.3.3</t>
  </si>
  <si>
    <t>innymi środkami</t>
  </si>
  <si>
    <t>5.1.1.4</t>
  </si>
  <si>
    <t>kwota przypadających na dany rok kwot pozostałych ustawowych wyłączeń z limitu spłaty zobowiązań</t>
  </si>
  <si>
    <t>5.2</t>
  </si>
  <si>
    <t>Inne rozchody niezwiązane ze spłatą długu</t>
  </si>
  <si>
    <t>6</t>
  </si>
  <si>
    <t>Kwota długu, w tym:</t>
  </si>
  <si>
    <t>6.1</t>
  </si>
  <si>
    <t>kwota długu, którego planowana spłata dokona się z wydatków</t>
  </si>
  <si>
    <t>Relacja zrównoważenia wydatków bieżących, o której mowa w art. 242 ustawy</t>
  </si>
  <si>
    <t>x</t>
  </si>
  <si>
    <t>7.1</t>
  </si>
  <si>
    <t>Różnica między dochodami bieżącymi a wydatkami bieżącymi</t>
  </si>
  <si>
    <t>7.2</t>
  </si>
  <si>
    <t>Wskaźnik spłaty zobowiązań</t>
  </si>
  <si>
    <t>8.1</t>
  </si>
  <si>
    <t>8.1_vROD_2020</t>
  </si>
  <si>
    <t>8.1_vROD_2026</t>
  </si>
  <si>
    <t>8.2</t>
  </si>
  <si>
    <t>8.3</t>
  </si>
  <si>
    <t>8.3.1</t>
  </si>
  <si>
    <t>8.4</t>
  </si>
  <si>
    <t>TAK</t>
  </si>
  <si>
    <t>8.4.1</t>
  </si>
  <si>
    <t xml:space="preserve">Relacja kwoty długu do dochodów ogółem </t>
  </si>
  <si>
    <r>
      <rPr>
        <sz val="12"/>
        <color indexed="8"/>
        <rFont val="Times New Roman"/>
        <family val="1"/>
        <charset val="238"/>
      </rPr>
      <t xml:space="preserve">Relacja określona po lewej stronie nierówności we wzorze, o którym mowa w art. 243 ust. 1 ustawy (po uwzględnieniu zobowiązań związku współtworzonego przez jednostkę samorządu terytorialnego oraz po uwzględnieniu ustawowych wyłączeń </t>
    </r>
    <r>
      <rPr>
        <b/>
        <u/>
        <sz val="12"/>
        <color indexed="8"/>
        <rFont val="Times New Roman"/>
        <family val="1"/>
        <charset val="238"/>
      </rPr>
      <t>bez art. 15zob ust. 1</t>
    </r>
    <r>
      <rPr>
        <sz val="12"/>
        <color indexed="8"/>
        <rFont val="Times New Roman"/>
        <family val="1"/>
        <charset val="238"/>
      </rPr>
      <t xml:space="preserve"> przypadających na dany rok)</t>
    </r>
  </si>
  <si>
    <r>
      <rPr>
        <sz val="12"/>
        <color indexed="8"/>
        <rFont val="Times New Roman"/>
        <family val="1"/>
        <charset val="238"/>
      </rPr>
      <t xml:space="preserve">Informacja o spełnieniu wskaźnika spłaty zobowiązań określonego w art. 243 ustawy, po uwzględnieniu zobowiązań związku współtworzonego przez jednostkę samorządu terytorialnego oraz po uwzględnieniu ustawowych wyłączeń </t>
    </r>
    <r>
      <rPr>
        <b/>
        <u/>
        <sz val="12"/>
        <color indexed="8"/>
        <rFont val="Times New Roman"/>
        <family val="1"/>
        <charset val="238"/>
      </rPr>
      <t>bez art. 15zob ust. 1</t>
    </r>
    <r>
      <rPr>
        <sz val="12"/>
        <color indexed="8"/>
        <rFont val="Times New Roman"/>
        <family val="1"/>
        <charset val="238"/>
      </rPr>
      <t>, obliczonego w oparciu o plan 3 kwartałów roku poprzedzającego rok budżetowy</t>
    </r>
  </si>
  <si>
    <r>
      <rPr>
        <sz val="12"/>
        <color indexed="8"/>
        <rFont val="Times New Roman"/>
        <family val="1"/>
        <charset val="238"/>
      </rPr>
      <t xml:space="preserve">Informacja o spełnieniu wskaźnika spłaty zobowiązań określonego w art. 243 ustawy, po uwzględnieniu zobowiązań związku współtworzonego przez jednostkę samorządu terytorialnego oraz po uwzględnieniu ustawowych wyłączeń </t>
    </r>
    <r>
      <rPr>
        <b/>
        <u/>
        <sz val="12"/>
        <color indexed="8"/>
        <rFont val="Times New Roman"/>
        <family val="1"/>
        <charset val="238"/>
      </rPr>
      <t>bez art. 15zob ust. 1</t>
    </r>
    <r>
      <rPr>
        <sz val="12"/>
        <color indexed="8"/>
        <rFont val="Times New Roman"/>
        <family val="1"/>
        <charset val="238"/>
      </rPr>
      <t>, obliczonego w oparciu o wykonanie roku poprzedzającego rok budżetowy</t>
    </r>
  </si>
  <si>
    <t>Finansowanie programów, projektów lub zadań realizowanych z udziałem środków, o których mowa w art. 5 ust. 1 pkt 2 i 3 ustawy</t>
  </si>
  <si>
    <t>9.1</t>
  </si>
  <si>
    <t>Dochody bieżące na programy, projekty lub zadania finansowane z udziałem środków, o których mowa w art. 5 ust. 1 pkt 2 i 3 ustawy</t>
  </si>
  <si>
    <t>9.1.1</t>
  </si>
  <si>
    <t>Dotacje i środki o charakterze bieżącym na realizację programu, projektu lub zadania finansowanego z udziałem środków, o których mowa w art. 5 ust. 1 pkt 2 ustawy, w tym:</t>
  </si>
  <si>
    <t>9.1.1.1</t>
  </si>
  <si>
    <t>środki określone w art. 5 ust. 1 pkt 2 ustawy</t>
  </si>
  <si>
    <t>9.2</t>
  </si>
  <si>
    <t>Dochody majątkowe na programy, projekty lub zadania finansowane z udziałem środków, o których mowa w art. 5 ust. 1 pkt 2 i 3 ustawy</t>
  </si>
  <si>
    <t>9.2.1</t>
  </si>
  <si>
    <t>Dochody majątkowe na programy, projekty lub zadania finansowane z udziałem środków, o których mowa w art. 5 ust. 1 pkt 2 ustawy, w tym:</t>
  </si>
  <si>
    <t>9.2.1.1</t>
  </si>
  <si>
    <t>9.3</t>
  </si>
  <si>
    <t>Wydatki bieżące na programy, projekty lub zadania finansowane z udziałem środków, o których mowa w art. 5 ust. 1 pkt 2 i 3 ustawy</t>
  </si>
  <si>
    <t>9.3.1</t>
  </si>
  <si>
    <t>Wydatki bieżące na programy, projekty lub zadania finansowane z udziałem środków, o których mowa w art. 5 ust. 1 pkt 2 ustawy, w tym:</t>
  </si>
  <si>
    <t>9.3.1.1</t>
  </si>
  <si>
    <t>finansowane środkami określonymi w art. 5 ust. 1 pkt 2 ustawy</t>
  </si>
  <si>
    <t>9.4</t>
  </si>
  <si>
    <t>Wydatki majątkowe na programy, projekty lub zadania finansowane z udziałem środków, o których mowa w art. 5 ust. 1 pkt 2 i 3 ustawy</t>
  </si>
  <si>
    <t>9.4.1</t>
  </si>
  <si>
    <t>Wydatki majątkowe na programy, projekty lub zadania finansowane z udziałem środków, o których mowa w art. 5 ust. 1 pkt 2 ustawy, w tym:</t>
  </si>
  <si>
    <t>9.4.1.1</t>
  </si>
  <si>
    <t>Informacje uzupełniające o wybranych kategoriach finansowych</t>
  </si>
  <si>
    <t>10.1</t>
  </si>
  <si>
    <t>Wydatki objęte limitem, o którym mowa w art. 226 ust. 3 pkt 4 ustawy, z tego: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</si>
  <si>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</si>
  <si>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</si>
  <si>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</si>
  <si>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</si>
  <si>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</si>
  <si>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</si>
  <si>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</si>
  <si>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 związku z likwidacją lub przekształceniem samodzielnego publicznego zakładu opieki zdrowotnej</t>
  </si>
  <si>
    <t>10.4</t>
  </si>
  <si>
    <t>Kwota zobowiązań związku współtworzonego przez jednostkę samorządu terytorialnego przypadających do spłaty w danym roku budżetowym, podlegająca doliczeniu zgodnie z art. 244 ustawy</t>
  </si>
  <si>
    <t>10.5</t>
  </si>
  <si>
    <t>Kwota zobowiązań wynikających z przejęcia przez jednostkę samorządu terytorialnego zobowiązań po likwidowanych i przekształcanych samorządowych osobach prawnych</t>
  </si>
  <si>
    <t>10.6</t>
  </si>
  <si>
    <t>Spłaty, o których mowa w pkt. 5.1., wynikające wyłącznie z tytułu zobowiązań już zaciągniętych</t>
  </si>
  <si>
    <t>10.7</t>
  </si>
  <si>
    <t>Wydatki zmniejszające dług, w tym:</t>
  </si>
  <si>
    <t>10.7.1</t>
  </si>
  <si>
    <t>spłata zobowiązań wymagalnych z lat poprzednich, innych niż w pkt 10.7.3.</t>
  </si>
  <si>
    <t>10.7.2</t>
  </si>
  <si>
    <t>spłata zobowiązań zaliczanych do tytułu dłużnego – kredyt i pożyczka, w tym:</t>
  </si>
  <si>
    <t>10.7.2.1</t>
  </si>
  <si>
    <t>zobowiązań zaciągniętych po dniu 1 stycznia 2019 r. ,w tym:</t>
  </si>
  <si>
    <t>10.7.2.1.1</t>
  </si>
  <si>
    <t>dokonywana w formie wydatku bieżącego</t>
  </si>
  <si>
    <t>10.7.3</t>
  </si>
  <si>
    <t>wypłaty z tytułu wymagalnych poręczeń i gwarancji</t>
  </si>
  <si>
    <t>10.8</t>
  </si>
  <si>
    <t>Kwota wzrostu(+)/spadku(-) kwoty długu wynikająca z operacji nie kasowych (m.in. umorzenia, różnice kursowe)</t>
  </si>
  <si>
    <t>10.9</t>
  </si>
  <si>
    <t>Wcześniejsza spłata zobowiązań, wyłączona z limitu spłaty zobowiązań, dokonywana w formie wydatków budżetowych</t>
  </si>
  <si>
    <t>Dane dotyczące emitowanych obligacji przychodowych</t>
  </si>
  <si>
    <t>11.1</t>
  </si>
  <si>
    <t>Środki z przedsięwzięcia gromadzone na rachunku bankowym, w tym:</t>
  </si>
  <si>
    <t>11.1.1</t>
  </si>
  <si>
    <t>środki na zaspokojenie roszczeń obligatariuszy</t>
  </si>
  <si>
    <t>11.2</t>
  </si>
  <si>
    <t>Wydatki bieżące z tytułu świadczenia emitenta należnego obligatariuszom, nieuwzględniane w limicie spłaty zobowiązań</t>
  </si>
  <si>
    <t>Stopnie niezachowania relacji określonych w art. 242-244 w przypadku określonym w ... ustawy</t>
  </si>
  <si>
    <t>12.1</t>
  </si>
  <si>
    <t>Stopień niezachowania relacji zrównoważenia wydatków bieżących, o której mowa w poz. 7.2.</t>
  </si>
  <si>
    <t>12.2</t>
  </si>
  <si>
    <t>Stopień niezachowania wskaźnika spłaty zobowiązań, o którym mowa w poz. 8.4.</t>
  </si>
  <si>
    <t>12.3</t>
  </si>
  <si>
    <t>Stopień niezachowania wskaźnika spłaty zobowiązań, o którym mowa w poz. 8.4.1.</t>
  </si>
  <si>
    <t>10.10</t>
  </si>
  <si>
    <t>Wykup papierów wartościowych, spłaty rat kredytów i pożyczek wraz z należnymi odsetkami i dyskontem, odpowiednio emitowanych lub zaciągniętych do równowartości kwoty ubytku w wykonanych dochodach jednostki samorządu terytorialnego będącego skutkiem wystąpienia COVID-19</t>
  </si>
  <si>
    <t>10.11</t>
  </si>
  <si>
    <t>Wydatki bieżące podlegające ustawowemu wyłączeniu z limitu spłaty zobowiązań</t>
  </si>
  <si>
    <t>Ponadto dokonuje się zmian w załączniku nr 2 do wieloletniej prognozy finansowej "Wykaz przedsięwzięć wieloletnich" wynikających:</t>
  </si>
  <si>
    <t xml:space="preserve"> - ze zmiany ogólnego kosztu zadań,</t>
  </si>
  <si>
    <t xml:space="preserve"> - z przeniesienia planowanych wydatków między latami realizacji zadań.</t>
  </si>
  <si>
    <t>Zmiany dotyczą niżej wymienionych przedsięwzięć:</t>
  </si>
  <si>
    <t>Wyszczególnienie (nazwa zadania i cel)</t>
  </si>
  <si>
    <t>Łączne nakłady finansowe</t>
  </si>
  <si>
    <t>Przed zmianą</t>
  </si>
  <si>
    <t>Zwiększenia</t>
  </si>
  <si>
    <t>Zmniejszenia</t>
  </si>
  <si>
    <t>Po zmianie</t>
  </si>
  <si>
    <t>1.</t>
  </si>
  <si>
    <t xml:space="preserve">Wydatki na programy, projekty lub zadania związane z programami realizowanymi z udziałem środków, o których mowa w art. 5 ust. 1 pkt 2 i 3 ustawy z dnia 27 sierpnia 2009 r. o finansach publicznych </t>
  </si>
  <si>
    <t>Wydatki bieżące</t>
  </si>
  <si>
    <t>(dokonuje się aktualizacji puli środków na współfinansowanie z EFS w poszczególnych latach)</t>
  </si>
  <si>
    <t>Wydatki majątkowe</t>
  </si>
  <si>
    <t>(dokonuje się aktualizacji puli środków na współfinansowanie z EFRR w poszczególnych latach)</t>
  </si>
  <si>
    <t xml:space="preserve">Wydatki na programy, projekty lub zadania pozostałe </t>
  </si>
  <si>
    <t>3.</t>
  </si>
  <si>
    <t>Pozostałe zmiany</t>
  </si>
  <si>
    <t>Horyzont czasowy</t>
  </si>
  <si>
    <t>DOCHODY</t>
  </si>
  <si>
    <t>WYDATKI</t>
  </si>
  <si>
    <t>WYNIK BUDŻETOWY</t>
  </si>
  <si>
    <t>Plan 
przed zmianą</t>
  </si>
  <si>
    <t>zmiana (+/-)</t>
  </si>
  <si>
    <t>Plan 
po zmianie</t>
  </si>
  <si>
    <t>2.</t>
  </si>
  <si>
    <t>4.</t>
  </si>
  <si>
    <t>5.</t>
  </si>
  <si>
    <t>6.</t>
  </si>
  <si>
    <t>7.</t>
  </si>
  <si>
    <t>8.</t>
  </si>
  <si>
    <t>9.</t>
  </si>
  <si>
    <t>10.</t>
  </si>
  <si>
    <t>PRZYCHODY</t>
  </si>
  <si>
    <t>ROZCHODY</t>
  </si>
  <si>
    <t>WYNIK FINANSOWY</t>
  </si>
  <si>
    <t>Ocena skutków regulacji:</t>
  </si>
  <si>
    <t>Zmiany dochodów, wydatków, przychodów i rozchodów oraz wynik budżetowy i finansowy w latach 2011-2026</t>
  </si>
  <si>
    <t>11.</t>
  </si>
  <si>
    <t>12.</t>
  </si>
  <si>
    <t>13.</t>
  </si>
  <si>
    <t>Skutkiem uchwały jest zmiana wieloletniej prognozy finansowej Województwa Kujawsko-Pomorskiego na lata 2011-2026, zgodnie z załącznikami do niniejszej uchwały.</t>
  </si>
  <si>
    <t>RPO 2020 - RPO WKP 2014-2020 (współfinansowanie krajowe dla beneficjentów środków EFRR) - Ułatwienie absorpcji środków
(Urząd Marszałkowski Województwa Kujawsko-Pomorskiego)</t>
  </si>
  <si>
    <t>RPO 2020 - RPO WKP 2014-2020 (współfinansowanie krajowe dla beneficjentów środków EFS) - Ułatwienie absorpcji środków
(Urząd Marszałkowski Województwa Kujawsko-Pomorskiego)</t>
  </si>
  <si>
    <t>1.2.3</t>
  </si>
  <si>
    <t>RPO 2020 - Dz. 6.1.1 – Doposażenie szpitali w województwie kujawsko-pomorskim związane z zapobieganiem, przeciwdziałaniem i zwalczaniem COVID-19 – Wsparcie podmiotów leczniczych w zwalczaniu epidemii COVID-19</t>
  </si>
  <si>
    <t>Relacja określona po lewej stronie nierówności we wzorze, o którym mowa w art. 243 ust. 1 ustawy (po uwzględnieniu zobowiązań związku współtworzonego przez jednostkę samorządu terytorialnego oraz po uwzględnieniu ustawowych wyłączeń przypadających na dany rok)</t>
  </si>
  <si>
    <t>Dopuszczalny limit spłaty zobowiązań określony po prawej stronie nierówności we wzorze,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</si>
  <si>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określony po prawej stronie nierówności we wzorze, o którym mowa w art. 243 ustawy, po uwzględnieniu ustawowych wyłączeń, obliczony w oparciu o wykonanie roku poprzedzającego pierwszy rok prognozy (wskaźnik ustalony w oparciu o średnią arytmetyczną z poprzednich lat)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</si>
  <si>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kwartałów roku poprzedzającego rok budżetowy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</si>
  <si>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roku poprzedzającego rok budżetowy</t>
  </si>
  <si>
    <t>Zmiany dochodów, wydatków, przychodów i rozchodów oraz wynik budżetowy i finansowy w latach 2021-2039</t>
  </si>
  <si>
    <t>Skutkiem uchwały jest zmiana wieloletniej prognozy finansowej Województwa Kujawsko-Pomorskiego na lata 2021-2039, zgodnie z załącznikami do niniejszej uchwały.</t>
  </si>
  <si>
    <t>Uchwała dotyczy zmiany wieloletniej prognozy finansowej Województwa Kujawsko-Pomorskiego na lata 2021-2039.</t>
  </si>
  <si>
    <t>Obowiązująca wieloletnia prognoza finansowa Województwa Kujawsko-Pomorskiego obejmuje lata 2021-2039.</t>
  </si>
  <si>
    <t>Dokonuje się zmiany w wieloletniej prognozie finansowej Województwa Kujawsko-Pomorskiego na lata 2021-2039. Zmiany wynikają:</t>
  </si>
  <si>
    <t xml:space="preserve"> - ze zmiany budżetu województwa na 2021 r.;</t>
  </si>
  <si>
    <t>Szczegółowy zakres zmian budżetu województwa na 2021 r., które wpływają na załącznik nr 1 do wieloletniej prognozy finansowej przedstawia poniższa tabela:</t>
  </si>
  <si>
    <t>Plan na 2021 rok
(przed zmianą)</t>
  </si>
  <si>
    <t>(dokonuje się urealnienia poniesionych do końca 2020 r. wydatków, przeniesienia części wydatków bieżących do wydatków inwestycyjnych oraz zmniejszenia ogólnej wartości projektu w celu dostosowania do wniosku o dofinansowanie projektu)</t>
  </si>
  <si>
    <t>Dotowanie kolejowych przewozów pasażerskich 2020-2035 - Organizowanie publicznego transportu zbiorowego na liniach kolejowych</t>
  </si>
  <si>
    <t>IZ - POWER Dz. 2.5 - Kooperacja-efektywna i skuteczna - Wzmocnienie potencjału instytucji działających na rzecz wyłączenia społecznego</t>
  </si>
  <si>
    <t>RPO 2020 - Dz. 9.3.2 - Pogodna jesień życia na Kujawach i Pomorzu - projekt rozwoju pomocy środowiskowej dla seniorów - Zwiększenie dostępu do niestacjonarnych usług opiekuńczych dla osób starszych</t>
  </si>
  <si>
    <t>Zgodnie z art. 18 pkt 20 ustawy z dnia 5 czerwca 1998 r. o samorządzie województwa  (Dz. U. z 2020 r. poz. 1668) do kompetencji sejmiku województwa należy podejmowanie uchwał w innych sprawach zastrzeżonych ustawami. Natomiast art. 231 ustawy z dnia 27 sierpnia 2009 r. o finansach publicznych (Dz.U. z 2021 r. poz. 305) uprawnia organ stanowiący do zmiany kwot wydatków na zaplanowane w wieloletniej prognozie finansowej przedsięwzięcia.</t>
  </si>
  <si>
    <t xml:space="preserve"> - ze zmiany w planowanych przedsięwzięciach.</t>
  </si>
  <si>
    <t>(dokonuje się urealnienia poniesionych do końca 2020 r. wydatków. Dokonuje się zwiększenia planowanych na 2021 r. wydatków z przeznaczeniem na pokrycie kosztów planowanej zwiększonej liczby połączeń kolejowych na terenie województwa kujawsko-pomorskiego. Ogólna wartość zadania ulega zwiększeniu)</t>
  </si>
  <si>
    <t>(dokonuje się urealnienia poniesionych do końca 2020 r. wydatków oraz przeniesienia niewykorzystanych wydatków z roku 2020 do roku 2021 przy zachowaniu niezmienionej ogólnej wartości projektu)</t>
  </si>
  <si>
    <t>(dokonuje się urealnienia poniesionych do końca 2020 r. wydatków, przeniesienia części niewykorzystanych wydatków z roku 2020 do roku 2021 oraz przeniesienia części wydatków bieżących do wydatków inwestycyjnych. Ogólna wartość projektu ulega zmniejszeniu w celu dostosowania do wniosku o dofinansowanie projektu)</t>
  </si>
  <si>
    <t>Art. 226-229 ustawy z dnia 27 sierpnia 2009 r. o finansach publicznych (Dz.U. z 2021 r. poz. 305)  określają szczegółowość wieloletniej prognozy finansowej jednostki samorządu terytorialnego, tj. minimalny zakres informacji i danych jakie powinny się w niej znaleźć.</t>
  </si>
  <si>
    <r>
      <t xml:space="preserve">W powyższej uchwale wprowadzone są zmiany wynikające ze zmiany budżetu województwa na 2021 r. dokonane uchwałami Zarządu Województwa Kujawsko-Pomorskiego: Nr 3/78/21 z dnia 28 stycznia 2021 r. oraz Nr 6/227/21 z dnia 18 lutego 2021 r. zmieniających uchwałę w sprawie budżetu województwa na rok 2021 a także zmiany ujęte w projekcie uchwały Sejmiku Województwa Kujawsko-Pomorskiego </t>
    </r>
    <r>
      <rPr>
        <i/>
        <sz val="12"/>
        <color indexed="8"/>
        <rFont val="Times New Roman"/>
        <family val="1"/>
        <charset val="238"/>
      </rPr>
      <t xml:space="preserve">w sprawie zmiany budżetu województwa na rok 2021. </t>
    </r>
  </si>
  <si>
    <t>(dokonuje się urealnienia poniesionych do końca 2020 r. wydatków oraz przeniesienia niewykorzystanych wydatków z roku 2020 do roku 2021. Ogólna wartość projektu ulega zwiększeniu w związku z akceptacją przez Instytucję Zarządzającą RPO WK-P zmian do projektu i podpisaniem  aneksu do umowy partnerskiej zwiększającej wartość wydatków realizowanych przez ROPS w Toruniu)</t>
  </si>
  <si>
    <t>Różnica między dochodami bieżącymi, skorygowanymi o środki a wydatkami bieżącymi</t>
  </si>
  <si>
    <t xml:space="preserve"> - z aktualizacji wielkości dochodów i wydatków oraz rozchodów w poszczególnych latach,</t>
  </si>
  <si>
    <t xml:space="preserve"> - ze zmian w planowanych przedsięwzięciach wieloletnich, w tym w przedsięwzięciach z udziałem środków unijnych,</t>
  </si>
  <si>
    <t xml:space="preserve"> - z aktualizacji planowanych rozchodów w związku z urealnieniem wartości kredytu zaciągniętego w 2020 r.</t>
  </si>
  <si>
    <t xml:space="preserve">      Relacja określona po prawej stronie nierówności we wzorze, o którym
      mowa w art. 243 ust. 1 ustawy, ustalona dla danego roku (wskaźnik 
      jednoroczny)</t>
  </si>
  <si>
    <t>Pierwotnie w 2020 r. planowano zaciągnąć kredyt w kwocie 134.980.952 zł. Ostatecznie zaciągnięto kredyt w wysokości 53.580.951,77 zł z przeznaczeniem na spłatę rat kredytów.</t>
  </si>
  <si>
    <t>Dokonuje się zmian w zakresie planowanych dochodów, wydatków, wyniku budżetowego i rozchodów w poszczególnych latach oraz aktualizacji prognozy kwoty długu. Zmiany wynikają przede wszystkim:</t>
  </si>
  <si>
    <t>W kwocie długu na koniec 2020 r. poza zobowiązaniami z tytułu kredytów i pożyczek w wysokości 269.101.343,06 zł występują zobowiązania wymagalne w kwocie 41.910,15 zł planowane do spłaty z wydatków 2021 r.</t>
  </si>
  <si>
    <t>W związku z dokonanymi zmianami w wieloletniej prognozie finansowej dokonuje się aktualizacji załącznika nr 3 dotyczącego objaśnień przyjętych wartości do wieloletniej prognozy finansowej województwa kujawsko-pomorskiego.</t>
  </si>
  <si>
    <t xml:space="preserve">Zestawienie zmian w planowanych dochodach, wydatkach, wyniku budżetowym i rozchodach w latach 2021-2039 przedstawia załączona tabela. </t>
  </si>
  <si>
    <t xml:space="preserve"> - z urealnienia wykonania budżetu za 2020 r.,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</si>
</sst>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z_ł_-;\-* #,##0.00\ _z_ł_-;_-* \-??\ _z_ł_-;_-@_-"/>
    <numFmt numFmtId="165" formatCode="#,##0.00_ ;[Red]\-#,##0.00\ "/>
  </numFmts>
  <fonts count="57"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sz val="10"/>
      <color indexed="8"/>
      <name val="Czcionka tekstu podstawowego"/>
      <family val="2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Czcionka tekstu podstawowego"/>
      <family val="2"/>
      <charset val="238"/>
    </font>
    <font>
      <sz val="12"/>
      <color indexed="8"/>
      <name val="Times New Roman"/>
      <family val="1"/>
      <charset val="238"/>
    </font>
    <font>
      <sz val="12"/>
      <color indexed="8"/>
      <name val="Czcionka tekstu podstawowego"/>
      <family val="2"/>
      <charset val="238"/>
    </font>
    <font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0"/>
      <color indexed="8"/>
      <name val="Czcionka tekstu podstawowego"/>
      <family val="2"/>
      <charset val="238"/>
    </font>
    <font>
      <b/>
      <i/>
      <sz val="12"/>
      <color indexed="8"/>
      <name val="Times New Roman"/>
      <family val="1"/>
      <charset val="238"/>
    </font>
    <font>
      <b/>
      <i/>
      <sz val="10"/>
      <color indexed="8"/>
      <name val="Czcionka tekstu podstawowego"/>
      <family val="2"/>
      <charset val="238"/>
    </font>
    <font>
      <i/>
      <sz val="12"/>
      <name val="Times New Roman CE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i/>
      <sz val="12"/>
      <color rgb="FF00000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07">
    <xf numFmtId="0" fontId="0" fillId="0" borderId="0"/>
    <xf numFmtId="0" fontId="55" fillId="2" borderId="0" applyNumberFormat="0" applyBorder="0" applyAlignment="0" applyProtection="0"/>
    <xf numFmtId="0" fontId="1" fillId="2" borderId="0" applyNumberFormat="0" applyBorder="0" applyAlignment="0" applyProtection="0"/>
    <xf numFmtId="0" fontId="55" fillId="3" borderId="0" applyNumberFormat="0" applyBorder="0" applyAlignment="0" applyProtection="0"/>
    <xf numFmtId="0" fontId="1" fillId="3" borderId="0" applyNumberFormat="0" applyBorder="0" applyAlignment="0" applyProtection="0"/>
    <xf numFmtId="0" fontId="55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7" borderId="0" applyNumberFormat="0" applyBorder="0" applyAlignment="0" applyProtection="0"/>
    <xf numFmtId="0" fontId="1" fillId="7" borderId="0" applyNumberFormat="0" applyBorder="0" applyAlignment="0" applyProtection="0"/>
    <xf numFmtId="0" fontId="55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9" borderId="0" applyNumberFormat="0" applyBorder="0" applyAlignment="0" applyProtection="0"/>
    <xf numFmtId="0" fontId="1" fillId="9" borderId="0" applyNumberFormat="0" applyBorder="0" applyAlignment="0" applyProtection="0"/>
    <xf numFmtId="0" fontId="55" fillId="10" borderId="0" applyNumberFormat="0" applyBorder="0" applyAlignment="0" applyProtection="0"/>
    <xf numFmtId="0" fontId="1" fillId="10" borderId="0" applyNumberFormat="0" applyBorder="0" applyAlignment="0" applyProtection="0"/>
    <xf numFmtId="0" fontId="55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12" borderId="0" applyNumberFormat="0" applyBorder="0" applyAlignment="0" applyProtection="0"/>
    <xf numFmtId="0" fontId="2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3" fillId="18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164" fontId="55" fillId="0" borderId="0" applyFill="0" applyBorder="0" applyAlignment="0" applyProtection="0"/>
    <xf numFmtId="0" fontId="10" fillId="0" borderId="3" applyNumberFormat="0" applyFill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2" fillId="0" borderId="0"/>
    <xf numFmtId="0" fontId="23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23" fillId="0" borderId="0"/>
    <xf numFmtId="0" fontId="23" fillId="0" borderId="0"/>
    <xf numFmtId="0" fontId="1" fillId="0" borderId="0"/>
    <xf numFmtId="0" fontId="22" fillId="0" borderId="0"/>
    <xf numFmtId="0" fontId="24" fillId="20" borderId="1" applyNumberFormat="0" applyAlignment="0" applyProtection="0"/>
    <xf numFmtId="0" fontId="25" fillId="20" borderId="1" applyNumberFormat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9" fontId="55" fillId="0" borderId="0" applyFill="0" applyBorder="0" applyAlignment="0" applyProtection="0"/>
    <xf numFmtId="0" fontId="26" fillId="0" borderId="0"/>
    <xf numFmtId="0" fontId="27" fillId="0" borderId="8" applyNumberFormat="0" applyFill="0" applyAlignment="0" applyProtection="0"/>
    <xf numFmtId="0" fontId="28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5" fillId="23" borderId="9" applyNumberFormat="0" applyAlignment="0" applyProtection="0"/>
    <xf numFmtId="0" fontId="55" fillId="23" borderId="9" applyNumberFormat="0" applyAlignment="0" applyProtection="0"/>
    <xf numFmtId="0" fontId="34" fillId="3" borderId="0" applyNumberFormat="0" applyBorder="0" applyAlignment="0" applyProtection="0"/>
    <xf numFmtId="0" fontId="35" fillId="3" borderId="0" applyNumberFormat="0" applyBorder="0" applyAlignment="0" applyProtection="0"/>
  </cellStyleXfs>
  <cellXfs count="181">
    <xf numFmtId="0" fontId="0" fillId="0" borderId="0" xfId="0"/>
    <xf numFmtId="0" fontId="36" fillId="0" borderId="0" xfId="0" applyFont="1" applyFill="1" applyAlignment="1" applyProtection="1">
      <alignment horizontal="center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/>
    </xf>
    <xf numFmtId="0" fontId="37" fillId="0" borderId="0" xfId="0" applyFont="1" applyFill="1" applyAlignment="1" applyProtection="1">
      <alignment horizontal="center" vertical="center" wrapText="1"/>
    </xf>
    <xf numFmtId="0" fontId="38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36" fillId="0" borderId="0" xfId="0" applyFont="1" applyFill="1" applyAlignment="1" applyProtection="1">
      <alignment wrapText="1"/>
    </xf>
    <xf numFmtId="0" fontId="41" fillId="0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wrapText="1"/>
    </xf>
    <xf numFmtId="0" fontId="45" fillId="0" borderId="0" xfId="0" applyFont="1" applyFill="1" applyAlignment="1" applyProtection="1">
      <alignment vertical="center" wrapText="1"/>
    </xf>
    <xf numFmtId="0" fontId="46" fillId="0" borderId="1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wrapText="1"/>
    </xf>
    <xf numFmtId="0" fontId="46" fillId="0" borderId="0" xfId="0" applyFont="1" applyFill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vertical="center" wrapText="1"/>
    </xf>
    <xf numFmtId="165" fontId="39" fillId="0" borderId="10" xfId="81" applyNumberFormat="1" applyFont="1" applyFill="1" applyBorder="1" applyAlignment="1" applyProtection="1">
      <alignment vertical="center" shrinkToFit="1"/>
    </xf>
    <xf numFmtId="4" fontId="39" fillId="0" borderId="10" xfId="81" applyNumberFormat="1" applyFont="1" applyFill="1" applyBorder="1" applyAlignment="1" applyProtection="1">
      <alignment vertical="center" shrinkToFit="1"/>
    </xf>
    <xf numFmtId="0" fontId="39" fillId="0" borderId="0" xfId="0" applyFont="1" applyFill="1" applyAlignment="1" applyProtection="1">
      <alignment vertical="center" wrapText="1"/>
    </xf>
    <xf numFmtId="0" fontId="41" fillId="0" borderId="10" xfId="0" applyFont="1" applyFill="1" applyBorder="1" applyAlignment="1" applyProtection="1">
      <alignment horizontal="left" vertical="center" wrapText="1"/>
    </xf>
    <xf numFmtId="0" fontId="41" fillId="0" borderId="10" xfId="0" applyFont="1" applyFill="1" applyBorder="1" applyAlignment="1" applyProtection="1">
      <alignment horizontal="left" vertical="center" wrapText="1" indent="2"/>
    </xf>
    <xf numFmtId="165" fontId="41" fillId="0" borderId="10" xfId="81" applyNumberFormat="1" applyFont="1" applyFill="1" applyBorder="1" applyAlignment="1" applyProtection="1">
      <alignment vertical="center" shrinkToFit="1"/>
    </xf>
    <xf numFmtId="4" fontId="41" fillId="0" borderId="10" xfId="81" applyNumberFormat="1" applyFont="1" applyFill="1" applyBorder="1" applyAlignment="1" applyProtection="1">
      <alignment vertical="center" shrinkToFit="1"/>
    </xf>
    <xf numFmtId="0" fontId="41" fillId="0" borderId="10" xfId="0" applyFont="1" applyFill="1" applyBorder="1" applyAlignment="1" applyProtection="1">
      <alignment horizontal="left" vertical="center" wrapText="1" indent="4"/>
    </xf>
    <xf numFmtId="0" fontId="41" fillId="0" borderId="10" xfId="0" applyFont="1" applyFill="1" applyBorder="1" applyAlignment="1" applyProtection="1">
      <alignment horizontal="left" vertical="center" wrapText="1" indent="6"/>
    </xf>
    <xf numFmtId="0" fontId="40" fillId="0" borderId="0" xfId="0" applyFont="1" applyFill="1" applyAlignment="1" applyProtection="1">
      <alignment wrapText="1"/>
    </xf>
    <xf numFmtId="0" fontId="41" fillId="0" borderId="11" xfId="0" applyFont="1" applyFill="1" applyBorder="1" applyAlignment="1" applyProtection="1">
      <alignment horizontal="left" vertical="center" wrapText="1" indent="6"/>
    </xf>
    <xf numFmtId="0" fontId="39" fillId="0" borderId="10" xfId="0" applyFont="1" applyFill="1" applyBorder="1" applyAlignment="1" applyProtection="1">
      <alignment horizontal="left" vertical="center" wrapText="1" indent="2"/>
    </xf>
    <xf numFmtId="4" fontId="39" fillId="0" borderId="10" xfId="0" applyNumberFormat="1" applyFont="1" applyFill="1" applyBorder="1" applyAlignment="1" applyProtection="1">
      <alignment horizontal="right" vertical="center" wrapText="1"/>
    </xf>
    <xf numFmtId="0" fontId="44" fillId="0" borderId="0" xfId="0" applyFont="1" applyFill="1" applyAlignment="1" applyProtection="1">
      <alignment wrapText="1"/>
    </xf>
    <xf numFmtId="0" fontId="44" fillId="0" borderId="0" xfId="0" applyFont="1" applyFill="1" applyAlignment="1" applyProtection="1">
      <alignment vertical="center" wrapText="1"/>
    </xf>
    <xf numFmtId="0" fontId="41" fillId="0" borderId="10" xfId="0" applyFont="1" applyFill="1" applyBorder="1" applyAlignment="1" applyProtection="1">
      <alignment horizontal="left" vertical="center" wrapText="1" indent="8"/>
    </xf>
    <xf numFmtId="165" fontId="39" fillId="0" borderId="10" xfId="81" applyNumberFormat="1" applyFont="1" applyFill="1" applyBorder="1" applyAlignment="1" applyProtection="1">
      <alignment horizontal="center" vertical="center" shrinkToFit="1"/>
    </xf>
    <xf numFmtId="4" fontId="39" fillId="0" borderId="10" xfId="81" applyNumberFormat="1" applyFont="1" applyFill="1" applyBorder="1" applyAlignment="1" applyProtection="1">
      <alignment horizontal="center" vertical="center" shrinkToFit="1"/>
    </xf>
    <xf numFmtId="10" fontId="41" fillId="0" borderId="10" xfId="81" applyNumberFormat="1" applyFont="1" applyFill="1" applyBorder="1" applyAlignment="1" applyProtection="1">
      <alignment vertical="center" shrinkToFit="1"/>
    </xf>
    <xf numFmtId="165" fontId="41" fillId="0" borderId="10" xfId="81" applyNumberFormat="1" applyFont="1" applyFill="1" applyBorder="1" applyAlignment="1" applyProtection="1">
      <alignment horizontal="center" vertical="center" shrinkToFit="1"/>
    </xf>
    <xf numFmtId="0" fontId="41" fillId="0" borderId="11" xfId="0" applyFont="1" applyFill="1" applyBorder="1" applyAlignment="1">
      <alignment horizontal="left" vertical="center" wrapText="1" indent="1"/>
    </xf>
    <xf numFmtId="0" fontId="41" fillId="0" borderId="11" xfId="0" applyFont="1" applyFill="1" applyBorder="1" applyAlignment="1">
      <alignment horizontal="left" vertical="center" wrapText="1" indent="2"/>
    </xf>
    <xf numFmtId="10" fontId="41" fillId="0" borderId="10" xfId="81" applyNumberFormat="1" applyFont="1" applyFill="1" applyBorder="1" applyAlignment="1" applyProtection="1">
      <alignment horizontal="center" vertical="center" shrinkToFit="1"/>
    </xf>
    <xf numFmtId="4" fontId="41" fillId="0" borderId="10" xfId="81" applyNumberFormat="1" applyFont="1" applyFill="1" applyBorder="1" applyAlignment="1" applyProtection="1">
      <alignment horizontal="right" vertical="center" shrinkToFit="1"/>
    </xf>
    <xf numFmtId="0" fontId="41" fillId="0" borderId="0" xfId="0" applyFont="1" applyFill="1" applyBorder="1" applyAlignment="1" applyProtection="1">
      <alignment horizontal="left" vertical="center" wrapText="1"/>
    </xf>
    <xf numFmtId="0" fontId="41" fillId="0" borderId="0" xfId="0" applyFont="1" applyFill="1" applyBorder="1" applyAlignment="1" applyProtection="1">
      <alignment horizontal="left" vertical="center" wrapText="1" indent="2"/>
    </xf>
    <xf numFmtId="10" fontId="41" fillId="0" borderId="0" xfId="81" applyNumberFormat="1" applyFont="1" applyFill="1" applyBorder="1" applyAlignment="1" applyProtection="1">
      <alignment horizontal="center" vertical="center" shrinkToFit="1"/>
    </xf>
    <xf numFmtId="0" fontId="41" fillId="0" borderId="0" xfId="0" applyFont="1" applyFill="1" applyAlignment="1" applyProtection="1">
      <alignment horizontal="center"/>
    </xf>
    <xf numFmtId="0" fontId="41" fillId="0" borderId="0" xfId="0" applyFont="1" applyFill="1" applyProtection="1"/>
    <xf numFmtId="0" fontId="39" fillId="0" borderId="0" xfId="0" applyFont="1" applyFill="1" applyAlignment="1" applyProtection="1">
      <alignment horizontal="center" wrapText="1"/>
    </xf>
    <xf numFmtId="0" fontId="41" fillId="0" borderId="0" xfId="0" applyFont="1" applyFill="1" applyAlignment="1" applyProtection="1">
      <alignment horizontal="center" wrapText="1"/>
    </xf>
    <xf numFmtId="0" fontId="52" fillId="0" borderId="0" xfId="0" applyFont="1" applyFill="1" applyAlignment="1" applyProtection="1">
      <alignment horizontal="center"/>
    </xf>
    <xf numFmtId="0" fontId="52" fillId="0" borderId="0" xfId="0" applyFont="1" applyFill="1" applyProtection="1"/>
    <xf numFmtId="0" fontId="52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Alignment="1" applyProtection="1">
      <alignment vertical="center"/>
    </xf>
    <xf numFmtId="2" fontId="38" fillId="0" borderId="12" xfId="0" applyNumberFormat="1" applyFont="1" applyFill="1" applyBorder="1" applyAlignment="1" applyProtection="1">
      <alignment horizontal="center" vertical="center" wrapText="1"/>
    </xf>
    <xf numFmtId="2" fontId="38" fillId="0" borderId="13" xfId="0" applyNumberFormat="1" applyFont="1" applyFill="1" applyBorder="1" applyAlignment="1" applyProtection="1">
      <alignment horizontal="center" vertical="center" wrapText="1"/>
    </xf>
    <xf numFmtId="2" fontId="38" fillId="0" borderId="14" xfId="0" applyNumberFormat="1" applyFont="1" applyFill="1" applyBorder="1" applyAlignment="1" applyProtection="1">
      <alignment horizontal="center" vertical="center" wrapText="1"/>
    </xf>
    <xf numFmtId="2" fontId="38" fillId="0" borderId="15" xfId="0" applyNumberFormat="1" applyFont="1" applyFill="1" applyBorder="1" applyAlignment="1" applyProtection="1">
      <alignment horizontal="center" vertical="center" wrapText="1"/>
    </xf>
    <xf numFmtId="2" fontId="38" fillId="0" borderId="0" xfId="0" applyNumberFormat="1" applyFont="1" applyFill="1" applyBorder="1" applyAlignment="1" applyProtection="1">
      <alignment horizontal="center" vertical="center" wrapText="1"/>
    </xf>
    <xf numFmtId="2" fontId="38" fillId="0" borderId="16" xfId="0" applyNumberFormat="1" applyFont="1" applyFill="1" applyBorder="1" applyAlignment="1" applyProtection="1">
      <alignment horizontal="center" vertical="center" wrapText="1"/>
    </xf>
    <xf numFmtId="2" fontId="38" fillId="0" borderId="17" xfId="0" applyNumberFormat="1" applyFont="1" applyFill="1" applyBorder="1" applyAlignment="1" applyProtection="1">
      <alignment horizontal="center" vertical="center" wrapText="1"/>
    </xf>
    <xf numFmtId="2" fontId="38" fillId="0" borderId="18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Fill="1" applyProtection="1"/>
    <xf numFmtId="0" fontId="54" fillId="0" borderId="19" xfId="0" applyFont="1" applyFill="1" applyBorder="1" applyAlignment="1" applyProtection="1">
      <alignment horizontal="center"/>
    </xf>
    <xf numFmtId="0" fontId="54" fillId="0" borderId="20" xfId="0" applyFont="1" applyFill="1" applyBorder="1" applyAlignment="1" applyProtection="1">
      <alignment horizontal="center"/>
    </xf>
    <xf numFmtId="0" fontId="54" fillId="0" borderId="21" xfId="0" applyFont="1" applyFill="1" applyBorder="1" applyAlignment="1" applyProtection="1">
      <alignment horizontal="center"/>
    </xf>
    <xf numFmtId="0" fontId="54" fillId="0" borderId="22" xfId="0" applyFont="1" applyFill="1" applyBorder="1" applyAlignment="1" applyProtection="1">
      <alignment horizontal="center"/>
    </xf>
    <xf numFmtId="0" fontId="54" fillId="0" borderId="23" xfId="0" applyFont="1" applyFill="1" applyBorder="1" applyAlignment="1" applyProtection="1">
      <alignment horizontal="center"/>
    </xf>
    <xf numFmtId="0" fontId="54" fillId="0" borderId="0" xfId="0" applyFont="1" applyFill="1" applyBorder="1" applyAlignment="1" applyProtection="1">
      <alignment horizontal="center"/>
    </xf>
    <xf numFmtId="0" fontId="54" fillId="0" borderId="0" xfId="0" applyFont="1" applyFill="1" applyProtection="1"/>
    <xf numFmtId="0" fontId="52" fillId="0" borderId="24" xfId="0" applyFont="1" applyFill="1" applyBorder="1" applyAlignment="1" applyProtection="1">
      <alignment horizontal="center" vertical="center"/>
    </xf>
    <xf numFmtId="4" fontId="52" fillId="0" borderId="25" xfId="0" applyNumberFormat="1" applyFont="1" applyFill="1" applyBorder="1" applyAlignment="1" applyProtection="1">
      <alignment vertical="center"/>
    </xf>
    <xf numFmtId="4" fontId="52" fillId="0" borderId="26" xfId="0" applyNumberFormat="1" applyFont="1" applyFill="1" applyBorder="1" applyAlignment="1" applyProtection="1">
      <alignment vertical="center"/>
    </xf>
    <xf numFmtId="4" fontId="52" fillId="0" borderId="0" xfId="0" applyNumberFormat="1" applyFont="1" applyFill="1" applyBorder="1" applyAlignment="1" applyProtection="1">
      <alignment vertical="center"/>
    </xf>
    <xf numFmtId="4" fontId="52" fillId="0" borderId="27" xfId="0" applyNumberFormat="1" applyFont="1" applyFill="1" applyBorder="1" applyAlignment="1" applyProtection="1">
      <alignment vertical="center"/>
    </xf>
    <xf numFmtId="4" fontId="52" fillId="0" borderId="10" xfId="0" applyNumberFormat="1" applyFont="1" applyFill="1" applyBorder="1" applyAlignment="1" applyProtection="1">
      <alignment vertical="center"/>
    </xf>
    <xf numFmtId="0" fontId="52" fillId="0" borderId="0" xfId="0" applyFont="1" applyFill="1" applyAlignment="1" applyProtection="1">
      <alignment vertical="center"/>
    </xf>
    <xf numFmtId="0" fontId="52" fillId="0" borderId="28" xfId="0" applyFont="1" applyFill="1" applyBorder="1" applyAlignment="1" applyProtection="1">
      <alignment horizontal="center" vertical="center"/>
    </xf>
    <xf numFmtId="4" fontId="52" fillId="0" borderId="14" xfId="0" applyNumberFormat="1" applyFont="1" applyFill="1" applyBorder="1" applyAlignment="1" applyProtection="1">
      <alignment vertical="center"/>
    </xf>
    <xf numFmtId="0" fontId="52" fillId="0" borderId="29" xfId="0" applyFont="1" applyFill="1" applyBorder="1" applyAlignment="1" applyProtection="1">
      <alignment horizontal="center" vertical="center"/>
    </xf>
    <xf numFmtId="4" fontId="52" fillId="0" borderId="30" xfId="0" applyNumberFormat="1" applyFont="1" applyFill="1" applyBorder="1" applyAlignment="1" applyProtection="1">
      <alignment vertical="center"/>
    </xf>
    <xf numFmtId="4" fontId="52" fillId="0" borderId="18" xfId="0" applyNumberFormat="1" applyFont="1" applyFill="1" applyBorder="1" applyAlignment="1" applyProtection="1">
      <alignment vertical="center"/>
    </xf>
    <xf numFmtId="4" fontId="52" fillId="0" borderId="16" xfId="0" applyNumberFormat="1" applyFont="1" applyFill="1" applyBorder="1" applyAlignment="1" applyProtection="1">
      <alignment vertical="center"/>
    </xf>
    <xf numFmtId="4" fontId="52" fillId="0" borderId="17" xfId="0" applyNumberFormat="1" applyFont="1" applyFill="1" applyBorder="1" applyAlignment="1" applyProtection="1">
      <alignment vertical="center"/>
    </xf>
    <xf numFmtId="4" fontId="52" fillId="0" borderId="0" xfId="0" applyNumberFormat="1" applyFont="1" applyFill="1" applyProtection="1"/>
    <xf numFmtId="4" fontId="52" fillId="0" borderId="0" xfId="0" applyNumberFormat="1" applyFont="1" applyFill="1" applyBorder="1" applyProtection="1"/>
    <xf numFmtId="0" fontId="54" fillId="0" borderId="31" xfId="0" applyFont="1" applyFill="1" applyBorder="1" applyAlignment="1" applyProtection="1">
      <alignment horizontal="center"/>
    </xf>
    <xf numFmtId="4" fontId="52" fillId="0" borderId="32" xfId="0" applyNumberFormat="1" applyFont="1" applyFill="1" applyBorder="1" applyAlignment="1" applyProtection="1">
      <alignment vertical="center"/>
    </xf>
    <xf numFmtId="4" fontId="52" fillId="0" borderId="33" xfId="0" applyNumberFormat="1" applyFont="1" applyFill="1" applyBorder="1" applyAlignment="1" applyProtection="1">
      <alignment vertical="center"/>
    </xf>
    <xf numFmtId="4" fontId="52" fillId="0" borderId="34" xfId="0" applyNumberFormat="1" applyFont="1" applyFill="1" applyBorder="1" applyAlignment="1" applyProtection="1">
      <alignment vertical="center"/>
    </xf>
    <xf numFmtId="0" fontId="52" fillId="0" borderId="0" xfId="0" applyFont="1" applyFill="1" applyAlignment="1">
      <alignment horizontal="center"/>
    </xf>
    <xf numFmtId="0" fontId="52" fillId="0" borderId="0" xfId="0" applyFont="1" applyFill="1"/>
    <xf numFmtId="0" fontId="52" fillId="0" borderId="0" xfId="0" applyFont="1" applyFill="1" applyBorder="1"/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Alignment="1">
      <alignment vertical="center"/>
    </xf>
    <xf numFmtId="2" fontId="38" fillId="0" borderId="16" xfId="0" applyNumberFormat="1" applyFont="1" applyFill="1" applyBorder="1" applyAlignment="1">
      <alignment horizontal="center" vertical="center" wrapText="1"/>
    </xf>
    <xf numFmtId="2" fontId="38" fillId="0" borderId="17" xfId="0" applyNumberFormat="1" applyFont="1" applyFill="1" applyBorder="1" applyAlignment="1">
      <alignment horizontal="center" vertical="center" wrapText="1"/>
    </xf>
    <xf numFmtId="2" fontId="38" fillId="0" borderId="18" xfId="0" applyNumberFormat="1" applyFont="1" applyFill="1" applyBorder="1" applyAlignment="1">
      <alignment horizontal="center"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/>
    <xf numFmtId="0" fontId="54" fillId="0" borderId="31" xfId="0" applyFont="1" applyFill="1" applyBorder="1" applyAlignment="1">
      <alignment horizontal="center"/>
    </xf>
    <xf numFmtId="0" fontId="54" fillId="0" borderId="35" xfId="0" applyFont="1" applyFill="1" applyBorder="1" applyAlignment="1">
      <alignment horizontal="center"/>
    </xf>
    <xf numFmtId="0" fontId="54" fillId="0" borderId="36" xfId="0" applyFont="1" applyFill="1" applyBorder="1" applyAlignment="1">
      <alignment horizontal="center"/>
    </xf>
    <xf numFmtId="0" fontId="54" fillId="0" borderId="37" xfId="0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4" fillId="0" borderId="0" xfId="0" applyFont="1" applyFill="1"/>
    <xf numFmtId="0" fontId="52" fillId="0" borderId="38" xfId="0" applyFont="1" applyFill="1" applyBorder="1" applyAlignment="1">
      <alignment horizontal="center" vertical="center"/>
    </xf>
    <xf numFmtId="3" fontId="52" fillId="0" borderId="34" xfId="0" applyNumberFormat="1" applyFont="1" applyFill="1" applyBorder="1" applyAlignment="1">
      <alignment vertical="center"/>
    </xf>
    <xf numFmtId="3" fontId="52" fillId="0" borderId="33" xfId="0" applyNumberFormat="1" applyFont="1" applyFill="1" applyBorder="1" applyAlignment="1">
      <alignment vertical="center"/>
    </xf>
    <xf numFmtId="3" fontId="52" fillId="0" borderId="39" xfId="0" applyNumberFormat="1" applyFont="1" applyFill="1" applyBorder="1" applyAlignment="1">
      <alignment vertical="center"/>
    </xf>
    <xf numFmtId="3" fontId="52" fillId="0" borderId="0" xfId="0" applyNumberFormat="1" applyFont="1" applyFill="1" applyBorder="1" applyAlignment="1">
      <alignment vertical="center"/>
    </xf>
    <xf numFmtId="3" fontId="52" fillId="0" borderId="32" xfId="0" applyNumberFormat="1" applyFont="1" applyFill="1" applyBorder="1" applyAlignment="1">
      <alignment vertical="center"/>
    </xf>
    <xf numFmtId="0" fontId="52" fillId="0" borderId="0" xfId="0" applyFont="1" applyFill="1" applyAlignment="1">
      <alignment vertical="center"/>
    </xf>
    <xf numFmtId="0" fontId="52" fillId="0" borderId="24" xfId="0" applyNumberFormat="1" applyFont="1" applyFill="1" applyBorder="1" applyAlignment="1">
      <alignment horizontal="center" vertical="center"/>
    </xf>
    <xf numFmtId="3" fontId="52" fillId="0" borderId="26" xfId="0" applyNumberFormat="1" applyFont="1" applyFill="1" applyBorder="1" applyAlignment="1">
      <alignment vertical="center"/>
    </xf>
    <xf numFmtId="3" fontId="52" fillId="0" borderId="10" xfId="0" applyNumberFormat="1" applyFont="1" applyFill="1" applyBorder="1" applyAlignment="1">
      <alignment vertical="center"/>
    </xf>
    <xf numFmtId="3" fontId="52" fillId="0" borderId="40" xfId="0" applyNumberFormat="1" applyFont="1" applyFill="1" applyBorder="1" applyAlignment="1">
      <alignment vertical="center"/>
    </xf>
    <xf numFmtId="3" fontId="52" fillId="0" borderId="27" xfId="0" applyNumberFormat="1" applyFont="1" applyFill="1" applyBorder="1" applyAlignment="1">
      <alignment vertical="center"/>
    </xf>
    <xf numFmtId="0" fontId="52" fillId="0" borderId="29" xfId="0" applyNumberFormat="1" applyFont="1" applyFill="1" applyBorder="1" applyAlignment="1">
      <alignment horizontal="center" vertical="center"/>
    </xf>
    <xf numFmtId="3" fontId="52" fillId="0" borderId="18" xfId="0" applyNumberFormat="1" applyFont="1" applyFill="1" applyBorder="1" applyAlignment="1">
      <alignment vertical="center"/>
    </xf>
    <xf numFmtId="3" fontId="52" fillId="0" borderId="17" xfId="0" applyNumberFormat="1" applyFont="1" applyFill="1" applyBorder="1" applyAlignment="1">
      <alignment vertical="center"/>
    </xf>
    <xf numFmtId="3" fontId="52" fillId="0" borderId="41" xfId="0" applyNumberFormat="1" applyFont="1" applyFill="1" applyBorder="1" applyAlignment="1">
      <alignment vertical="center"/>
    </xf>
    <xf numFmtId="3" fontId="52" fillId="0" borderId="16" xfId="0" applyNumberFormat="1" applyFont="1" applyFill="1" applyBorder="1" applyAlignment="1">
      <alignment vertical="center"/>
    </xf>
    <xf numFmtId="0" fontId="52" fillId="0" borderId="42" xfId="0" applyFont="1" applyFill="1" applyBorder="1" applyAlignment="1">
      <alignment horizontal="center" vertical="center"/>
    </xf>
    <xf numFmtId="3" fontId="52" fillId="0" borderId="43" xfId="0" applyNumberFormat="1" applyFont="1" applyFill="1" applyBorder="1" applyAlignment="1">
      <alignment vertical="center"/>
    </xf>
    <xf numFmtId="0" fontId="52" fillId="0" borderId="40" xfId="0" applyNumberFormat="1" applyFont="1" applyFill="1" applyBorder="1" applyAlignment="1">
      <alignment horizontal="center" vertical="center"/>
    </xf>
    <xf numFmtId="3" fontId="52" fillId="0" borderId="44" xfId="0" applyNumberFormat="1" applyFont="1" applyFill="1" applyBorder="1" applyAlignment="1">
      <alignment vertical="center"/>
    </xf>
    <xf numFmtId="0" fontId="52" fillId="0" borderId="41" xfId="0" applyNumberFormat="1" applyFont="1" applyFill="1" applyBorder="1" applyAlignment="1">
      <alignment horizontal="center" vertical="center"/>
    </xf>
    <xf numFmtId="3" fontId="52" fillId="0" borderId="45" xfId="0" applyNumberFormat="1" applyFont="1" applyFill="1" applyBorder="1" applyAlignment="1">
      <alignment vertical="center"/>
    </xf>
    <xf numFmtId="4" fontId="52" fillId="0" borderId="46" xfId="0" applyNumberFormat="1" applyFont="1" applyFill="1" applyBorder="1" applyAlignment="1" applyProtection="1">
      <alignment vertical="center"/>
    </xf>
    <xf numFmtId="4" fontId="52" fillId="0" borderId="47" xfId="0" applyNumberFormat="1" applyFont="1" applyFill="1" applyBorder="1" applyAlignment="1" applyProtection="1">
      <alignment vertical="center"/>
    </xf>
    <xf numFmtId="4" fontId="52" fillId="0" borderId="48" xfId="0" applyNumberFormat="1" applyFont="1" applyFill="1" applyBorder="1" applyAlignment="1" applyProtection="1">
      <alignment vertical="center"/>
    </xf>
    <xf numFmtId="4" fontId="52" fillId="0" borderId="49" xfId="0" applyNumberFormat="1" applyFont="1" applyFill="1" applyBorder="1" applyAlignment="1" applyProtection="1">
      <alignment vertical="center"/>
    </xf>
    <xf numFmtId="0" fontId="41" fillId="0" borderId="0" xfId="0" applyFont="1" applyFill="1" applyBorder="1" applyAlignment="1" applyProtection="1">
      <alignment horizontal="left"/>
    </xf>
    <xf numFmtId="0" fontId="41" fillId="0" borderId="0" xfId="0" applyFont="1" applyFill="1" applyBorder="1" applyAlignment="1" applyProtection="1">
      <alignment horizontal="justify" wrapText="1"/>
    </xf>
    <xf numFmtId="0" fontId="44" fillId="0" borderId="0" xfId="0" applyFont="1" applyFill="1" applyAlignment="1" applyProtection="1">
      <alignment horizontal="center" vertical="top"/>
    </xf>
    <xf numFmtId="0" fontId="44" fillId="0" borderId="0" xfId="0" applyFont="1" applyFill="1" applyBorder="1" applyAlignment="1">
      <alignment wrapText="1"/>
    </xf>
    <xf numFmtId="3" fontId="44" fillId="0" borderId="0" xfId="0" applyNumberFormat="1" applyFont="1" applyFill="1" applyProtection="1"/>
    <xf numFmtId="0" fontId="41" fillId="0" borderId="0" xfId="0" applyFont="1" applyFill="1" applyAlignment="1" applyProtection="1">
      <alignment horizontal="center" vertical="top"/>
    </xf>
    <xf numFmtId="0" fontId="44" fillId="0" borderId="0" xfId="0" applyFont="1" applyFill="1" applyBorder="1" applyAlignment="1" applyProtection="1">
      <alignment horizontal="center" vertical="top"/>
    </xf>
    <xf numFmtId="0" fontId="36" fillId="0" borderId="0" xfId="0" applyFont="1" applyFill="1" applyBorder="1" applyAlignment="1" applyProtection="1">
      <alignment vertical="center" wrapText="1"/>
    </xf>
    <xf numFmtId="3" fontId="44" fillId="0" borderId="0" xfId="0" applyNumberFormat="1" applyFont="1" applyFill="1" applyBorder="1" applyProtection="1"/>
    <xf numFmtId="0" fontId="41" fillId="0" borderId="0" xfId="0" applyFont="1" applyFill="1" applyBorder="1" applyAlignment="1" applyProtection="1">
      <alignment horizontal="center" vertical="top"/>
    </xf>
    <xf numFmtId="0" fontId="38" fillId="0" borderId="0" xfId="0" applyFont="1" applyFill="1" applyAlignment="1" applyProtection="1"/>
    <xf numFmtId="0" fontId="39" fillId="0" borderId="0" xfId="0" applyFont="1" applyFill="1" applyAlignment="1" applyProtection="1">
      <alignment horizontal="center" vertical="top" wrapText="1"/>
    </xf>
    <xf numFmtId="0" fontId="39" fillId="0" borderId="0" xfId="0" applyFont="1" applyFill="1" applyBorder="1" applyAlignment="1" applyProtection="1">
      <alignment wrapText="1"/>
    </xf>
    <xf numFmtId="3" fontId="39" fillId="0" borderId="0" xfId="0" applyNumberFormat="1" applyFont="1" applyFill="1" applyProtection="1"/>
    <xf numFmtId="0" fontId="48" fillId="0" borderId="0" xfId="0" applyFont="1" applyFill="1" applyAlignment="1" applyProtection="1">
      <alignment vertical="center" wrapText="1"/>
    </xf>
    <xf numFmtId="0" fontId="41" fillId="0" borderId="0" xfId="0" applyFont="1" applyFill="1" applyAlignment="1" applyProtection="1">
      <alignment horizontal="center" vertical="top" wrapText="1"/>
    </xf>
    <xf numFmtId="0" fontId="49" fillId="0" borderId="0" xfId="0" applyFont="1" applyFill="1" applyAlignment="1" applyProtection="1">
      <alignment horizontal="center" vertical="top"/>
    </xf>
    <xf numFmtId="0" fontId="49" fillId="0" borderId="0" xfId="0" applyFont="1" applyFill="1" applyAlignment="1" applyProtection="1">
      <alignment horizontal="justify" wrapText="1"/>
    </xf>
    <xf numFmtId="0" fontId="50" fillId="0" borderId="0" xfId="0" applyFont="1" applyFill="1" applyAlignment="1" applyProtection="1">
      <alignment vertical="center" wrapText="1"/>
    </xf>
    <xf numFmtId="0" fontId="41" fillId="0" borderId="0" xfId="0" applyFont="1" applyFill="1" applyAlignment="1" applyProtection="1">
      <alignment horizontal="justify" wrapText="1"/>
    </xf>
    <xf numFmtId="0" fontId="56" fillId="0" borderId="0" xfId="0" applyFont="1" applyFill="1" applyBorder="1" applyAlignment="1">
      <alignment wrapText="1"/>
    </xf>
    <xf numFmtId="0" fontId="51" fillId="0" borderId="0" xfId="85" applyFont="1" applyFill="1" applyBorder="1" applyAlignment="1">
      <alignment horizontal="left" wrapText="1"/>
    </xf>
    <xf numFmtId="0" fontId="49" fillId="0" borderId="0" xfId="0" applyFont="1" applyFill="1" applyBorder="1" applyAlignment="1" applyProtection="1">
      <alignment wrapText="1"/>
    </xf>
    <xf numFmtId="3" fontId="49" fillId="0" borderId="0" xfId="0" applyNumberFormat="1" applyFont="1" applyFill="1" applyProtection="1"/>
    <xf numFmtId="0" fontId="39" fillId="0" borderId="0" xfId="0" applyFont="1" applyFill="1" applyAlignment="1" applyProtection="1">
      <alignment horizontal="center" vertical="top"/>
    </xf>
    <xf numFmtId="0" fontId="39" fillId="0" borderId="0" xfId="0" applyFont="1" applyFill="1" applyAlignment="1" applyProtection="1">
      <alignment horizontal="justify" wrapText="1"/>
    </xf>
    <xf numFmtId="0" fontId="51" fillId="0" borderId="0" xfId="85" applyFont="1" applyFill="1" applyBorder="1" applyAlignment="1">
      <alignment wrapText="1"/>
    </xf>
    <xf numFmtId="0" fontId="39" fillId="0" borderId="0" xfId="0" applyFont="1" applyFill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justify" wrapText="1"/>
    </xf>
    <xf numFmtId="0" fontId="41" fillId="0" borderId="0" xfId="0" applyFont="1" applyFill="1" applyBorder="1" applyAlignment="1" applyProtection="1">
      <alignment horizontal="justify" wrapText="1"/>
    </xf>
    <xf numFmtId="0" fontId="41" fillId="0" borderId="0" xfId="0" applyFont="1" applyFill="1" applyBorder="1" applyAlignment="1" applyProtection="1">
      <alignment horizontal="left" wrapText="1"/>
    </xf>
    <xf numFmtId="0" fontId="43" fillId="0" borderId="0" xfId="0" applyFont="1" applyFill="1" applyBorder="1" applyAlignment="1" applyProtection="1">
      <alignment horizontal="left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41" fillId="0" borderId="10" xfId="0" applyFont="1" applyFill="1" applyBorder="1" applyAlignment="1" applyProtection="1">
      <alignment horizontal="left" vertical="center" wrapText="1"/>
    </xf>
    <xf numFmtId="0" fontId="41" fillId="0" borderId="0" xfId="0" applyFont="1" applyFill="1" applyBorder="1" applyAlignment="1" applyProtection="1">
      <alignment horizontal="left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50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horizontal="center"/>
    </xf>
    <xf numFmtId="0" fontId="53" fillId="0" borderId="19" xfId="0" applyFont="1" applyFill="1" applyBorder="1" applyAlignment="1" applyProtection="1">
      <alignment horizontal="center" vertical="center" wrapText="1"/>
    </xf>
    <xf numFmtId="0" fontId="45" fillId="0" borderId="52" xfId="0" applyFont="1" applyFill="1" applyBorder="1" applyAlignment="1" applyProtection="1">
      <alignment horizontal="center" vertical="center"/>
    </xf>
    <xf numFmtId="0" fontId="45" fillId="0" borderId="53" xfId="0" applyFont="1" applyFill="1" applyBorder="1" applyAlignment="1" applyProtection="1">
      <alignment horizontal="center" vertical="center"/>
    </xf>
    <xf numFmtId="0" fontId="53" fillId="0" borderId="51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left" wrapText="1"/>
    </xf>
    <xf numFmtId="0" fontId="45" fillId="0" borderId="0" xfId="0" applyFont="1" applyFill="1" applyBorder="1" applyAlignment="1">
      <alignment horizontal="center"/>
    </xf>
    <xf numFmtId="0" fontId="53" fillId="0" borderId="31" xfId="0" applyFont="1" applyFill="1" applyBorder="1" applyAlignment="1">
      <alignment horizontal="center" vertical="center" wrapText="1"/>
    </xf>
    <xf numFmtId="0" fontId="45" fillId="0" borderId="52" xfId="0" applyFont="1" applyFill="1" applyBorder="1" applyAlignment="1">
      <alignment horizontal="center" vertical="center"/>
    </xf>
  </cellXfs>
  <cellStyles count="107">
    <cellStyle name="20% - akcent 1 2" xfId="1"/>
    <cellStyle name="20% - akcent 1 3" xfId="2"/>
    <cellStyle name="20% - akcent 2 2" xfId="3"/>
    <cellStyle name="20% - akcent 2 3" xfId="4"/>
    <cellStyle name="20% - akcent 3 2" xfId="5"/>
    <cellStyle name="20% - akcent 3 3" xfId="6"/>
    <cellStyle name="20% - akcent 4 2" xfId="7"/>
    <cellStyle name="20% - akcent 4 3" xfId="8"/>
    <cellStyle name="20% - akcent 5 2" xfId="9"/>
    <cellStyle name="20% - akcent 5 3" xfId="10"/>
    <cellStyle name="20% - akcent 6 2" xfId="11"/>
    <cellStyle name="20% - akcent 6 3" xfId="12"/>
    <cellStyle name="40% - akcent 1 2" xfId="13"/>
    <cellStyle name="40% - akcent 1 3" xfId="14"/>
    <cellStyle name="40% - akcent 2 2" xfId="15"/>
    <cellStyle name="40% - akcent 2 3" xfId="16"/>
    <cellStyle name="40% - akcent 3 2" xfId="17"/>
    <cellStyle name="40% - akcent 3 3" xfId="18"/>
    <cellStyle name="40% - akcent 4 2" xfId="19"/>
    <cellStyle name="40% - akcent 4 3" xfId="20"/>
    <cellStyle name="40% - akcent 5 2" xfId="21"/>
    <cellStyle name="40% - akcent 5 3" xfId="22"/>
    <cellStyle name="40% - akcent 6 2" xfId="23"/>
    <cellStyle name="40% - akcent 6 3" xfId="24"/>
    <cellStyle name="60% - akcent 1 2" xfId="25"/>
    <cellStyle name="60% - akcent 1 3" xfId="26"/>
    <cellStyle name="60% - akcent 2 2" xfId="27"/>
    <cellStyle name="60% - akcent 2 3" xfId="28"/>
    <cellStyle name="60% - akcent 3 2" xfId="29"/>
    <cellStyle name="60% - akcent 3 3" xfId="30"/>
    <cellStyle name="60% - akcent 4 2" xfId="31"/>
    <cellStyle name="60% - akcent 4 3" xfId="32"/>
    <cellStyle name="60% - akcent 5 2" xfId="33"/>
    <cellStyle name="60% - akcent 5 3" xfId="34"/>
    <cellStyle name="60% - akcent 6 2" xfId="35"/>
    <cellStyle name="60% - akcent 6 3" xfId="36"/>
    <cellStyle name="Akcent 1 2" xfId="37"/>
    <cellStyle name="Akcent 1 3" xfId="38"/>
    <cellStyle name="Akcent 2 2" xfId="39"/>
    <cellStyle name="Akcent 2 3" xfId="40"/>
    <cellStyle name="Akcent 3 2" xfId="41"/>
    <cellStyle name="Akcent 3 3" xfId="42"/>
    <cellStyle name="Akcent 4 2" xfId="43"/>
    <cellStyle name="Akcent 4 3" xfId="44"/>
    <cellStyle name="Akcent 5 2" xfId="45"/>
    <cellStyle name="Akcent 5 3" xfId="46"/>
    <cellStyle name="Akcent 6 2" xfId="47"/>
    <cellStyle name="Akcent 6 3" xfId="48"/>
    <cellStyle name="Dane wejściowe 2" xfId="49"/>
    <cellStyle name="Dane wejściowe 3" xfId="50"/>
    <cellStyle name="Dane wyjściowe 2" xfId="51"/>
    <cellStyle name="Dane wyjściowe 3" xfId="52"/>
    <cellStyle name="Dobre 2" xfId="53"/>
    <cellStyle name="Dobre 3" xfId="54"/>
    <cellStyle name="Dziesiętny 2" xfId="55"/>
    <cellStyle name="Komórka połączona 2" xfId="56"/>
    <cellStyle name="Komórka połączona 3" xfId="57"/>
    <cellStyle name="Komórka zaznaczona 2" xfId="58"/>
    <cellStyle name="Komórka zaznaczona 3" xfId="59"/>
    <cellStyle name="Nagłówek 1 2" xfId="60"/>
    <cellStyle name="Nagłówek 1 3" xfId="61"/>
    <cellStyle name="Nagłówek 2 2" xfId="62"/>
    <cellStyle name="Nagłówek 2 3" xfId="63"/>
    <cellStyle name="Nagłówek 3 2" xfId="64"/>
    <cellStyle name="Nagłówek 3 3" xfId="65"/>
    <cellStyle name="Nagłówek 4 2" xfId="66"/>
    <cellStyle name="Nagłówek 4 3" xfId="67"/>
    <cellStyle name="Neutralne 2" xfId="68"/>
    <cellStyle name="Neutralne 3" xfId="69"/>
    <cellStyle name="Normalny" xfId="0" builtinId="0"/>
    <cellStyle name="Normalny 2" xfId="70"/>
    <cellStyle name="Normalny 2 2" xfId="71"/>
    <cellStyle name="Normalny 2 3" xfId="72"/>
    <cellStyle name="Normalny 2 4" xfId="73"/>
    <cellStyle name="Normalny 2 5" xfId="74"/>
    <cellStyle name="Normalny 2 6" xfId="75"/>
    <cellStyle name="Normalny 2 7" xfId="76"/>
    <cellStyle name="Normalny 3" xfId="77"/>
    <cellStyle name="Normalny 4" xfId="78"/>
    <cellStyle name="Normalny 5" xfId="79"/>
    <cellStyle name="Normalny 6" xfId="80"/>
    <cellStyle name="Normalny 6 2" xfId="81"/>
    <cellStyle name="Normalny 7" xfId="82"/>
    <cellStyle name="Normalny 7 2" xfId="83"/>
    <cellStyle name="Normalny 8" xfId="84"/>
    <cellStyle name="Normalny_Załącznik nr 10 IZ na 2010" xfId="85"/>
    <cellStyle name="Obliczenia 2" xfId="86"/>
    <cellStyle name="Obliczenia 3" xfId="87"/>
    <cellStyle name="Procentowy 2" xfId="88"/>
    <cellStyle name="Procentowy 2 2" xfId="89"/>
    <cellStyle name="Procentowy 2 3" xfId="90"/>
    <cellStyle name="Procentowy 3" xfId="91"/>
    <cellStyle name="Procentowy 3 2" xfId="92"/>
    <cellStyle name="Procentowy 4" xfId="93"/>
    <cellStyle name="Procentowy 5" xfId="94"/>
    <cellStyle name="Styl 1" xfId="95"/>
    <cellStyle name="Suma 2" xfId="96"/>
    <cellStyle name="Suma 3" xfId="97"/>
    <cellStyle name="Tekst objaśnienia 2" xfId="98"/>
    <cellStyle name="Tekst objaśnienia 3" xfId="99"/>
    <cellStyle name="Tekst ostrzeżenia 2" xfId="100"/>
    <cellStyle name="Tekst ostrzeżenia 3" xfId="101"/>
    <cellStyle name="Tytuł 2" xfId="102"/>
    <cellStyle name="Uwaga 2" xfId="103"/>
    <cellStyle name="Uwaga 3" xfId="104"/>
    <cellStyle name="Złe 2" xfId="105"/>
    <cellStyle name="Złe 3" xfId="106"/>
  </cellStyles>
  <dxfs count="2"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40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8"/>
  <sheetViews>
    <sheetView view="pageBreakPreview" zoomScaleNormal="100" zoomScaleSheetLayoutView="100" workbookViewId="0">
      <selection activeCell="B116" sqref="B116"/>
    </sheetView>
  </sheetViews>
  <sheetFormatPr defaultColWidth="8.875" defaultRowHeight="21.75" customHeight="1"/>
  <cols>
    <col min="1" max="1" width="9.75" style="1" customWidth="1"/>
    <col min="2" max="2" width="60.25" style="2" customWidth="1"/>
    <col min="3" max="3" width="15" style="3" customWidth="1"/>
    <col min="4" max="4" width="15.375" style="3" customWidth="1"/>
    <col min="5" max="5" width="16.625" style="3" customWidth="1"/>
    <col min="6" max="6" width="13.25" style="2" customWidth="1"/>
    <col min="7" max="16384" width="8.875" style="2"/>
  </cols>
  <sheetData>
    <row r="1" spans="1:6" ht="26.25" customHeight="1">
      <c r="A1" s="162" t="s">
        <v>0</v>
      </c>
      <c r="B1" s="162"/>
      <c r="C1" s="162"/>
      <c r="D1" s="162"/>
      <c r="E1" s="162"/>
      <c r="F1" s="162"/>
    </row>
    <row r="2" spans="1:6" ht="21.75" customHeight="1">
      <c r="A2" s="4"/>
      <c r="B2" s="4"/>
      <c r="C2" s="4"/>
      <c r="D2" s="4"/>
      <c r="E2" s="4"/>
      <c r="F2" s="5"/>
    </row>
    <row r="3" spans="1:6" s="6" customFormat="1" ht="20.25" customHeight="1">
      <c r="A3" s="163" t="s">
        <v>1</v>
      </c>
      <c r="B3" s="163"/>
      <c r="C3" s="163"/>
      <c r="D3" s="163"/>
      <c r="E3" s="163"/>
      <c r="F3" s="163"/>
    </row>
    <row r="4" spans="1:6" s="7" customFormat="1" ht="22.15" customHeight="1">
      <c r="A4" s="164" t="s">
        <v>246</v>
      </c>
      <c r="B4" s="164"/>
      <c r="C4" s="164"/>
      <c r="D4" s="164"/>
      <c r="E4" s="164"/>
      <c r="F4" s="164"/>
    </row>
    <row r="5" spans="1:6" s="6" customFormat="1" ht="19.899999999999999" customHeight="1">
      <c r="A5" s="163" t="s">
        <v>2</v>
      </c>
      <c r="B5" s="163"/>
      <c r="C5" s="163"/>
      <c r="D5" s="163"/>
      <c r="E5" s="163"/>
      <c r="F5" s="163"/>
    </row>
    <row r="6" spans="1:6" s="7" customFormat="1" ht="50.45" customHeight="1">
      <c r="A6" s="164" t="s">
        <v>256</v>
      </c>
      <c r="B6" s="164"/>
      <c r="C6" s="164"/>
      <c r="D6" s="164"/>
      <c r="E6" s="164"/>
      <c r="F6" s="164"/>
    </row>
    <row r="7" spans="1:6" s="7" customFormat="1" ht="32.450000000000003" customHeight="1">
      <c r="A7" s="164" t="s">
        <v>261</v>
      </c>
      <c r="B7" s="164"/>
      <c r="C7" s="164"/>
      <c r="D7" s="164"/>
      <c r="E7" s="164"/>
      <c r="F7" s="164"/>
    </row>
    <row r="8" spans="1:6" s="6" customFormat="1" ht="22.15" customHeight="1">
      <c r="A8" s="163" t="s">
        <v>3</v>
      </c>
      <c r="B8" s="163"/>
      <c r="C8" s="163"/>
      <c r="D8" s="163"/>
      <c r="E8" s="163"/>
      <c r="F8" s="163"/>
    </row>
    <row r="9" spans="1:6" s="8" customFormat="1" ht="15.75" customHeight="1">
      <c r="A9" s="166" t="s">
        <v>4</v>
      </c>
      <c r="B9" s="166"/>
      <c r="C9" s="166"/>
      <c r="D9" s="166"/>
      <c r="E9" s="166"/>
      <c r="F9" s="166"/>
    </row>
    <row r="10" spans="1:6" s="6" customFormat="1" ht="22.15" customHeight="1">
      <c r="A10" s="163" t="s">
        <v>5</v>
      </c>
      <c r="B10" s="163"/>
      <c r="C10" s="163"/>
      <c r="D10" s="163"/>
      <c r="E10" s="163"/>
      <c r="F10" s="163"/>
    </row>
    <row r="11" spans="1:6" s="8" customFormat="1" ht="15.75" customHeight="1">
      <c r="A11" s="164" t="s">
        <v>247</v>
      </c>
      <c r="B11" s="164"/>
      <c r="C11" s="164"/>
      <c r="D11" s="164"/>
      <c r="E11" s="164"/>
      <c r="F11" s="164"/>
    </row>
    <row r="12" spans="1:6" s="8" customFormat="1" ht="49.9" customHeight="1">
      <c r="A12" s="164" t="s">
        <v>262</v>
      </c>
      <c r="B12" s="164"/>
      <c r="C12" s="164"/>
      <c r="D12" s="164"/>
      <c r="E12" s="164"/>
      <c r="F12" s="164"/>
    </row>
    <row r="13" spans="1:6" s="10" customFormat="1" ht="22.5" customHeight="1">
      <c r="A13" s="165" t="s">
        <v>248</v>
      </c>
      <c r="B13" s="165"/>
      <c r="C13" s="165"/>
      <c r="D13" s="165"/>
      <c r="E13" s="165"/>
      <c r="F13" s="9"/>
    </row>
    <row r="14" spans="1:6" s="10" customFormat="1" ht="15.75" customHeight="1">
      <c r="A14" s="165" t="s">
        <v>249</v>
      </c>
      <c r="B14" s="165"/>
      <c r="C14" s="165"/>
      <c r="D14" s="165"/>
      <c r="E14" s="165"/>
      <c r="F14" s="144"/>
    </row>
    <row r="15" spans="1:6" s="10" customFormat="1" ht="15.75" customHeight="1">
      <c r="A15" s="165" t="s">
        <v>265</v>
      </c>
      <c r="B15" s="165"/>
      <c r="C15" s="165"/>
      <c r="D15" s="165"/>
      <c r="E15" s="165"/>
      <c r="F15" s="144"/>
    </row>
    <row r="16" spans="1:6" s="10" customFormat="1" ht="15.75" customHeight="1">
      <c r="A16" s="165" t="s">
        <v>257</v>
      </c>
      <c r="B16" s="165"/>
      <c r="C16" s="165"/>
      <c r="D16" s="165"/>
      <c r="E16" s="165"/>
      <c r="F16" s="144"/>
    </row>
    <row r="17" spans="1:6" s="10" customFormat="1" ht="15.75">
      <c r="A17" s="165" t="s">
        <v>250</v>
      </c>
      <c r="B17" s="165"/>
      <c r="C17" s="165"/>
      <c r="D17" s="165"/>
      <c r="E17" s="165"/>
      <c r="F17" s="165"/>
    </row>
    <row r="18" spans="1:6" ht="10.15" customHeight="1">
      <c r="A18" s="11"/>
      <c r="B18" s="11"/>
      <c r="C18" s="11"/>
      <c r="D18" s="11"/>
      <c r="E18" s="11"/>
      <c r="F18" s="8"/>
    </row>
    <row r="19" spans="1:6" s="13" customFormat="1" ht="18.75" customHeight="1">
      <c r="A19" s="167" t="s">
        <v>6</v>
      </c>
      <c r="B19" s="167" t="s">
        <v>7</v>
      </c>
      <c r="C19" s="167" t="s">
        <v>251</v>
      </c>
      <c r="D19" s="167" t="s">
        <v>8</v>
      </c>
      <c r="E19" s="167" t="s">
        <v>9</v>
      </c>
      <c r="F19" s="12"/>
    </row>
    <row r="20" spans="1:6" s="13" customFormat="1" ht="18.75" customHeight="1">
      <c r="A20" s="167"/>
      <c r="B20" s="167"/>
      <c r="C20" s="167"/>
      <c r="D20" s="167"/>
      <c r="E20" s="167"/>
      <c r="F20" s="12"/>
    </row>
    <row r="21" spans="1:6" s="16" customFormat="1" ht="15" customHeight="1">
      <c r="A21" s="14">
        <v>1</v>
      </c>
      <c r="B21" s="14">
        <v>2</v>
      </c>
      <c r="C21" s="14">
        <v>3</v>
      </c>
      <c r="D21" s="14">
        <v>4</v>
      </c>
      <c r="E21" s="14">
        <v>5</v>
      </c>
      <c r="F21" s="15"/>
    </row>
    <row r="22" spans="1:6" s="21" customFormat="1" ht="18.75" customHeight="1">
      <c r="A22" s="17">
        <v>1</v>
      </c>
      <c r="B22" s="18" t="s">
        <v>10</v>
      </c>
      <c r="C22" s="19">
        <v>1207704361</v>
      </c>
      <c r="D22" s="20">
        <f t="shared" ref="D22:D49" si="0">E22-C22</f>
        <v>55091488</v>
      </c>
      <c r="E22" s="19">
        <v>1262795849</v>
      </c>
      <c r="F22" s="12"/>
    </row>
    <row r="23" spans="1:6" s="7" customFormat="1" ht="15.75" customHeight="1">
      <c r="A23" s="22" t="s">
        <v>11</v>
      </c>
      <c r="B23" s="23" t="s">
        <v>12</v>
      </c>
      <c r="C23" s="24">
        <v>853519941</v>
      </c>
      <c r="D23" s="25">
        <f t="shared" si="0"/>
        <v>47644151</v>
      </c>
      <c r="E23" s="24">
        <v>901164092</v>
      </c>
      <c r="F23" s="8"/>
    </row>
    <row r="24" spans="1:6" s="7" customFormat="1" ht="31.5" customHeight="1">
      <c r="A24" s="22" t="s">
        <v>13</v>
      </c>
      <c r="B24" s="26" t="s">
        <v>14</v>
      </c>
      <c r="C24" s="24">
        <v>80426127</v>
      </c>
      <c r="D24" s="25">
        <f t="shared" si="0"/>
        <v>0</v>
      </c>
      <c r="E24" s="24">
        <v>80426127</v>
      </c>
      <c r="F24" s="8"/>
    </row>
    <row r="25" spans="1:6" s="7" customFormat="1" ht="31.5" customHeight="1">
      <c r="A25" s="22" t="s">
        <v>15</v>
      </c>
      <c r="B25" s="26" t="s">
        <v>16</v>
      </c>
      <c r="C25" s="24">
        <v>195000000</v>
      </c>
      <c r="D25" s="25">
        <f t="shared" si="0"/>
        <v>0</v>
      </c>
      <c r="E25" s="24">
        <v>195000000</v>
      </c>
      <c r="F25" s="8"/>
    </row>
    <row r="26" spans="1:6" s="7" customFormat="1" ht="17.25" customHeight="1">
      <c r="A26" s="22" t="s">
        <v>17</v>
      </c>
      <c r="B26" s="26" t="s">
        <v>18</v>
      </c>
      <c r="C26" s="24">
        <v>300405260</v>
      </c>
      <c r="D26" s="25">
        <f t="shared" si="0"/>
        <v>0</v>
      </c>
      <c r="E26" s="24">
        <v>300405260</v>
      </c>
      <c r="F26" s="8"/>
    </row>
    <row r="27" spans="1:6" s="7" customFormat="1" ht="15.75" customHeight="1">
      <c r="A27" s="22" t="s">
        <v>19</v>
      </c>
      <c r="B27" s="26" t="s">
        <v>20</v>
      </c>
      <c r="C27" s="24">
        <v>257232269</v>
      </c>
      <c r="D27" s="25">
        <f t="shared" si="0"/>
        <v>46721636</v>
      </c>
      <c r="E27" s="24">
        <v>303953905</v>
      </c>
      <c r="F27" s="8"/>
    </row>
    <row r="28" spans="1:6" s="7" customFormat="1" ht="15.75" customHeight="1">
      <c r="A28" s="22" t="s">
        <v>21</v>
      </c>
      <c r="B28" s="26" t="s">
        <v>22</v>
      </c>
      <c r="C28" s="24">
        <v>20456285</v>
      </c>
      <c r="D28" s="25">
        <f t="shared" si="0"/>
        <v>922515</v>
      </c>
      <c r="E28" s="24">
        <v>21378800</v>
      </c>
      <c r="F28" s="8"/>
    </row>
    <row r="29" spans="1:6" s="7" customFormat="1" ht="16.149999999999999" customHeight="1">
      <c r="A29" s="22" t="s">
        <v>23</v>
      </c>
      <c r="B29" s="27" t="s">
        <v>24</v>
      </c>
      <c r="C29" s="24">
        <v>0</v>
      </c>
      <c r="D29" s="25">
        <f t="shared" si="0"/>
        <v>0</v>
      </c>
      <c r="E29" s="24">
        <v>0</v>
      </c>
      <c r="F29" s="8"/>
    </row>
    <row r="30" spans="1:6" s="7" customFormat="1" ht="16.899999999999999" customHeight="1">
      <c r="A30" s="22" t="s">
        <v>25</v>
      </c>
      <c r="B30" s="23" t="s">
        <v>26</v>
      </c>
      <c r="C30" s="24">
        <v>354184420</v>
      </c>
      <c r="D30" s="25">
        <f t="shared" si="0"/>
        <v>7447337</v>
      </c>
      <c r="E30" s="24">
        <v>361631757</v>
      </c>
      <c r="F30" s="8"/>
    </row>
    <row r="31" spans="1:6" s="7" customFormat="1" ht="15.6" customHeight="1">
      <c r="A31" s="22" t="s">
        <v>27</v>
      </c>
      <c r="B31" s="26" t="s">
        <v>28</v>
      </c>
      <c r="C31" s="24">
        <v>465000</v>
      </c>
      <c r="D31" s="25">
        <f t="shared" si="0"/>
        <v>950215</v>
      </c>
      <c r="E31" s="24">
        <v>1415215</v>
      </c>
      <c r="F31" s="8"/>
    </row>
    <row r="32" spans="1:6" s="7" customFormat="1" ht="21.6" customHeight="1">
      <c r="A32" s="22" t="s">
        <v>29</v>
      </c>
      <c r="B32" s="26" t="s">
        <v>30</v>
      </c>
      <c r="C32" s="24">
        <v>353709420</v>
      </c>
      <c r="D32" s="25">
        <f t="shared" si="0"/>
        <v>6497122</v>
      </c>
      <c r="E32" s="24">
        <v>360206542</v>
      </c>
      <c r="F32" s="8"/>
    </row>
    <row r="33" spans="1:6" s="6" customFormat="1" ht="20.25" customHeight="1">
      <c r="A33" s="17">
        <v>2</v>
      </c>
      <c r="B33" s="18" t="s">
        <v>31</v>
      </c>
      <c r="C33" s="19">
        <v>1282004361</v>
      </c>
      <c r="D33" s="20">
        <f t="shared" si="0"/>
        <v>55091488</v>
      </c>
      <c r="E33" s="19">
        <v>1337095849</v>
      </c>
      <c r="F33" s="28"/>
    </row>
    <row r="34" spans="1:6" s="7" customFormat="1" ht="15.6" customHeight="1">
      <c r="A34" s="22" t="s">
        <v>32</v>
      </c>
      <c r="B34" s="23" t="s">
        <v>33</v>
      </c>
      <c r="C34" s="24">
        <v>749811237</v>
      </c>
      <c r="D34" s="25">
        <f t="shared" si="0"/>
        <v>48422166</v>
      </c>
      <c r="E34" s="24">
        <v>798233403</v>
      </c>
      <c r="F34" s="8"/>
    </row>
    <row r="35" spans="1:6" s="7" customFormat="1" ht="15.6" customHeight="1">
      <c r="A35" s="22" t="s">
        <v>34</v>
      </c>
      <c r="B35" s="26" t="s">
        <v>35</v>
      </c>
      <c r="C35" s="24">
        <v>161505598</v>
      </c>
      <c r="D35" s="25">
        <f t="shared" si="0"/>
        <v>670718</v>
      </c>
      <c r="E35" s="24">
        <v>162176316</v>
      </c>
      <c r="F35" s="8"/>
    </row>
    <row r="36" spans="1:6" s="7" customFormat="1" ht="15.6" customHeight="1">
      <c r="A36" s="22" t="s">
        <v>36</v>
      </c>
      <c r="B36" s="26" t="s">
        <v>37</v>
      </c>
      <c r="C36" s="24">
        <v>35093710</v>
      </c>
      <c r="D36" s="25">
        <f t="shared" si="0"/>
        <v>0</v>
      </c>
      <c r="E36" s="24">
        <v>35093710</v>
      </c>
      <c r="F36" s="8"/>
    </row>
    <row r="37" spans="1:6" s="7" customFormat="1" ht="27.6" customHeight="1">
      <c r="A37" s="22" t="s">
        <v>38</v>
      </c>
      <c r="B37" s="27" t="s">
        <v>39</v>
      </c>
      <c r="C37" s="24">
        <v>0</v>
      </c>
      <c r="D37" s="25">
        <f t="shared" si="0"/>
        <v>0</v>
      </c>
      <c r="E37" s="24">
        <v>0</v>
      </c>
      <c r="F37" s="8"/>
    </row>
    <row r="38" spans="1:6" s="7" customFormat="1" ht="15.6" customHeight="1">
      <c r="A38" s="22" t="s">
        <v>40</v>
      </c>
      <c r="B38" s="26" t="s">
        <v>41</v>
      </c>
      <c r="C38" s="24">
        <v>7523985</v>
      </c>
      <c r="D38" s="25">
        <f t="shared" si="0"/>
        <v>0</v>
      </c>
      <c r="E38" s="24">
        <v>7523985</v>
      </c>
      <c r="F38" s="8"/>
    </row>
    <row r="39" spans="1:6" s="7" customFormat="1" ht="99.75" customHeight="1">
      <c r="A39" s="22" t="s">
        <v>42</v>
      </c>
      <c r="B39" s="27" t="s">
        <v>43</v>
      </c>
      <c r="C39" s="24">
        <v>0</v>
      </c>
      <c r="D39" s="25">
        <f t="shared" si="0"/>
        <v>0</v>
      </c>
      <c r="E39" s="24">
        <v>0</v>
      </c>
      <c r="F39" s="8"/>
    </row>
    <row r="40" spans="1:6" s="7" customFormat="1" ht="60.75" customHeight="1">
      <c r="A40" s="22" t="s">
        <v>44</v>
      </c>
      <c r="B40" s="27" t="s">
        <v>45</v>
      </c>
      <c r="C40" s="24">
        <v>0</v>
      </c>
      <c r="D40" s="25">
        <f t="shared" si="0"/>
        <v>0</v>
      </c>
      <c r="E40" s="24">
        <v>0</v>
      </c>
      <c r="F40" s="8"/>
    </row>
    <row r="41" spans="1:6" s="7" customFormat="1" ht="54" customHeight="1">
      <c r="A41" s="22" t="s">
        <v>46</v>
      </c>
      <c r="B41" s="29" t="s">
        <v>47</v>
      </c>
      <c r="C41" s="24">
        <v>0</v>
      </c>
      <c r="D41" s="25">
        <f t="shared" si="0"/>
        <v>0</v>
      </c>
      <c r="E41" s="24">
        <v>0</v>
      </c>
      <c r="F41" s="8"/>
    </row>
    <row r="42" spans="1:6" s="6" customFormat="1" ht="18.75" customHeight="1">
      <c r="A42" s="17" t="s">
        <v>48</v>
      </c>
      <c r="B42" s="30" t="s">
        <v>49</v>
      </c>
      <c r="C42" s="19">
        <v>532193124</v>
      </c>
      <c r="D42" s="20">
        <f t="shared" si="0"/>
        <v>6669322</v>
      </c>
      <c r="E42" s="19">
        <v>538862446</v>
      </c>
      <c r="F42" s="28"/>
    </row>
    <row r="43" spans="1:6" s="7" customFormat="1" ht="36" customHeight="1">
      <c r="A43" s="22" t="s">
        <v>50</v>
      </c>
      <c r="B43" s="26" t="s">
        <v>51</v>
      </c>
      <c r="C43" s="24">
        <v>510844073</v>
      </c>
      <c r="D43" s="25">
        <f t="shared" si="0"/>
        <v>6669322</v>
      </c>
      <c r="E43" s="24">
        <v>517513395</v>
      </c>
      <c r="F43" s="8"/>
    </row>
    <row r="44" spans="1:6" s="7" customFormat="1" ht="35.25" customHeight="1">
      <c r="A44" s="22" t="s">
        <v>52</v>
      </c>
      <c r="B44" s="27" t="s">
        <v>53</v>
      </c>
      <c r="C44" s="24">
        <v>152948100</v>
      </c>
      <c r="D44" s="25">
        <f t="shared" si="0"/>
        <v>6669322</v>
      </c>
      <c r="E44" s="24">
        <v>159617422</v>
      </c>
      <c r="F44" s="8"/>
    </row>
    <row r="45" spans="1:6" s="7" customFormat="1" ht="20.25" customHeight="1">
      <c r="A45" s="17">
        <v>3</v>
      </c>
      <c r="B45" s="18" t="s">
        <v>54</v>
      </c>
      <c r="C45" s="31">
        <v>-74300000</v>
      </c>
      <c r="D45" s="20">
        <f t="shared" si="0"/>
        <v>0</v>
      </c>
      <c r="E45" s="31">
        <v>-74300000</v>
      </c>
      <c r="F45" s="8"/>
    </row>
    <row r="46" spans="1:6" s="7" customFormat="1" ht="39" customHeight="1">
      <c r="A46" s="22" t="s">
        <v>55</v>
      </c>
      <c r="B46" s="23" t="s">
        <v>56</v>
      </c>
      <c r="C46" s="24">
        <v>0</v>
      </c>
      <c r="D46" s="25">
        <f t="shared" si="0"/>
        <v>0</v>
      </c>
      <c r="E46" s="24">
        <v>0</v>
      </c>
      <c r="F46" s="8"/>
    </row>
    <row r="47" spans="1:6" s="7" customFormat="1" ht="21" customHeight="1">
      <c r="A47" s="17">
        <v>4</v>
      </c>
      <c r="B47" s="18" t="s">
        <v>57</v>
      </c>
      <c r="C47" s="19">
        <v>101743953</v>
      </c>
      <c r="D47" s="20">
        <f t="shared" si="0"/>
        <v>0</v>
      </c>
      <c r="E47" s="19">
        <v>101743953</v>
      </c>
      <c r="F47" s="8"/>
    </row>
    <row r="48" spans="1:6" s="7" customFormat="1" ht="15.75" customHeight="1">
      <c r="A48" s="22" t="s">
        <v>58</v>
      </c>
      <c r="B48" s="23" t="s">
        <v>59</v>
      </c>
      <c r="C48" s="24">
        <v>79938699</v>
      </c>
      <c r="D48" s="25">
        <f t="shared" si="0"/>
        <v>0</v>
      </c>
      <c r="E48" s="24">
        <v>79938699</v>
      </c>
      <c r="F48" s="8"/>
    </row>
    <row r="49" spans="1:6" s="7" customFormat="1" ht="15.75" customHeight="1">
      <c r="A49" s="22" t="s">
        <v>60</v>
      </c>
      <c r="B49" s="26" t="s">
        <v>61</v>
      </c>
      <c r="C49" s="24">
        <v>72300000</v>
      </c>
      <c r="D49" s="25">
        <f t="shared" si="0"/>
        <v>0</v>
      </c>
      <c r="E49" s="24">
        <v>72300000</v>
      </c>
      <c r="F49" s="8"/>
    </row>
    <row r="50" spans="1:6" s="13" customFormat="1" ht="18.75" customHeight="1">
      <c r="A50" s="167" t="s">
        <v>6</v>
      </c>
      <c r="B50" s="167" t="s">
        <v>7</v>
      </c>
      <c r="C50" s="167" t="s">
        <v>251</v>
      </c>
      <c r="D50" s="167" t="s">
        <v>8</v>
      </c>
      <c r="E50" s="167" t="s">
        <v>9</v>
      </c>
      <c r="F50" s="12"/>
    </row>
    <row r="51" spans="1:6" s="13" customFormat="1" ht="18.75" customHeight="1">
      <c r="A51" s="167"/>
      <c r="B51" s="167"/>
      <c r="C51" s="167"/>
      <c r="D51" s="167"/>
      <c r="E51" s="167"/>
      <c r="F51" s="12"/>
    </row>
    <row r="52" spans="1:6" s="16" customFormat="1" ht="15" customHeight="1">
      <c r="A52" s="14">
        <v>1</v>
      </c>
      <c r="B52" s="14">
        <v>2</v>
      </c>
      <c r="C52" s="14">
        <v>3</v>
      </c>
      <c r="D52" s="14">
        <v>4</v>
      </c>
      <c r="E52" s="14">
        <v>5</v>
      </c>
      <c r="F52" s="15"/>
    </row>
    <row r="53" spans="1:6" s="7" customFormat="1" ht="15.75" customHeight="1">
      <c r="A53" s="22" t="s">
        <v>62</v>
      </c>
      <c r="B53" s="23" t="s">
        <v>63</v>
      </c>
      <c r="C53" s="24">
        <v>2000000</v>
      </c>
      <c r="D53" s="25">
        <f t="shared" ref="D53:D73" si="1">E53-C53</f>
        <v>0</v>
      </c>
      <c r="E53" s="24">
        <v>2000000</v>
      </c>
      <c r="F53" s="8"/>
    </row>
    <row r="54" spans="1:6" s="21" customFormat="1" ht="15.75" customHeight="1">
      <c r="A54" s="22" t="s">
        <v>64</v>
      </c>
      <c r="B54" s="26" t="s">
        <v>61</v>
      </c>
      <c r="C54" s="24">
        <v>2000000</v>
      </c>
      <c r="D54" s="25">
        <f t="shared" si="1"/>
        <v>0</v>
      </c>
      <c r="E54" s="24">
        <v>2000000</v>
      </c>
      <c r="F54" s="12"/>
    </row>
    <row r="55" spans="1:6" s="21" customFormat="1" ht="15.75" customHeight="1">
      <c r="A55" s="22" t="s">
        <v>65</v>
      </c>
      <c r="B55" s="23" t="s">
        <v>66</v>
      </c>
      <c r="C55" s="24">
        <v>19805254</v>
      </c>
      <c r="D55" s="25">
        <f t="shared" si="1"/>
        <v>0</v>
      </c>
      <c r="E55" s="24">
        <v>19805254</v>
      </c>
      <c r="F55" s="12"/>
    </row>
    <row r="56" spans="1:6" s="33" customFormat="1" ht="15.75" customHeight="1">
      <c r="A56" s="22" t="s">
        <v>67</v>
      </c>
      <c r="B56" s="26" t="s">
        <v>61</v>
      </c>
      <c r="C56" s="24">
        <v>0</v>
      </c>
      <c r="D56" s="24">
        <f t="shared" si="1"/>
        <v>0</v>
      </c>
      <c r="E56" s="24">
        <v>0</v>
      </c>
      <c r="F56" s="32"/>
    </row>
    <row r="57" spans="1:6" s="7" customFormat="1" ht="15.75" customHeight="1">
      <c r="A57" s="22" t="s">
        <v>68</v>
      </c>
      <c r="B57" s="23" t="s">
        <v>69</v>
      </c>
      <c r="C57" s="24">
        <v>0</v>
      </c>
      <c r="D57" s="24">
        <f t="shared" si="1"/>
        <v>0</v>
      </c>
      <c r="E57" s="24">
        <v>0</v>
      </c>
      <c r="F57" s="8"/>
    </row>
    <row r="58" spans="1:6" s="7" customFormat="1" ht="18" customHeight="1">
      <c r="A58" s="22" t="s">
        <v>70</v>
      </c>
      <c r="B58" s="26" t="s">
        <v>61</v>
      </c>
      <c r="C58" s="24">
        <v>0</v>
      </c>
      <c r="D58" s="24">
        <f t="shared" si="1"/>
        <v>0</v>
      </c>
      <c r="E58" s="24">
        <v>0</v>
      </c>
      <c r="F58" s="8"/>
    </row>
    <row r="59" spans="1:6" s="7" customFormat="1" ht="21.6" customHeight="1">
      <c r="A59" s="22" t="s">
        <v>71</v>
      </c>
      <c r="B59" s="23" t="s">
        <v>72</v>
      </c>
      <c r="C59" s="24">
        <v>0</v>
      </c>
      <c r="D59" s="24">
        <f t="shared" si="1"/>
        <v>0</v>
      </c>
      <c r="E59" s="24">
        <v>0</v>
      </c>
      <c r="F59" s="8"/>
    </row>
    <row r="60" spans="1:6" s="7" customFormat="1" ht="17.25" customHeight="1">
      <c r="A60" s="22" t="s">
        <v>73</v>
      </c>
      <c r="B60" s="26" t="s">
        <v>61</v>
      </c>
      <c r="C60" s="24">
        <v>0</v>
      </c>
      <c r="D60" s="24">
        <f t="shared" si="1"/>
        <v>0</v>
      </c>
      <c r="E60" s="24">
        <v>0</v>
      </c>
      <c r="F60" s="8"/>
    </row>
    <row r="61" spans="1:6" s="7" customFormat="1" ht="15.75" customHeight="1">
      <c r="A61" s="17">
        <v>5</v>
      </c>
      <c r="B61" s="18" t="s">
        <v>74</v>
      </c>
      <c r="C61" s="19">
        <v>27443953</v>
      </c>
      <c r="D61" s="20">
        <f t="shared" si="1"/>
        <v>0</v>
      </c>
      <c r="E61" s="19">
        <v>27443953</v>
      </c>
      <c r="F61" s="8"/>
    </row>
    <row r="62" spans="1:6" s="7" customFormat="1" ht="31.5" customHeight="1">
      <c r="A62" s="22" t="s">
        <v>75</v>
      </c>
      <c r="B62" s="23" t="s">
        <v>76</v>
      </c>
      <c r="C62" s="24">
        <v>27443953</v>
      </c>
      <c r="D62" s="25">
        <f t="shared" si="1"/>
        <v>0</v>
      </c>
      <c r="E62" s="24">
        <v>27443953</v>
      </c>
      <c r="F62" s="8"/>
    </row>
    <row r="63" spans="1:6" s="7" customFormat="1" ht="31.5" customHeight="1">
      <c r="A63" s="22" t="s">
        <v>77</v>
      </c>
      <c r="B63" s="26" t="s">
        <v>78</v>
      </c>
      <c r="C63" s="24">
        <v>0</v>
      </c>
      <c r="D63" s="24">
        <f t="shared" si="1"/>
        <v>0</v>
      </c>
      <c r="E63" s="24">
        <v>0</v>
      </c>
      <c r="F63" s="8"/>
    </row>
    <row r="64" spans="1:6" s="7" customFormat="1" ht="31.5" customHeight="1">
      <c r="A64" s="22" t="s">
        <v>79</v>
      </c>
      <c r="B64" s="27" t="s">
        <v>80</v>
      </c>
      <c r="C64" s="24">
        <v>0</v>
      </c>
      <c r="D64" s="24">
        <f t="shared" si="1"/>
        <v>0</v>
      </c>
      <c r="E64" s="24">
        <v>0</v>
      </c>
      <c r="F64" s="8"/>
    </row>
    <row r="65" spans="1:6" s="7" customFormat="1" ht="31.5" customHeight="1">
      <c r="A65" s="22" t="s">
        <v>81</v>
      </c>
      <c r="B65" s="27" t="s">
        <v>82</v>
      </c>
      <c r="C65" s="24">
        <v>0</v>
      </c>
      <c r="D65" s="24">
        <f t="shared" si="1"/>
        <v>0</v>
      </c>
      <c r="E65" s="24">
        <v>0</v>
      </c>
      <c r="F65" s="8"/>
    </row>
    <row r="66" spans="1:6" s="7" customFormat="1" ht="50.25" customHeight="1">
      <c r="A66" s="22" t="s">
        <v>83</v>
      </c>
      <c r="B66" s="27" t="s">
        <v>84</v>
      </c>
      <c r="C66" s="24">
        <v>0</v>
      </c>
      <c r="D66" s="24">
        <f t="shared" si="1"/>
        <v>0</v>
      </c>
      <c r="E66" s="24">
        <v>0</v>
      </c>
      <c r="F66" s="8"/>
    </row>
    <row r="67" spans="1:6" s="7" customFormat="1" ht="15.75" customHeight="1">
      <c r="A67" s="22" t="s">
        <v>85</v>
      </c>
      <c r="B67" s="34" t="s">
        <v>86</v>
      </c>
      <c r="C67" s="24">
        <v>0</v>
      </c>
      <c r="D67" s="24">
        <f t="shared" si="1"/>
        <v>0</v>
      </c>
      <c r="E67" s="24">
        <v>0</v>
      </c>
      <c r="F67" s="8"/>
    </row>
    <row r="68" spans="1:6" s="7" customFormat="1" ht="35.25" customHeight="1">
      <c r="A68" s="22" t="s">
        <v>87</v>
      </c>
      <c r="B68" s="34" t="s">
        <v>88</v>
      </c>
      <c r="C68" s="24">
        <v>0</v>
      </c>
      <c r="D68" s="24">
        <f t="shared" si="1"/>
        <v>0</v>
      </c>
      <c r="E68" s="24">
        <v>0</v>
      </c>
      <c r="F68" s="8"/>
    </row>
    <row r="69" spans="1:6" s="7" customFormat="1" ht="15.75" customHeight="1">
      <c r="A69" s="22" t="s">
        <v>89</v>
      </c>
      <c r="B69" s="34" t="s">
        <v>90</v>
      </c>
      <c r="C69" s="24">
        <v>0</v>
      </c>
      <c r="D69" s="24">
        <f t="shared" si="1"/>
        <v>0</v>
      </c>
      <c r="E69" s="24">
        <v>0</v>
      </c>
      <c r="F69" s="8"/>
    </row>
    <row r="70" spans="1:6" s="7" customFormat="1" ht="31.5" customHeight="1">
      <c r="A70" s="22" t="s">
        <v>91</v>
      </c>
      <c r="B70" s="29" t="s">
        <v>92</v>
      </c>
      <c r="C70" s="24">
        <v>0</v>
      </c>
      <c r="D70" s="24">
        <f t="shared" si="1"/>
        <v>0</v>
      </c>
      <c r="E70" s="24">
        <v>0</v>
      </c>
      <c r="F70" s="8"/>
    </row>
    <row r="71" spans="1:6" s="7" customFormat="1" ht="15.75" customHeight="1">
      <c r="A71" s="22" t="s">
        <v>93</v>
      </c>
      <c r="B71" s="23" t="s">
        <v>94</v>
      </c>
      <c r="C71" s="24">
        <v>0</v>
      </c>
      <c r="D71" s="24">
        <f t="shared" si="1"/>
        <v>0</v>
      </c>
      <c r="E71" s="24">
        <v>0</v>
      </c>
      <c r="F71" s="8"/>
    </row>
    <row r="72" spans="1:6" s="7" customFormat="1" ht="30" customHeight="1">
      <c r="A72" s="17" t="s">
        <v>95</v>
      </c>
      <c r="B72" s="18" t="s">
        <v>96</v>
      </c>
      <c r="C72" s="19">
        <v>402996090</v>
      </c>
      <c r="D72" s="20">
        <f t="shared" si="1"/>
        <v>-81400000</v>
      </c>
      <c r="E72" s="19">
        <v>321596090</v>
      </c>
      <c r="F72" s="8"/>
    </row>
    <row r="73" spans="1:6" s="7" customFormat="1" ht="21" customHeight="1">
      <c r="A73" s="22" t="s">
        <v>97</v>
      </c>
      <c r="B73" s="23" t="s">
        <v>98</v>
      </c>
      <c r="C73" s="24">
        <v>0</v>
      </c>
      <c r="D73" s="25">
        <f t="shared" si="1"/>
        <v>0</v>
      </c>
      <c r="E73" s="24">
        <v>0</v>
      </c>
      <c r="F73" s="8"/>
    </row>
    <row r="74" spans="1:6" s="7" customFormat="1" ht="38.25" customHeight="1">
      <c r="A74" s="17">
        <v>7</v>
      </c>
      <c r="B74" s="18" t="s">
        <v>99</v>
      </c>
      <c r="C74" s="35" t="s">
        <v>100</v>
      </c>
      <c r="D74" s="36" t="s">
        <v>100</v>
      </c>
      <c r="E74" s="35" t="s">
        <v>100</v>
      </c>
      <c r="F74" s="8"/>
    </row>
    <row r="75" spans="1:6" s="7" customFormat="1" ht="27" customHeight="1">
      <c r="A75" s="22" t="s">
        <v>101</v>
      </c>
      <c r="B75" s="23" t="s">
        <v>102</v>
      </c>
      <c r="C75" s="24">
        <v>103708704</v>
      </c>
      <c r="D75" s="25">
        <f>E75-C75</f>
        <v>-778015</v>
      </c>
      <c r="E75" s="24">
        <v>102930689</v>
      </c>
      <c r="F75" s="8"/>
    </row>
    <row r="76" spans="1:6" s="7" customFormat="1" ht="34.5" customHeight="1">
      <c r="A76" s="22" t="s">
        <v>103</v>
      </c>
      <c r="B76" s="23" t="s">
        <v>264</v>
      </c>
      <c r="C76" s="24">
        <v>125513958</v>
      </c>
      <c r="D76" s="25">
        <f>E76-C76</f>
        <v>-778015</v>
      </c>
      <c r="E76" s="24">
        <v>124735943</v>
      </c>
      <c r="F76" s="8"/>
    </row>
    <row r="77" spans="1:6" s="7" customFormat="1" ht="27.75" customHeight="1">
      <c r="A77" s="17">
        <v>8</v>
      </c>
      <c r="B77" s="18" t="s">
        <v>104</v>
      </c>
      <c r="C77" s="35" t="s">
        <v>100</v>
      </c>
      <c r="D77" s="36" t="s">
        <v>100</v>
      </c>
      <c r="E77" s="35" t="s">
        <v>100</v>
      </c>
      <c r="F77" s="8"/>
    </row>
    <row r="78" spans="1:6" s="7" customFormat="1" ht="82.5" customHeight="1">
      <c r="A78" s="22" t="s">
        <v>105</v>
      </c>
      <c r="B78" s="23" t="s">
        <v>239</v>
      </c>
      <c r="C78" s="37">
        <v>0.11749999999999999</v>
      </c>
      <c r="D78" s="37">
        <f t="shared" ref="D78:D84" si="2">E78-C78</f>
        <v>-2.0000000000000001E-4</v>
      </c>
      <c r="E78" s="37">
        <v>0.1173</v>
      </c>
      <c r="F78" s="8"/>
    </row>
    <row r="79" spans="1:6" s="7" customFormat="1" ht="31.15" hidden="1" customHeight="1">
      <c r="A79" s="22" t="s">
        <v>106</v>
      </c>
      <c r="B79" s="26" t="s">
        <v>106</v>
      </c>
      <c r="C79" s="37"/>
      <c r="D79" s="37">
        <f t="shared" si="2"/>
        <v>0</v>
      </c>
      <c r="E79" s="37"/>
      <c r="F79" s="8"/>
    </row>
    <row r="80" spans="1:6" s="7" customFormat="1" ht="31.15" hidden="1" customHeight="1">
      <c r="A80" s="22" t="s">
        <v>107</v>
      </c>
      <c r="B80" s="26" t="s">
        <v>107</v>
      </c>
      <c r="C80" s="37"/>
      <c r="D80" s="37">
        <f t="shared" si="2"/>
        <v>0</v>
      </c>
      <c r="E80" s="37"/>
      <c r="F80" s="8"/>
    </row>
    <row r="81" spans="1:6" s="7" customFormat="1" ht="28.9" customHeight="1">
      <c r="A81" s="168" t="s">
        <v>108</v>
      </c>
      <c r="B81" s="168" t="s">
        <v>268</v>
      </c>
      <c r="C81" s="37">
        <v>0.2092</v>
      </c>
      <c r="D81" s="37">
        <f t="shared" si="2"/>
        <v>-1.6000000000000001E-3</v>
      </c>
      <c r="E81" s="37">
        <v>0.20760000000000001</v>
      </c>
      <c r="F81" s="8"/>
    </row>
    <row r="82" spans="1:6" s="7" customFormat="1" ht="34.5" customHeight="1">
      <c r="A82" s="168"/>
      <c r="B82" s="168"/>
      <c r="C82" s="37">
        <v>0.21</v>
      </c>
      <c r="D82" s="37">
        <f t="shared" si="2"/>
        <v>-1E-4</v>
      </c>
      <c r="E82" s="37">
        <v>0.2099</v>
      </c>
      <c r="F82" s="8"/>
    </row>
    <row r="83" spans="1:6" s="7" customFormat="1" ht="93.75" customHeight="1">
      <c r="A83" s="22" t="s">
        <v>109</v>
      </c>
      <c r="B83" s="23" t="s">
        <v>240</v>
      </c>
      <c r="C83" s="37">
        <v>0.29730000000000001</v>
      </c>
      <c r="D83" s="37">
        <f t="shared" si="2"/>
        <v>0</v>
      </c>
      <c r="E83" s="37">
        <v>0.29730000000000001</v>
      </c>
      <c r="F83" s="8"/>
    </row>
    <row r="84" spans="1:6" s="7" customFormat="1" ht="96.75" customHeight="1">
      <c r="A84" s="22" t="s">
        <v>110</v>
      </c>
      <c r="B84" s="26" t="s">
        <v>241</v>
      </c>
      <c r="C84" s="37">
        <v>0.29730000000000001</v>
      </c>
      <c r="D84" s="37">
        <f t="shared" si="2"/>
        <v>5.79E-2</v>
      </c>
      <c r="E84" s="37">
        <v>0.35520000000000002</v>
      </c>
      <c r="F84" s="8"/>
    </row>
    <row r="85" spans="1:6" s="21" customFormat="1" ht="102" customHeight="1">
      <c r="A85" s="22" t="s">
        <v>111</v>
      </c>
      <c r="B85" s="23" t="s">
        <v>242</v>
      </c>
      <c r="C85" s="38" t="s">
        <v>112</v>
      </c>
      <c r="D85" s="24"/>
      <c r="E85" s="38" t="s">
        <v>112</v>
      </c>
      <c r="F85" s="12"/>
    </row>
    <row r="86" spans="1:6" s="21" customFormat="1" ht="99.75" customHeight="1">
      <c r="A86" s="22" t="s">
        <v>113</v>
      </c>
      <c r="B86" s="26" t="s">
        <v>243</v>
      </c>
      <c r="C86" s="38" t="s">
        <v>112</v>
      </c>
      <c r="D86" s="24"/>
      <c r="E86" s="38" t="s">
        <v>112</v>
      </c>
      <c r="F86" s="12"/>
    </row>
    <row r="87" spans="1:6" s="21" customFormat="1" ht="15.75" hidden="1" customHeight="1">
      <c r="A87" s="22"/>
      <c r="B87" s="39" t="s">
        <v>114</v>
      </c>
      <c r="C87" s="38"/>
      <c r="D87" s="24"/>
      <c r="E87" s="38"/>
      <c r="F87" s="12"/>
    </row>
    <row r="88" spans="1:6" s="21" customFormat="1" ht="78.75" hidden="1" customHeight="1">
      <c r="A88" s="22"/>
      <c r="B88" s="39" t="s">
        <v>115</v>
      </c>
      <c r="C88" s="38"/>
      <c r="D88" s="24"/>
      <c r="E88" s="38"/>
      <c r="F88" s="12"/>
    </row>
    <row r="89" spans="1:6" s="21" customFormat="1" ht="78.75" hidden="1" customHeight="1">
      <c r="A89" s="22"/>
      <c r="B89" s="39" t="s">
        <v>116</v>
      </c>
      <c r="C89" s="38" t="s">
        <v>112</v>
      </c>
      <c r="D89" s="24"/>
      <c r="E89" s="38" t="s">
        <v>112</v>
      </c>
      <c r="F89" s="12"/>
    </row>
    <row r="90" spans="1:6" s="21" customFormat="1" ht="78.75" hidden="1" customHeight="1">
      <c r="A90" s="22"/>
      <c r="B90" s="40" t="s">
        <v>117</v>
      </c>
      <c r="C90" s="38" t="s">
        <v>112</v>
      </c>
      <c r="D90" s="24"/>
      <c r="E90" s="38" t="s">
        <v>112</v>
      </c>
      <c r="F90" s="12"/>
    </row>
    <row r="91" spans="1:6" s="13" customFormat="1" ht="18.75" customHeight="1">
      <c r="A91" s="167" t="s">
        <v>6</v>
      </c>
      <c r="B91" s="167" t="s">
        <v>7</v>
      </c>
      <c r="C91" s="167" t="s">
        <v>251</v>
      </c>
      <c r="D91" s="167" t="s">
        <v>8</v>
      </c>
      <c r="E91" s="167" t="s">
        <v>9</v>
      </c>
      <c r="F91" s="12"/>
    </row>
    <row r="92" spans="1:6" s="13" customFormat="1" ht="18.75" customHeight="1">
      <c r="A92" s="167"/>
      <c r="B92" s="167"/>
      <c r="C92" s="167"/>
      <c r="D92" s="167"/>
      <c r="E92" s="167"/>
      <c r="F92" s="12"/>
    </row>
    <row r="93" spans="1:6" s="16" customFormat="1" ht="15" customHeight="1">
      <c r="A93" s="14">
        <v>1</v>
      </c>
      <c r="B93" s="14">
        <v>2</v>
      </c>
      <c r="C93" s="14">
        <v>3</v>
      </c>
      <c r="D93" s="14">
        <v>4</v>
      </c>
      <c r="E93" s="14">
        <v>5</v>
      </c>
      <c r="F93" s="15"/>
    </row>
    <row r="94" spans="1:6" s="33" customFormat="1" ht="45.6" customHeight="1">
      <c r="A94" s="17">
        <v>9</v>
      </c>
      <c r="B94" s="18" t="s">
        <v>118</v>
      </c>
      <c r="C94" s="35" t="s">
        <v>100</v>
      </c>
      <c r="D94" s="35" t="s">
        <v>100</v>
      </c>
      <c r="E94" s="35" t="s">
        <v>100</v>
      </c>
      <c r="F94" s="32"/>
    </row>
    <row r="95" spans="1:6" s="7" customFormat="1" ht="31.5">
      <c r="A95" s="22" t="s">
        <v>119</v>
      </c>
      <c r="B95" s="23" t="s">
        <v>120</v>
      </c>
      <c r="C95" s="24">
        <v>200322961</v>
      </c>
      <c r="D95" s="25">
        <f>E95-C95</f>
        <v>20349486</v>
      </c>
      <c r="E95" s="24">
        <v>220672447</v>
      </c>
      <c r="F95" s="8"/>
    </row>
    <row r="96" spans="1:6" s="7" customFormat="1" ht="50.45" customHeight="1">
      <c r="A96" s="22" t="s">
        <v>121</v>
      </c>
      <c r="B96" s="26" t="s">
        <v>122</v>
      </c>
      <c r="C96" s="24">
        <v>200322961</v>
      </c>
      <c r="D96" s="25">
        <f t="shared" ref="D96:D106" si="3">E96-C96</f>
        <v>20349486</v>
      </c>
      <c r="E96" s="24">
        <v>220672447</v>
      </c>
      <c r="F96" s="8"/>
    </row>
    <row r="97" spans="1:6" s="7" customFormat="1" ht="15.75" customHeight="1">
      <c r="A97" s="22" t="s">
        <v>123</v>
      </c>
      <c r="B97" s="27" t="s">
        <v>124</v>
      </c>
      <c r="C97" s="24">
        <v>169587287</v>
      </c>
      <c r="D97" s="25">
        <f t="shared" si="3"/>
        <v>18447679</v>
      </c>
      <c r="E97" s="24">
        <v>188034966</v>
      </c>
      <c r="F97" s="8"/>
    </row>
    <row r="98" spans="1:6" s="7" customFormat="1" ht="31.5" customHeight="1">
      <c r="A98" s="22" t="s">
        <v>125</v>
      </c>
      <c r="B98" s="23" t="s">
        <v>126</v>
      </c>
      <c r="C98" s="24">
        <v>350471674</v>
      </c>
      <c r="D98" s="25">
        <f t="shared" si="3"/>
        <v>5734762</v>
      </c>
      <c r="E98" s="24">
        <v>356206436</v>
      </c>
      <c r="F98" s="8"/>
    </row>
    <row r="99" spans="1:6" s="7" customFormat="1" ht="47.25">
      <c r="A99" s="22" t="s">
        <v>127</v>
      </c>
      <c r="B99" s="26" t="s">
        <v>128</v>
      </c>
      <c r="C99" s="24">
        <v>350471674</v>
      </c>
      <c r="D99" s="25">
        <f t="shared" si="3"/>
        <v>5734762</v>
      </c>
      <c r="E99" s="24">
        <v>356206436</v>
      </c>
      <c r="F99" s="8"/>
    </row>
    <row r="100" spans="1:6" s="7" customFormat="1" ht="15.6" customHeight="1">
      <c r="A100" s="22" t="s">
        <v>129</v>
      </c>
      <c r="B100" s="27" t="s">
        <v>124</v>
      </c>
      <c r="C100" s="24">
        <v>309113983</v>
      </c>
      <c r="D100" s="25">
        <f t="shared" si="3"/>
        <v>5734762</v>
      </c>
      <c r="E100" s="24">
        <v>314848745</v>
      </c>
      <c r="F100" s="8"/>
    </row>
    <row r="101" spans="1:6" s="7" customFormat="1" ht="31.5" customHeight="1">
      <c r="A101" s="22" t="s">
        <v>130</v>
      </c>
      <c r="B101" s="23" t="s">
        <v>131</v>
      </c>
      <c r="C101" s="24">
        <v>213828888</v>
      </c>
      <c r="D101" s="25">
        <f t="shared" si="3"/>
        <v>20350998</v>
      </c>
      <c r="E101" s="24">
        <v>234179886</v>
      </c>
      <c r="F101" s="8"/>
    </row>
    <row r="102" spans="1:6" s="7" customFormat="1" ht="47.25" customHeight="1">
      <c r="A102" s="22" t="s">
        <v>132</v>
      </c>
      <c r="B102" s="26" t="s">
        <v>133</v>
      </c>
      <c r="C102" s="24">
        <v>213828888</v>
      </c>
      <c r="D102" s="25">
        <f t="shared" si="3"/>
        <v>20350998</v>
      </c>
      <c r="E102" s="24">
        <v>234179886</v>
      </c>
      <c r="F102" s="8"/>
    </row>
    <row r="103" spans="1:6" s="7" customFormat="1" ht="34.9" customHeight="1">
      <c r="A103" s="22" t="s">
        <v>134</v>
      </c>
      <c r="B103" s="27" t="s">
        <v>135</v>
      </c>
      <c r="C103" s="24">
        <v>169552895</v>
      </c>
      <c r="D103" s="25">
        <f t="shared" si="3"/>
        <v>18448315</v>
      </c>
      <c r="E103" s="24">
        <v>188001210</v>
      </c>
      <c r="F103" s="8"/>
    </row>
    <row r="104" spans="1:6" s="7" customFormat="1" ht="31.5">
      <c r="A104" s="22" t="s">
        <v>136</v>
      </c>
      <c r="B104" s="23" t="s">
        <v>137</v>
      </c>
      <c r="C104" s="24">
        <v>379188966</v>
      </c>
      <c r="D104" s="25">
        <f t="shared" si="3"/>
        <v>5734762</v>
      </c>
      <c r="E104" s="24">
        <v>384923728</v>
      </c>
      <c r="F104" s="8"/>
    </row>
    <row r="105" spans="1:6" s="7" customFormat="1" ht="47.25" customHeight="1">
      <c r="A105" s="22" t="s">
        <v>138</v>
      </c>
      <c r="B105" s="26" t="s">
        <v>139</v>
      </c>
      <c r="C105" s="24">
        <v>379188966</v>
      </c>
      <c r="D105" s="25">
        <f t="shared" si="3"/>
        <v>5734762</v>
      </c>
      <c r="E105" s="24">
        <v>384923728</v>
      </c>
      <c r="F105" s="8"/>
    </row>
    <row r="106" spans="1:6" s="7" customFormat="1" ht="31.15" customHeight="1">
      <c r="A106" s="22" t="s">
        <v>140</v>
      </c>
      <c r="B106" s="27" t="s">
        <v>135</v>
      </c>
      <c r="C106" s="24">
        <v>309113983</v>
      </c>
      <c r="D106" s="25">
        <f t="shared" si="3"/>
        <v>5734762</v>
      </c>
      <c r="E106" s="24">
        <v>314848745</v>
      </c>
      <c r="F106" s="8"/>
    </row>
    <row r="107" spans="1:6" s="7" customFormat="1" ht="15.75" customHeight="1">
      <c r="A107" s="17">
        <v>10</v>
      </c>
      <c r="B107" s="18" t="s">
        <v>141</v>
      </c>
      <c r="C107" s="35" t="s">
        <v>100</v>
      </c>
      <c r="D107" s="36" t="s">
        <v>100</v>
      </c>
      <c r="E107" s="35" t="s">
        <v>100</v>
      </c>
      <c r="F107" s="8"/>
    </row>
    <row r="108" spans="1:6" s="7" customFormat="1" ht="31.5" customHeight="1">
      <c r="A108" s="22" t="s">
        <v>142</v>
      </c>
      <c r="B108" s="23" t="s">
        <v>143</v>
      </c>
      <c r="C108" s="24">
        <v>761167123</v>
      </c>
      <c r="D108" s="25">
        <f t="shared" ref="D108:D133" si="4">E108-C108</f>
        <v>17976307</v>
      </c>
      <c r="E108" s="24">
        <v>779143430</v>
      </c>
      <c r="F108" s="8"/>
    </row>
    <row r="109" spans="1:6" s="7" customFormat="1" ht="15.75" customHeight="1">
      <c r="A109" s="22" t="s">
        <v>144</v>
      </c>
      <c r="B109" s="26" t="s">
        <v>145</v>
      </c>
      <c r="C109" s="24">
        <v>308077917</v>
      </c>
      <c r="D109" s="25">
        <f t="shared" si="4"/>
        <v>12241545</v>
      </c>
      <c r="E109" s="24">
        <v>320319462</v>
      </c>
      <c r="F109" s="8"/>
    </row>
    <row r="110" spans="1:6" s="7" customFormat="1" ht="15.75" customHeight="1">
      <c r="A110" s="22" t="s">
        <v>146</v>
      </c>
      <c r="B110" s="26" t="s">
        <v>147</v>
      </c>
      <c r="C110" s="24">
        <v>453089206</v>
      </c>
      <c r="D110" s="25">
        <f t="shared" si="4"/>
        <v>5734762</v>
      </c>
      <c r="E110" s="24">
        <v>458823968</v>
      </c>
      <c r="F110" s="8"/>
    </row>
    <row r="111" spans="1:6" s="7" customFormat="1" ht="31.5" customHeight="1">
      <c r="A111" s="22" t="s">
        <v>148</v>
      </c>
      <c r="B111" s="23" t="s">
        <v>149</v>
      </c>
      <c r="C111" s="24">
        <v>985339</v>
      </c>
      <c r="D111" s="25">
        <f t="shared" si="4"/>
        <v>0</v>
      </c>
      <c r="E111" s="24">
        <v>985339</v>
      </c>
      <c r="F111" s="8"/>
    </row>
    <row r="112" spans="1:6" s="7" customFormat="1" ht="47.25" customHeight="1">
      <c r="A112" s="22" t="s">
        <v>150</v>
      </c>
      <c r="B112" s="23" t="s">
        <v>151</v>
      </c>
      <c r="C112" s="24">
        <v>0</v>
      </c>
      <c r="D112" s="25">
        <f t="shared" si="4"/>
        <v>0</v>
      </c>
      <c r="E112" s="24">
        <v>0</v>
      </c>
      <c r="F112" s="8"/>
    </row>
    <row r="113" spans="1:6" s="7" customFormat="1" ht="51.75" customHeight="1">
      <c r="A113" s="22" t="s">
        <v>152</v>
      </c>
      <c r="B113" s="23" t="s">
        <v>153</v>
      </c>
      <c r="C113" s="24">
        <v>0</v>
      </c>
      <c r="D113" s="25">
        <f t="shared" si="4"/>
        <v>0</v>
      </c>
      <c r="E113" s="24">
        <v>0</v>
      </c>
      <c r="F113" s="8"/>
    </row>
    <row r="114" spans="1:6" s="7" customFormat="1" ht="52.5" customHeight="1">
      <c r="A114" s="22" t="s">
        <v>154</v>
      </c>
      <c r="B114" s="23" t="s">
        <v>155</v>
      </c>
      <c r="C114" s="24">
        <v>0</v>
      </c>
      <c r="D114" s="25">
        <f t="shared" si="4"/>
        <v>0</v>
      </c>
      <c r="E114" s="24">
        <v>0</v>
      </c>
      <c r="F114" s="8"/>
    </row>
    <row r="115" spans="1:6" s="7" customFormat="1" ht="31.5" customHeight="1">
      <c r="A115" s="22" t="s">
        <v>156</v>
      </c>
      <c r="B115" s="23" t="s">
        <v>157</v>
      </c>
      <c r="C115" s="24">
        <v>27443953</v>
      </c>
      <c r="D115" s="25">
        <f t="shared" si="4"/>
        <v>0</v>
      </c>
      <c r="E115" s="24">
        <v>27443953</v>
      </c>
      <c r="F115" s="8"/>
    </row>
    <row r="116" spans="1:6" s="7" customFormat="1" ht="15.75" customHeight="1">
      <c r="A116" s="22" t="s">
        <v>158</v>
      </c>
      <c r="B116" s="23" t="s">
        <v>159</v>
      </c>
      <c r="C116" s="24">
        <v>0</v>
      </c>
      <c r="D116" s="25">
        <f t="shared" si="4"/>
        <v>41910.15</v>
      </c>
      <c r="E116" s="24">
        <v>41910.15</v>
      </c>
      <c r="F116" s="8"/>
    </row>
    <row r="117" spans="1:6" s="7" customFormat="1" ht="31.5" customHeight="1">
      <c r="A117" s="22" t="s">
        <v>160</v>
      </c>
      <c r="B117" s="26" t="s">
        <v>161</v>
      </c>
      <c r="C117" s="24">
        <v>0</v>
      </c>
      <c r="D117" s="25">
        <f t="shared" si="4"/>
        <v>41910.15</v>
      </c>
      <c r="E117" s="24">
        <v>41910.15</v>
      </c>
      <c r="F117" s="8"/>
    </row>
    <row r="118" spans="1:6" s="7" customFormat="1" ht="31.5" customHeight="1">
      <c r="A118" s="22" t="s">
        <v>162</v>
      </c>
      <c r="B118" s="26" t="s">
        <v>163</v>
      </c>
      <c r="C118" s="24">
        <v>0</v>
      </c>
      <c r="D118" s="25">
        <f t="shared" si="4"/>
        <v>0</v>
      </c>
      <c r="E118" s="24">
        <v>0</v>
      </c>
      <c r="F118" s="8"/>
    </row>
    <row r="119" spans="1:6" s="7" customFormat="1" ht="39.6" customHeight="1">
      <c r="A119" s="22" t="s">
        <v>164</v>
      </c>
      <c r="B119" s="27" t="s">
        <v>165</v>
      </c>
      <c r="C119" s="24">
        <v>0</v>
      </c>
      <c r="D119" s="24">
        <f t="shared" si="4"/>
        <v>0</v>
      </c>
      <c r="E119" s="24">
        <v>0</v>
      </c>
      <c r="F119" s="8"/>
    </row>
    <row r="120" spans="1:6" s="7" customFormat="1" ht="15.75" customHeight="1">
      <c r="A120" s="22" t="s">
        <v>166</v>
      </c>
      <c r="B120" s="34" t="s">
        <v>167</v>
      </c>
      <c r="C120" s="24">
        <v>0</v>
      </c>
      <c r="D120" s="24">
        <f t="shared" si="4"/>
        <v>0</v>
      </c>
      <c r="E120" s="24">
        <v>0</v>
      </c>
      <c r="F120" s="8"/>
    </row>
    <row r="121" spans="1:6" s="7" customFormat="1" ht="15.75" customHeight="1">
      <c r="A121" s="22" t="s">
        <v>168</v>
      </c>
      <c r="B121" s="26" t="s">
        <v>169</v>
      </c>
      <c r="C121" s="24">
        <v>0</v>
      </c>
      <c r="D121" s="24">
        <f t="shared" si="4"/>
        <v>0</v>
      </c>
      <c r="E121" s="24">
        <v>0</v>
      </c>
      <c r="F121" s="8"/>
    </row>
    <row r="122" spans="1:6" s="7" customFormat="1" ht="31.5" customHeight="1">
      <c r="A122" s="22" t="s">
        <v>170</v>
      </c>
      <c r="B122" s="23" t="s">
        <v>171</v>
      </c>
      <c r="C122" s="24">
        <v>0</v>
      </c>
      <c r="D122" s="24">
        <f t="shared" si="4"/>
        <v>0</v>
      </c>
      <c r="E122" s="24">
        <v>0</v>
      </c>
      <c r="F122" s="8"/>
    </row>
    <row r="123" spans="1:6" s="7" customFormat="1" ht="31.5" customHeight="1">
      <c r="A123" s="22" t="s">
        <v>172</v>
      </c>
      <c r="B123" s="23" t="s">
        <v>173</v>
      </c>
      <c r="C123" s="24">
        <v>0</v>
      </c>
      <c r="D123" s="24">
        <f t="shared" si="4"/>
        <v>0</v>
      </c>
      <c r="E123" s="24">
        <v>0</v>
      </c>
      <c r="F123" s="8"/>
    </row>
    <row r="124" spans="1:6" s="7" customFormat="1" ht="19.149999999999999" hidden="1" customHeight="1">
      <c r="A124" s="17">
        <v>11</v>
      </c>
      <c r="B124" s="18" t="s">
        <v>174</v>
      </c>
      <c r="C124" s="24">
        <v>0</v>
      </c>
      <c r="D124" s="24">
        <f t="shared" si="4"/>
        <v>0</v>
      </c>
      <c r="E124" s="35"/>
      <c r="F124" s="8"/>
    </row>
    <row r="125" spans="1:6" s="7" customFormat="1" ht="15.75" hidden="1" customHeight="1">
      <c r="A125" s="22" t="s">
        <v>175</v>
      </c>
      <c r="B125" s="23" t="s">
        <v>176</v>
      </c>
      <c r="C125" s="24">
        <v>0</v>
      </c>
      <c r="D125" s="24">
        <f t="shared" si="4"/>
        <v>0</v>
      </c>
      <c r="E125" s="24"/>
      <c r="F125" s="8"/>
    </row>
    <row r="126" spans="1:6" s="7" customFormat="1" ht="15.75" hidden="1" customHeight="1">
      <c r="A126" s="22" t="s">
        <v>177</v>
      </c>
      <c r="B126" s="26" t="s">
        <v>178</v>
      </c>
      <c r="C126" s="24">
        <v>0</v>
      </c>
      <c r="D126" s="24">
        <f t="shared" si="4"/>
        <v>0</v>
      </c>
      <c r="E126" s="24"/>
      <c r="F126" s="8"/>
    </row>
    <row r="127" spans="1:6" s="7" customFormat="1" ht="36" hidden="1" customHeight="1">
      <c r="A127" s="22" t="s">
        <v>179</v>
      </c>
      <c r="B127" s="23" t="s">
        <v>180</v>
      </c>
      <c r="C127" s="24">
        <v>0</v>
      </c>
      <c r="D127" s="24">
        <f t="shared" si="4"/>
        <v>0</v>
      </c>
      <c r="E127" s="24"/>
      <c r="F127" s="8"/>
    </row>
    <row r="128" spans="1:6" s="21" customFormat="1" ht="34.9" hidden="1" customHeight="1">
      <c r="A128" s="17">
        <v>12</v>
      </c>
      <c r="B128" s="18" t="s">
        <v>181</v>
      </c>
      <c r="C128" s="24">
        <v>0</v>
      </c>
      <c r="D128" s="24">
        <f t="shared" si="4"/>
        <v>0</v>
      </c>
      <c r="E128" s="35"/>
      <c r="F128" s="12"/>
    </row>
    <row r="129" spans="1:6" s="21" customFormat="1" ht="31.5" hidden="1" customHeight="1">
      <c r="A129" s="22" t="s">
        <v>182</v>
      </c>
      <c r="B129" s="23" t="s">
        <v>183</v>
      </c>
      <c r="C129" s="24">
        <v>0</v>
      </c>
      <c r="D129" s="24">
        <f t="shared" si="4"/>
        <v>0</v>
      </c>
      <c r="E129" s="38"/>
      <c r="F129" s="12"/>
    </row>
    <row r="130" spans="1:6" s="33" customFormat="1" ht="31.5" hidden="1" customHeight="1">
      <c r="A130" s="22" t="s">
        <v>184</v>
      </c>
      <c r="B130" s="23" t="s">
        <v>185</v>
      </c>
      <c r="C130" s="24">
        <v>0</v>
      </c>
      <c r="D130" s="24">
        <f t="shared" si="4"/>
        <v>0</v>
      </c>
      <c r="E130" s="41"/>
      <c r="F130" s="32"/>
    </row>
    <row r="131" spans="1:6" s="7" customFormat="1" ht="31.5" hidden="1" customHeight="1">
      <c r="A131" s="22" t="s">
        <v>186</v>
      </c>
      <c r="B131" s="23" t="s">
        <v>187</v>
      </c>
      <c r="C131" s="24">
        <v>0</v>
      </c>
      <c r="D131" s="24">
        <f t="shared" si="4"/>
        <v>0</v>
      </c>
      <c r="E131" s="41"/>
      <c r="F131" s="8"/>
    </row>
    <row r="132" spans="1:6" s="7" customFormat="1" ht="78.75" customHeight="1">
      <c r="A132" s="22" t="s">
        <v>188</v>
      </c>
      <c r="B132" s="23" t="s">
        <v>189</v>
      </c>
      <c r="C132" s="24">
        <v>0</v>
      </c>
      <c r="D132" s="24">
        <f t="shared" si="4"/>
        <v>0</v>
      </c>
      <c r="E132" s="42">
        <v>0</v>
      </c>
      <c r="F132" s="8"/>
    </row>
    <row r="133" spans="1:6" s="7" customFormat="1" ht="31.5" customHeight="1">
      <c r="A133" s="22" t="s">
        <v>190</v>
      </c>
      <c r="B133" s="23" t="s">
        <v>191</v>
      </c>
      <c r="C133" s="42">
        <v>0</v>
      </c>
      <c r="D133" s="25">
        <f t="shared" si="4"/>
        <v>0</v>
      </c>
      <c r="E133" s="42">
        <v>0</v>
      </c>
      <c r="F133" s="8"/>
    </row>
    <row r="134" spans="1:6" s="7" customFormat="1" ht="1.1499999999999999" customHeight="1">
      <c r="A134" s="43"/>
      <c r="B134" s="44"/>
      <c r="C134" s="45"/>
      <c r="D134" s="45"/>
      <c r="E134" s="45"/>
      <c r="F134" s="8"/>
    </row>
    <row r="135" spans="1:6" ht="15.75" customHeight="1">
      <c r="A135" s="164" t="s">
        <v>192</v>
      </c>
      <c r="B135" s="164"/>
      <c r="C135" s="164"/>
      <c r="D135" s="164"/>
      <c r="E135" s="164"/>
      <c r="F135" s="7"/>
    </row>
    <row r="136" spans="1:6" ht="15.75" customHeight="1">
      <c r="A136" s="46"/>
      <c r="B136" s="47" t="s">
        <v>193</v>
      </c>
      <c r="C136" s="47"/>
      <c r="D136" s="47"/>
      <c r="E136" s="47"/>
      <c r="F136" s="47"/>
    </row>
    <row r="137" spans="1:6" ht="15.75" customHeight="1">
      <c r="A137" s="46"/>
      <c r="B137" s="47" t="s">
        <v>194</v>
      </c>
      <c r="C137" s="47"/>
      <c r="D137" s="47"/>
      <c r="E137" s="47"/>
      <c r="F137" s="47"/>
    </row>
    <row r="138" spans="1:6" ht="15.75">
      <c r="A138" s="169" t="s">
        <v>195</v>
      </c>
      <c r="B138" s="169"/>
      <c r="C138" s="169"/>
      <c r="D138" s="169"/>
      <c r="E138" s="169"/>
      <c r="F138" s="169"/>
    </row>
    <row r="139" spans="1:6" ht="20.25" customHeight="1">
      <c r="A139" s="134"/>
      <c r="B139" s="134"/>
      <c r="C139" s="134"/>
      <c r="D139" s="134"/>
      <c r="E139" s="134"/>
      <c r="F139" s="134"/>
    </row>
    <row r="140" spans="1:6" ht="17.45" customHeight="1">
      <c r="A140" s="170" t="s">
        <v>6</v>
      </c>
      <c r="B140" s="170" t="s">
        <v>196</v>
      </c>
      <c r="C140" s="171" t="s">
        <v>197</v>
      </c>
      <c r="D140" s="171"/>
      <c r="E140" s="171"/>
      <c r="F140" s="171"/>
    </row>
    <row r="141" spans="1:6" ht="16.899999999999999" customHeight="1">
      <c r="A141" s="170"/>
      <c r="B141" s="170"/>
      <c r="C141" s="48" t="s">
        <v>198</v>
      </c>
      <c r="D141" s="48" t="s">
        <v>199</v>
      </c>
      <c r="E141" s="48" t="s">
        <v>200</v>
      </c>
      <c r="F141" s="48" t="s">
        <v>201</v>
      </c>
    </row>
    <row r="142" spans="1:6" ht="12" customHeight="1">
      <c r="A142" s="48"/>
      <c r="B142" s="49"/>
      <c r="C142" s="48"/>
      <c r="D142" s="48"/>
      <c r="E142" s="48"/>
      <c r="F142" s="48"/>
    </row>
    <row r="143" spans="1:6" s="148" customFormat="1" ht="49.9" customHeight="1">
      <c r="A143" s="145" t="s">
        <v>202</v>
      </c>
      <c r="B143" s="146" t="s">
        <v>203</v>
      </c>
      <c r="C143" s="147"/>
      <c r="D143" s="147"/>
      <c r="E143" s="147"/>
      <c r="F143" s="147"/>
    </row>
    <row r="144" spans="1:6" ht="4.1500000000000004" customHeight="1">
      <c r="A144" s="149"/>
      <c r="B144" s="164"/>
      <c r="C144" s="164"/>
      <c r="D144" s="164"/>
      <c r="E144" s="164"/>
      <c r="F144" s="164"/>
    </row>
    <row r="145" spans="1:6" s="152" customFormat="1" ht="15.75" customHeight="1">
      <c r="A145" s="150" t="s">
        <v>11</v>
      </c>
      <c r="B145" s="151" t="s">
        <v>204</v>
      </c>
      <c r="C145" s="151"/>
      <c r="D145" s="151"/>
      <c r="E145" s="151"/>
      <c r="F145" s="151"/>
    </row>
    <row r="146" spans="1:6" ht="6" customHeight="1">
      <c r="A146" s="139"/>
      <c r="B146" s="153"/>
      <c r="C146" s="153"/>
      <c r="D146" s="153"/>
      <c r="E146" s="153"/>
      <c r="F146" s="153"/>
    </row>
    <row r="147" spans="1:6" ht="63">
      <c r="A147" s="136" t="s">
        <v>13</v>
      </c>
      <c r="B147" s="137" t="s">
        <v>238</v>
      </c>
      <c r="C147" s="138">
        <v>8795909</v>
      </c>
      <c r="D147" s="138">
        <v>0</v>
      </c>
      <c r="E147" s="138">
        <v>903105</v>
      </c>
      <c r="F147" s="138">
        <f>C147+D147-E147</f>
        <v>7892804</v>
      </c>
    </row>
    <row r="148" spans="1:6" ht="31.15" customHeight="1">
      <c r="A148" s="139"/>
      <c r="B148" s="164" t="s">
        <v>252</v>
      </c>
      <c r="C148" s="164"/>
      <c r="D148" s="164"/>
      <c r="E148" s="164"/>
      <c r="F148" s="164"/>
    </row>
    <row r="149" spans="1:6" ht="6.6" customHeight="1">
      <c r="A149" s="139"/>
      <c r="B149" s="135"/>
      <c r="C149" s="135"/>
      <c r="D149" s="135"/>
      <c r="E149" s="135"/>
      <c r="F149" s="135"/>
    </row>
    <row r="150" spans="1:6" ht="47.25">
      <c r="A150" s="136" t="s">
        <v>15</v>
      </c>
      <c r="B150" s="154" t="s">
        <v>255</v>
      </c>
      <c r="C150" s="138">
        <v>2038243</v>
      </c>
      <c r="D150" s="138">
        <v>366405</v>
      </c>
      <c r="E150" s="138">
        <v>0</v>
      </c>
      <c r="F150" s="138">
        <f>C150+D150-E150</f>
        <v>2404648</v>
      </c>
    </row>
    <row r="151" spans="1:6" ht="51.75" customHeight="1">
      <c r="A151" s="139"/>
      <c r="B151" s="164" t="s">
        <v>263</v>
      </c>
      <c r="C151" s="164"/>
      <c r="D151" s="164"/>
      <c r="E151" s="164"/>
      <c r="F151" s="164"/>
    </row>
    <row r="152" spans="1:6" ht="6.6" customHeight="1">
      <c r="A152" s="139"/>
      <c r="B152" s="135"/>
      <c r="C152" s="135"/>
      <c r="D152" s="135"/>
      <c r="E152" s="135"/>
      <c r="F152" s="135"/>
    </row>
    <row r="153" spans="1:6" ht="47.25">
      <c r="A153" s="136" t="s">
        <v>17</v>
      </c>
      <c r="B153" s="154" t="s">
        <v>235</v>
      </c>
      <c r="C153" s="138">
        <v>245302</v>
      </c>
      <c r="D153" s="138">
        <v>90310</v>
      </c>
      <c r="E153" s="138">
        <v>0</v>
      </c>
      <c r="F153" s="138">
        <f>C153+D153-E153</f>
        <v>335612</v>
      </c>
    </row>
    <row r="154" spans="1:6" ht="15.6" customHeight="1">
      <c r="A154" s="139"/>
      <c r="B154" s="164" t="s">
        <v>207</v>
      </c>
      <c r="C154" s="164"/>
      <c r="D154" s="164"/>
      <c r="E154" s="164"/>
      <c r="F154" s="164"/>
    </row>
    <row r="155" spans="1:6" ht="6.6" customHeight="1">
      <c r="A155" s="139"/>
      <c r="B155" s="135"/>
      <c r="C155" s="135"/>
      <c r="D155" s="135"/>
      <c r="E155" s="135"/>
      <c r="F155" s="135"/>
    </row>
    <row r="156" spans="1:6" ht="47.25">
      <c r="A156" s="136" t="s">
        <v>19</v>
      </c>
      <c r="B156" s="154" t="s">
        <v>236</v>
      </c>
      <c r="C156" s="138">
        <v>67822001</v>
      </c>
      <c r="D156" s="138">
        <v>0</v>
      </c>
      <c r="E156" s="138">
        <v>1056000</v>
      </c>
      <c r="F156" s="138">
        <f>C156+D156-E156</f>
        <v>66766001</v>
      </c>
    </row>
    <row r="157" spans="1:6" ht="15.6" customHeight="1">
      <c r="A157" s="139"/>
      <c r="B157" s="164" t="s">
        <v>205</v>
      </c>
      <c r="C157" s="164"/>
      <c r="D157" s="164"/>
      <c r="E157" s="164"/>
      <c r="F157" s="164"/>
    </row>
    <row r="158" spans="1:6" ht="6.6" customHeight="1">
      <c r="A158" s="139"/>
      <c r="B158" s="135"/>
      <c r="C158" s="135"/>
      <c r="D158" s="135"/>
      <c r="E158" s="135"/>
      <c r="F158" s="135"/>
    </row>
    <row r="159" spans="1:6" ht="32.450000000000003" customHeight="1">
      <c r="A159" s="136" t="s">
        <v>21</v>
      </c>
      <c r="B159" s="155" t="s">
        <v>254</v>
      </c>
      <c r="C159" s="138">
        <v>29251022</v>
      </c>
      <c r="D159" s="138">
        <v>0</v>
      </c>
      <c r="E159" s="138">
        <v>0</v>
      </c>
      <c r="F159" s="138">
        <f>C159+D159-E159</f>
        <v>29251022</v>
      </c>
    </row>
    <row r="160" spans="1:6" ht="31.15" customHeight="1">
      <c r="A160" s="139"/>
      <c r="B160" s="164" t="s">
        <v>259</v>
      </c>
      <c r="C160" s="164"/>
      <c r="D160" s="164"/>
      <c r="E160" s="164"/>
      <c r="F160" s="164"/>
    </row>
    <row r="161" spans="1:6" ht="4.9000000000000004" customHeight="1">
      <c r="A161" s="139"/>
      <c r="B161" s="153"/>
      <c r="C161" s="153"/>
      <c r="D161" s="153"/>
      <c r="E161" s="153"/>
      <c r="F161" s="153"/>
    </row>
    <row r="162" spans="1:6" s="148" customFormat="1" ht="15.75" customHeight="1">
      <c r="A162" s="150" t="s">
        <v>25</v>
      </c>
      <c r="B162" s="156" t="s">
        <v>206</v>
      </c>
      <c r="C162" s="157"/>
      <c r="D162" s="157"/>
      <c r="E162" s="157"/>
      <c r="F162" s="157"/>
    </row>
    <row r="163" spans="1:6" ht="4.9000000000000004" customHeight="1">
      <c r="A163" s="139"/>
      <c r="B163" s="135"/>
      <c r="C163" s="135"/>
      <c r="D163" s="135"/>
      <c r="E163" s="135"/>
      <c r="F163" s="135"/>
    </row>
    <row r="164" spans="1:6" ht="63">
      <c r="A164" s="136" t="s">
        <v>27</v>
      </c>
      <c r="B164" s="137" t="s">
        <v>238</v>
      </c>
      <c r="C164" s="138">
        <v>66998317</v>
      </c>
      <c r="D164" s="138">
        <v>823034</v>
      </c>
      <c r="E164" s="138">
        <v>0</v>
      </c>
      <c r="F164" s="138">
        <f>C164+D164-E164</f>
        <v>67821351</v>
      </c>
    </row>
    <row r="165" spans="1:6" ht="51" customHeight="1">
      <c r="A165" s="139"/>
      <c r="B165" s="164" t="s">
        <v>260</v>
      </c>
      <c r="C165" s="164"/>
      <c r="D165" s="164"/>
      <c r="E165" s="164"/>
      <c r="F165" s="164"/>
    </row>
    <row r="166" spans="1:6" ht="6.6" customHeight="1">
      <c r="A166" s="139"/>
      <c r="B166" s="135"/>
      <c r="C166" s="135"/>
      <c r="D166" s="135"/>
      <c r="E166" s="135"/>
      <c r="F166" s="135"/>
    </row>
    <row r="167" spans="1:6" ht="47.25">
      <c r="A167" s="136" t="s">
        <v>29</v>
      </c>
      <c r="B167" s="154" t="s">
        <v>235</v>
      </c>
      <c r="C167" s="138">
        <v>114232053</v>
      </c>
      <c r="D167" s="138">
        <v>0</v>
      </c>
      <c r="E167" s="138">
        <v>82303</v>
      </c>
      <c r="F167" s="138">
        <f>C167+D167-E167</f>
        <v>114149750</v>
      </c>
    </row>
    <row r="168" spans="1:6" ht="15.6" customHeight="1">
      <c r="A168" s="139"/>
      <c r="B168" s="164" t="s">
        <v>207</v>
      </c>
      <c r="C168" s="164"/>
      <c r="D168" s="164"/>
      <c r="E168" s="164"/>
      <c r="F168" s="164"/>
    </row>
    <row r="169" spans="1:6" ht="6" customHeight="1">
      <c r="A169" s="139"/>
      <c r="B169" s="135"/>
      <c r="C169" s="135"/>
      <c r="D169" s="135"/>
      <c r="E169" s="135"/>
      <c r="F169" s="135"/>
    </row>
    <row r="170" spans="1:6" ht="47.25">
      <c r="A170" s="136" t="s">
        <v>237</v>
      </c>
      <c r="B170" s="154" t="s">
        <v>236</v>
      </c>
      <c r="C170" s="138">
        <v>1809606</v>
      </c>
      <c r="D170" s="138">
        <v>0</v>
      </c>
      <c r="E170" s="138">
        <v>0</v>
      </c>
      <c r="F170" s="138">
        <f>C170+D170-E170</f>
        <v>1809606</v>
      </c>
    </row>
    <row r="171" spans="1:6" ht="15.6" customHeight="1">
      <c r="A171" s="139"/>
      <c r="B171" s="164" t="s">
        <v>205</v>
      </c>
      <c r="C171" s="164"/>
      <c r="D171" s="164"/>
      <c r="E171" s="164"/>
      <c r="F171" s="164"/>
    </row>
    <row r="172" spans="1:6" ht="5.45" customHeight="1">
      <c r="A172" s="139"/>
      <c r="B172" s="135"/>
      <c r="C172" s="135"/>
      <c r="D172" s="135"/>
      <c r="E172" s="135"/>
      <c r="F172" s="135"/>
    </row>
    <row r="173" spans="1:6" s="148" customFormat="1" ht="15.75" customHeight="1">
      <c r="A173" s="158">
        <v>2</v>
      </c>
      <c r="B173" s="159" t="s">
        <v>208</v>
      </c>
      <c r="C173" s="159"/>
      <c r="D173" s="159"/>
      <c r="E173" s="159"/>
      <c r="F173" s="159"/>
    </row>
    <row r="174" spans="1:6" s="148" customFormat="1" ht="6.6" customHeight="1">
      <c r="A174" s="158"/>
      <c r="B174" s="159"/>
      <c r="C174" s="159"/>
      <c r="D174" s="159"/>
      <c r="E174" s="159"/>
      <c r="F174" s="159"/>
    </row>
    <row r="175" spans="1:6" s="148" customFormat="1" ht="15.75" customHeight="1">
      <c r="A175" s="150" t="s">
        <v>32</v>
      </c>
      <c r="B175" s="156" t="s">
        <v>204</v>
      </c>
      <c r="C175" s="157"/>
      <c r="D175" s="157"/>
      <c r="E175" s="157"/>
      <c r="F175" s="157"/>
    </row>
    <row r="176" spans="1:6" s="141" customFormat="1" ht="6.6" customHeight="1">
      <c r="A176" s="143"/>
      <c r="B176" s="135"/>
      <c r="C176" s="135"/>
      <c r="D176" s="135"/>
      <c r="E176" s="135"/>
      <c r="F176" s="135"/>
    </row>
    <row r="177" spans="1:6" s="141" customFormat="1" ht="33" customHeight="1">
      <c r="A177" s="140" t="s">
        <v>34</v>
      </c>
      <c r="B177" s="160" t="s">
        <v>253</v>
      </c>
      <c r="C177" s="142">
        <v>1485513000</v>
      </c>
      <c r="D177" s="142">
        <v>1321682</v>
      </c>
      <c r="E177" s="142">
        <v>0</v>
      </c>
      <c r="F177" s="142">
        <f>C177+D177-E177</f>
        <v>1486834682</v>
      </c>
    </row>
    <row r="178" spans="1:6" ht="51" customHeight="1">
      <c r="A178" s="139"/>
      <c r="B178" s="164" t="s">
        <v>258</v>
      </c>
      <c r="C178" s="164"/>
      <c r="D178" s="164"/>
      <c r="E178" s="164"/>
      <c r="F178" s="164"/>
    </row>
    <row r="179" spans="1:6" ht="4.9000000000000004" customHeight="1">
      <c r="A179" s="139"/>
      <c r="B179" s="153"/>
      <c r="C179" s="153"/>
      <c r="D179" s="153"/>
      <c r="E179" s="153"/>
      <c r="F179" s="153"/>
    </row>
    <row r="180" spans="1:6" s="148" customFormat="1" ht="15.75" customHeight="1">
      <c r="A180" s="161" t="s">
        <v>210</v>
      </c>
      <c r="C180" s="161"/>
      <c r="D180" s="161"/>
      <c r="E180" s="161"/>
      <c r="F180" s="161"/>
    </row>
    <row r="181" spans="1:6" s="148" customFormat="1" ht="34.15" customHeight="1">
      <c r="A181" s="164" t="s">
        <v>270</v>
      </c>
      <c r="B181" s="164"/>
      <c r="C181" s="164"/>
      <c r="D181" s="164"/>
      <c r="E181" s="164"/>
      <c r="F181" s="164"/>
    </row>
    <row r="182" spans="1:6" s="148" customFormat="1" ht="15.75" customHeight="1">
      <c r="A182" s="164" t="s">
        <v>274</v>
      </c>
      <c r="B182" s="164"/>
      <c r="C182" s="164"/>
      <c r="D182" s="164"/>
      <c r="E182" s="164"/>
      <c r="F182" s="164"/>
    </row>
    <row r="183" spans="1:6" s="148" customFormat="1" ht="15.75" customHeight="1">
      <c r="A183" s="164" t="s">
        <v>266</v>
      </c>
      <c r="B183" s="164"/>
      <c r="C183" s="164"/>
      <c r="D183" s="164"/>
      <c r="E183" s="164"/>
      <c r="F183" s="164"/>
    </row>
    <row r="184" spans="1:6" s="148" customFormat="1" ht="15.75" customHeight="1">
      <c r="A184" s="164" t="s">
        <v>267</v>
      </c>
      <c r="B184" s="164"/>
      <c r="C184" s="164"/>
      <c r="D184" s="164"/>
      <c r="E184" s="164"/>
      <c r="F184" s="164"/>
    </row>
    <row r="185" spans="1:6" s="148" customFormat="1" ht="31.9" customHeight="1">
      <c r="A185" s="164" t="s">
        <v>269</v>
      </c>
      <c r="B185" s="164"/>
      <c r="C185" s="164"/>
      <c r="D185" s="164"/>
      <c r="E185" s="164"/>
      <c r="F185" s="164"/>
    </row>
    <row r="186" spans="1:6" s="148" customFormat="1" ht="32.450000000000003" customHeight="1">
      <c r="A186" s="164" t="s">
        <v>271</v>
      </c>
      <c r="B186" s="164"/>
      <c r="C186" s="164"/>
      <c r="D186" s="164"/>
      <c r="E186" s="164"/>
      <c r="F186" s="164"/>
    </row>
    <row r="187" spans="1:6" s="148" customFormat="1" ht="32.450000000000003" customHeight="1">
      <c r="A187" s="164" t="s">
        <v>272</v>
      </c>
      <c r="B187" s="164"/>
      <c r="C187" s="164"/>
      <c r="D187" s="164"/>
      <c r="E187" s="164"/>
      <c r="F187" s="164"/>
    </row>
    <row r="188" spans="1:6" ht="17.25" customHeight="1">
      <c r="A188" s="164" t="s">
        <v>273</v>
      </c>
      <c r="B188" s="164"/>
      <c r="C188" s="164"/>
      <c r="D188" s="164"/>
      <c r="E188" s="164"/>
      <c r="F188" s="164"/>
    </row>
  </sheetData>
  <sheetProtection password="C25B" sheet="1" selectLockedCells="1" selectUnlockedCells="1"/>
  <mergeCells count="56">
    <mergeCell ref="B144:F144"/>
    <mergeCell ref="B148:F148"/>
    <mergeCell ref="B154:F154"/>
    <mergeCell ref="B168:F168"/>
    <mergeCell ref="B151:F151"/>
    <mergeCell ref="A185:F185"/>
    <mergeCell ref="B178:F178"/>
    <mergeCell ref="A184:F184"/>
    <mergeCell ref="A188:F188"/>
    <mergeCell ref="B165:F165"/>
    <mergeCell ref="B157:F157"/>
    <mergeCell ref="B171:F171"/>
    <mergeCell ref="B160:F160"/>
    <mergeCell ref="A181:F181"/>
    <mergeCell ref="A182:F182"/>
    <mergeCell ref="A186:F186"/>
    <mergeCell ref="A187:F187"/>
    <mergeCell ref="A183:F183"/>
    <mergeCell ref="A138:F138"/>
    <mergeCell ref="A140:A141"/>
    <mergeCell ref="B140:B141"/>
    <mergeCell ref="C140:F140"/>
    <mergeCell ref="A91:A92"/>
    <mergeCell ref="B91:B92"/>
    <mergeCell ref="C91:C92"/>
    <mergeCell ref="D91:D92"/>
    <mergeCell ref="E91:E92"/>
    <mergeCell ref="A135:E135"/>
    <mergeCell ref="A50:A51"/>
    <mergeCell ref="B50:B51"/>
    <mergeCell ref="C50:C51"/>
    <mergeCell ref="D50:D51"/>
    <mergeCell ref="E50:E51"/>
    <mergeCell ref="A81:A82"/>
    <mergeCell ref="B81:B82"/>
    <mergeCell ref="A17:F17"/>
    <mergeCell ref="A15:E15"/>
    <mergeCell ref="A19:A20"/>
    <mergeCell ref="B19:B20"/>
    <mergeCell ref="C19:C20"/>
    <mergeCell ref="D19:D20"/>
    <mergeCell ref="E19:E20"/>
    <mergeCell ref="A11:F11"/>
    <mergeCell ref="A12:F12"/>
    <mergeCell ref="A13:E13"/>
    <mergeCell ref="A14:E14"/>
    <mergeCell ref="A16:E16"/>
    <mergeCell ref="A8:F8"/>
    <mergeCell ref="A9:F9"/>
    <mergeCell ref="A10:F10"/>
    <mergeCell ref="A1:F1"/>
    <mergeCell ref="A3:F3"/>
    <mergeCell ref="A4:F4"/>
    <mergeCell ref="A5:F5"/>
    <mergeCell ref="A6:F6"/>
    <mergeCell ref="A7:F7"/>
  </mergeCells>
  <conditionalFormatting sqref="E78:E79 C78:C79">
    <cfRule type="expression" dxfId="1" priority="1" stopIfTrue="1">
      <formula>LEFT(C78,3)="Nie"</formula>
    </cfRule>
  </conditionalFormatting>
  <conditionalFormatting sqref="E85:E90 C85:C90">
    <cfRule type="cellIs" dxfId="0" priority="2" stopIfTrue="1" operator="equal">
      <formula>"Nie spełniona"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63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view="pageBreakPreview" topLeftCell="A30" zoomScaleNormal="100" zoomScaleSheetLayoutView="100" workbookViewId="0">
      <selection activeCell="M37" sqref="M37"/>
    </sheetView>
  </sheetViews>
  <sheetFormatPr defaultColWidth="8.875" defaultRowHeight="15"/>
  <cols>
    <col min="1" max="1" width="8.25" style="50" customWidth="1"/>
    <col min="2" max="2" width="14.375" style="51" customWidth="1"/>
    <col min="3" max="3" width="14.25" style="51" customWidth="1"/>
    <col min="4" max="4" width="13.625" style="51" customWidth="1"/>
    <col min="5" max="5" width="14.375" style="51" customWidth="1"/>
    <col min="6" max="7" width="13.875" style="51" customWidth="1"/>
    <col min="8" max="8" width="1.75" style="52" customWidth="1"/>
    <col min="9" max="9" width="13.125" style="51" customWidth="1"/>
    <col min="10" max="10" width="13.375" style="51" customWidth="1"/>
    <col min="11" max="11" width="13.125" style="51" customWidth="1"/>
    <col min="12" max="16384" width="8.875" style="51"/>
  </cols>
  <sheetData>
    <row r="1" spans="1:11" ht="30" customHeight="1">
      <c r="A1" s="172" t="s">
        <v>244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3" spans="1:11" s="54" customFormat="1" ht="27.75" customHeight="1">
      <c r="A3" s="173" t="s">
        <v>211</v>
      </c>
      <c r="B3" s="174" t="s">
        <v>212</v>
      </c>
      <c r="C3" s="174"/>
      <c r="D3" s="174"/>
      <c r="E3" s="175" t="s">
        <v>213</v>
      </c>
      <c r="F3" s="175"/>
      <c r="G3" s="175"/>
      <c r="H3" s="53"/>
      <c r="I3" s="174" t="s">
        <v>214</v>
      </c>
      <c r="J3" s="174"/>
      <c r="K3" s="174"/>
    </row>
    <row r="4" spans="1:11" s="63" customFormat="1" ht="31.5" customHeight="1">
      <c r="A4" s="173"/>
      <c r="B4" s="55" t="s">
        <v>215</v>
      </c>
      <c r="C4" s="56" t="s">
        <v>216</v>
      </c>
      <c r="D4" s="57" t="s">
        <v>217</v>
      </c>
      <c r="E4" s="58" t="s">
        <v>215</v>
      </c>
      <c r="F4" s="56" t="s">
        <v>216</v>
      </c>
      <c r="G4" s="57" t="s">
        <v>217</v>
      </c>
      <c r="H4" s="59"/>
      <c r="I4" s="60" t="s">
        <v>215</v>
      </c>
      <c r="J4" s="61" t="s">
        <v>216</v>
      </c>
      <c r="K4" s="62" t="s">
        <v>217</v>
      </c>
    </row>
    <row r="5" spans="1:11" s="70" customFormat="1" ht="12" thickBot="1">
      <c r="A5" s="64" t="s">
        <v>202</v>
      </c>
      <c r="B5" s="65" t="s">
        <v>218</v>
      </c>
      <c r="C5" s="66" t="s">
        <v>209</v>
      </c>
      <c r="D5" s="67" t="s">
        <v>219</v>
      </c>
      <c r="E5" s="68" t="s">
        <v>220</v>
      </c>
      <c r="F5" s="66" t="s">
        <v>221</v>
      </c>
      <c r="G5" s="67" t="s">
        <v>222</v>
      </c>
      <c r="H5" s="69"/>
      <c r="I5" s="65" t="s">
        <v>223</v>
      </c>
      <c r="J5" s="66" t="s">
        <v>224</v>
      </c>
      <c r="K5" s="67" t="s">
        <v>225</v>
      </c>
    </row>
    <row r="6" spans="1:11" s="77" customFormat="1" ht="18" customHeight="1">
      <c r="A6" s="71">
        <v>2021</v>
      </c>
      <c r="B6" s="130">
        <v>1207704361</v>
      </c>
      <c r="C6" s="72">
        <f t="shared" ref="C6:C24" si="0">D6-B6</f>
        <v>55091488</v>
      </c>
      <c r="D6" s="73">
        <v>1262795849</v>
      </c>
      <c r="E6" s="130">
        <v>1282004361</v>
      </c>
      <c r="F6" s="72">
        <f t="shared" ref="F6:F24" si="1">G6-E6</f>
        <v>55091488</v>
      </c>
      <c r="G6" s="73">
        <v>1337095849</v>
      </c>
      <c r="H6" s="74"/>
      <c r="I6" s="75">
        <f t="shared" ref="I6:I24" si="2">B6-E6</f>
        <v>-74300000</v>
      </c>
      <c r="J6" s="76">
        <f t="shared" ref="J6:J24" si="3">K6-I6</f>
        <v>0</v>
      </c>
      <c r="K6" s="73">
        <f t="shared" ref="K6:K24" si="4">D6-G6</f>
        <v>-74300000</v>
      </c>
    </row>
    <row r="7" spans="1:11" s="77" customFormat="1" ht="18" customHeight="1">
      <c r="A7" s="71">
        <f>A6+1</f>
        <v>2022</v>
      </c>
      <c r="B7" s="131">
        <v>1070512359</v>
      </c>
      <c r="C7" s="72">
        <f t="shared" si="0"/>
        <v>-35412</v>
      </c>
      <c r="D7" s="73">
        <v>1070476947</v>
      </c>
      <c r="E7" s="131">
        <v>1102512359</v>
      </c>
      <c r="F7" s="72">
        <f t="shared" si="1"/>
        <v>383636</v>
      </c>
      <c r="G7" s="73">
        <v>1102895995</v>
      </c>
      <c r="H7" s="74"/>
      <c r="I7" s="75">
        <f t="shared" si="2"/>
        <v>-32000000</v>
      </c>
      <c r="J7" s="76">
        <f t="shared" si="3"/>
        <v>-419048</v>
      </c>
      <c r="K7" s="73">
        <f t="shared" si="4"/>
        <v>-32419048</v>
      </c>
    </row>
    <row r="8" spans="1:11" s="77" customFormat="1" ht="18" customHeight="1">
      <c r="A8" s="71">
        <f>A7+1</f>
        <v>2023</v>
      </c>
      <c r="B8" s="131">
        <v>922111524</v>
      </c>
      <c r="C8" s="72">
        <f t="shared" si="0"/>
        <v>16072087</v>
      </c>
      <c r="D8" s="73">
        <v>938183611</v>
      </c>
      <c r="E8" s="131">
        <v>934611524</v>
      </c>
      <c r="F8" s="72">
        <f t="shared" si="1"/>
        <v>17572087</v>
      </c>
      <c r="G8" s="73">
        <v>952183611</v>
      </c>
      <c r="H8" s="74"/>
      <c r="I8" s="75">
        <f t="shared" si="2"/>
        <v>-12500000</v>
      </c>
      <c r="J8" s="76">
        <f t="shared" si="3"/>
        <v>-1500000</v>
      </c>
      <c r="K8" s="73">
        <f t="shared" si="4"/>
        <v>-14000000</v>
      </c>
    </row>
    <row r="9" spans="1:11" s="77" customFormat="1" ht="18" customHeight="1">
      <c r="A9" s="71">
        <f>A8+1</f>
        <v>2024</v>
      </c>
      <c r="B9" s="131">
        <v>704600901</v>
      </c>
      <c r="C9" s="72">
        <f t="shared" si="0"/>
        <v>0</v>
      </c>
      <c r="D9" s="73">
        <v>704600901</v>
      </c>
      <c r="E9" s="131">
        <v>698619949</v>
      </c>
      <c r="F9" s="72">
        <f t="shared" si="1"/>
        <v>3500000</v>
      </c>
      <c r="G9" s="73">
        <v>702119949</v>
      </c>
      <c r="H9" s="74"/>
      <c r="I9" s="75">
        <f t="shared" si="2"/>
        <v>5980952</v>
      </c>
      <c r="J9" s="76">
        <f t="shared" si="3"/>
        <v>-3500000</v>
      </c>
      <c r="K9" s="73">
        <f t="shared" si="4"/>
        <v>2480952</v>
      </c>
    </row>
    <row r="10" spans="1:11" s="77" customFormat="1" ht="18" customHeight="1">
      <c r="A10" s="71">
        <f>A9+1</f>
        <v>2025</v>
      </c>
      <c r="B10" s="131">
        <v>666667132</v>
      </c>
      <c r="C10" s="72">
        <f t="shared" si="0"/>
        <v>0</v>
      </c>
      <c r="D10" s="73">
        <v>666667132</v>
      </c>
      <c r="E10" s="131">
        <v>635667132</v>
      </c>
      <c r="F10" s="72">
        <f t="shared" si="1"/>
        <v>1500000</v>
      </c>
      <c r="G10" s="73">
        <v>637167132</v>
      </c>
      <c r="H10" s="74"/>
      <c r="I10" s="75">
        <f t="shared" si="2"/>
        <v>31000000</v>
      </c>
      <c r="J10" s="76">
        <f t="shared" si="3"/>
        <v>-1500000</v>
      </c>
      <c r="K10" s="73">
        <f t="shared" si="4"/>
        <v>29500000</v>
      </c>
    </row>
    <row r="11" spans="1:11" s="77" customFormat="1" ht="18" customHeight="1">
      <c r="A11" s="71">
        <f>A10+1</f>
        <v>2026</v>
      </c>
      <c r="B11" s="131">
        <v>676341526</v>
      </c>
      <c r="C11" s="72">
        <f t="shared" si="0"/>
        <v>0</v>
      </c>
      <c r="D11" s="73">
        <v>676341526</v>
      </c>
      <c r="E11" s="131">
        <v>642541526</v>
      </c>
      <c r="F11" s="72">
        <f t="shared" si="1"/>
        <v>3500000</v>
      </c>
      <c r="G11" s="73">
        <v>646041526</v>
      </c>
      <c r="H11" s="74"/>
      <c r="I11" s="75">
        <f t="shared" si="2"/>
        <v>33800000</v>
      </c>
      <c r="J11" s="76">
        <f t="shared" si="3"/>
        <v>-3500000</v>
      </c>
      <c r="K11" s="73">
        <f t="shared" si="4"/>
        <v>30300000</v>
      </c>
    </row>
    <row r="12" spans="1:11" s="77" customFormat="1" ht="18" customHeight="1">
      <c r="A12" s="78">
        <v>2027</v>
      </c>
      <c r="B12" s="132">
        <v>686116984</v>
      </c>
      <c r="C12" s="72">
        <f t="shared" si="0"/>
        <v>0</v>
      </c>
      <c r="D12" s="79">
        <v>686116984</v>
      </c>
      <c r="E12" s="132">
        <v>653948660</v>
      </c>
      <c r="F12" s="72">
        <f t="shared" si="1"/>
        <v>4500000</v>
      </c>
      <c r="G12" s="79">
        <v>658448660</v>
      </c>
      <c r="H12" s="74"/>
      <c r="I12" s="75">
        <f t="shared" si="2"/>
        <v>32168324</v>
      </c>
      <c r="J12" s="76">
        <f t="shared" si="3"/>
        <v>-4500000</v>
      </c>
      <c r="K12" s="73">
        <f t="shared" si="4"/>
        <v>27668324</v>
      </c>
    </row>
    <row r="13" spans="1:11" s="77" customFormat="1" ht="18" customHeight="1">
      <c r="A13" s="78">
        <v>2028</v>
      </c>
      <c r="B13" s="132">
        <v>696153398</v>
      </c>
      <c r="C13" s="72">
        <f t="shared" si="0"/>
        <v>0</v>
      </c>
      <c r="D13" s="79">
        <v>696153398</v>
      </c>
      <c r="E13" s="132">
        <v>664816868</v>
      </c>
      <c r="F13" s="72">
        <f t="shared" si="1"/>
        <v>4500000</v>
      </c>
      <c r="G13" s="79">
        <v>669316868</v>
      </c>
      <c r="H13" s="74"/>
      <c r="I13" s="75">
        <f t="shared" si="2"/>
        <v>31336530</v>
      </c>
      <c r="J13" s="76">
        <f t="shared" si="3"/>
        <v>-4500000</v>
      </c>
      <c r="K13" s="73">
        <f t="shared" si="4"/>
        <v>26836530</v>
      </c>
    </row>
    <row r="14" spans="1:11" s="77" customFormat="1" ht="18" customHeight="1">
      <c r="A14" s="78">
        <v>2029</v>
      </c>
      <c r="B14" s="132">
        <v>696153398</v>
      </c>
      <c r="C14" s="72">
        <f t="shared" si="0"/>
        <v>0</v>
      </c>
      <c r="D14" s="79">
        <v>696153398</v>
      </c>
      <c r="E14" s="132">
        <v>664153398</v>
      </c>
      <c r="F14" s="72">
        <f t="shared" si="1"/>
        <v>6500000</v>
      </c>
      <c r="G14" s="79">
        <v>670653398</v>
      </c>
      <c r="H14" s="74"/>
      <c r="I14" s="75">
        <f t="shared" si="2"/>
        <v>32000000</v>
      </c>
      <c r="J14" s="76">
        <f t="shared" si="3"/>
        <v>-6500000</v>
      </c>
      <c r="K14" s="73">
        <f t="shared" si="4"/>
        <v>25500000</v>
      </c>
    </row>
    <row r="15" spans="1:11" s="77" customFormat="1" ht="18" customHeight="1">
      <c r="A15" s="78">
        <v>2030</v>
      </c>
      <c r="B15" s="132">
        <v>696153398</v>
      </c>
      <c r="C15" s="72">
        <f t="shared" si="0"/>
        <v>0</v>
      </c>
      <c r="D15" s="79">
        <v>696153398</v>
      </c>
      <c r="E15" s="132">
        <v>664153398</v>
      </c>
      <c r="F15" s="72">
        <f t="shared" si="1"/>
        <v>6500000</v>
      </c>
      <c r="G15" s="79">
        <v>670653398</v>
      </c>
      <c r="H15" s="74"/>
      <c r="I15" s="75">
        <f t="shared" si="2"/>
        <v>32000000</v>
      </c>
      <c r="J15" s="76">
        <f t="shared" si="3"/>
        <v>-6500000</v>
      </c>
      <c r="K15" s="73">
        <f t="shared" si="4"/>
        <v>25500000</v>
      </c>
    </row>
    <row r="16" spans="1:11" s="77" customFormat="1" ht="18" customHeight="1">
      <c r="A16" s="78">
        <v>2031</v>
      </c>
      <c r="B16" s="132">
        <v>696153398</v>
      </c>
      <c r="C16" s="72">
        <f t="shared" si="0"/>
        <v>0</v>
      </c>
      <c r="D16" s="79">
        <v>696153398</v>
      </c>
      <c r="E16" s="132">
        <v>664153398</v>
      </c>
      <c r="F16" s="72">
        <f t="shared" si="1"/>
        <v>6500000</v>
      </c>
      <c r="G16" s="79">
        <v>670653398</v>
      </c>
      <c r="H16" s="74"/>
      <c r="I16" s="75">
        <f t="shared" si="2"/>
        <v>32000000</v>
      </c>
      <c r="J16" s="76">
        <f t="shared" si="3"/>
        <v>-6500000</v>
      </c>
      <c r="K16" s="73">
        <f t="shared" si="4"/>
        <v>25500000</v>
      </c>
    </row>
    <row r="17" spans="1:11" s="77" customFormat="1" ht="18" customHeight="1">
      <c r="A17" s="78">
        <v>2032</v>
      </c>
      <c r="B17" s="132">
        <v>696153398</v>
      </c>
      <c r="C17" s="72">
        <f t="shared" si="0"/>
        <v>0</v>
      </c>
      <c r="D17" s="79">
        <v>696153398</v>
      </c>
      <c r="E17" s="132">
        <v>663153398</v>
      </c>
      <c r="F17" s="72">
        <f t="shared" si="1"/>
        <v>7500000</v>
      </c>
      <c r="G17" s="79">
        <v>670653398</v>
      </c>
      <c r="H17" s="74"/>
      <c r="I17" s="75">
        <f t="shared" si="2"/>
        <v>33000000</v>
      </c>
      <c r="J17" s="76">
        <f t="shared" si="3"/>
        <v>-7500000</v>
      </c>
      <c r="K17" s="73">
        <f t="shared" si="4"/>
        <v>25500000</v>
      </c>
    </row>
    <row r="18" spans="1:11" s="77" customFormat="1" ht="18" customHeight="1">
      <c r="A18" s="78">
        <v>2033</v>
      </c>
      <c r="B18" s="132">
        <v>696153398</v>
      </c>
      <c r="C18" s="72">
        <f t="shared" si="0"/>
        <v>0</v>
      </c>
      <c r="D18" s="79">
        <v>696153398</v>
      </c>
      <c r="E18" s="132">
        <v>662153398</v>
      </c>
      <c r="F18" s="72">
        <f t="shared" si="1"/>
        <v>8500000</v>
      </c>
      <c r="G18" s="79">
        <v>670653398</v>
      </c>
      <c r="H18" s="74"/>
      <c r="I18" s="75">
        <f t="shared" si="2"/>
        <v>34000000</v>
      </c>
      <c r="J18" s="76">
        <f t="shared" si="3"/>
        <v>-8500000</v>
      </c>
      <c r="K18" s="73">
        <f t="shared" si="4"/>
        <v>25500000</v>
      </c>
    </row>
    <row r="19" spans="1:11" s="77" customFormat="1" ht="18" customHeight="1">
      <c r="A19" s="78">
        <v>2034</v>
      </c>
      <c r="B19" s="132">
        <v>696153398</v>
      </c>
      <c r="C19" s="72">
        <f t="shared" si="0"/>
        <v>0</v>
      </c>
      <c r="D19" s="79">
        <v>696153398</v>
      </c>
      <c r="E19" s="132">
        <v>662653398</v>
      </c>
      <c r="F19" s="72">
        <f t="shared" si="1"/>
        <v>8500000</v>
      </c>
      <c r="G19" s="79">
        <v>671153398</v>
      </c>
      <c r="H19" s="74"/>
      <c r="I19" s="75">
        <f t="shared" si="2"/>
        <v>33500000</v>
      </c>
      <c r="J19" s="76">
        <f t="shared" si="3"/>
        <v>-8500000</v>
      </c>
      <c r="K19" s="73">
        <f t="shared" si="4"/>
        <v>25000000</v>
      </c>
    </row>
    <row r="20" spans="1:11" s="77" customFormat="1" ht="18" customHeight="1">
      <c r="A20" s="78">
        <v>2035</v>
      </c>
      <c r="B20" s="132">
        <v>696153398</v>
      </c>
      <c r="C20" s="72">
        <f t="shared" si="0"/>
        <v>0</v>
      </c>
      <c r="D20" s="79">
        <v>696153398</v>
      </c>
      <c r="E20" s="132">
        <v>663362765</v>
      </c>
      <c r="F20" s="72">
        <f t="shared" si="1"/>
        <v>8500000</v>
      </c>
      <c r="G20" s="79">
        <v>671862765</v>
      </c>
      <c r="H20" s="74"/>
      <c r="I20" s="75">
        <f t="shared" si="2"/>
        <v>32790633</v>
      </c>
      <c r="J20" s="76">
        <f t="shared" si="3"/>
        <v>-8500000</v>
      </c>
      <c r="K20" s="73">
        <f t="shared" si="4"/>
        <v>24290633</v>
      </c>
    </row>
    <row r="21" spans="1:11" s="77" customFormat="1" ht="18" customHeight="1">
      <c r="A21" s="78">
        <v>2036</v>
      </c>
      <c r="B21" s="132">
        <v>696153398</v>
      </c>
      <c r="C21" s="72">
        <f t="shared" si="0"/>
        <v>0</v>
      </c>
      <c r="D21" s="79">
        <v>696153398</v>
      </c>
      <c r="E21" s="132">
        <v>665172446</v>
      </c>
      <c r="F21" s="72">
        <f t="shared" si="1"/>
        <v>9480952</v>
      </c>
      <c r="G21" s="79">
        <v>674653398</v>
      </c>
      <c r="H21" s="74"/>
      <c r="I21" s="75">
        <f t="shared" si="2"/>
        <v>30980952</v>
      </c>
      <c r="J21" s="76">
        <f t="shared" si="3"/>
        <v>-9480952</v>
      </c>
      <c r="K21" s="73">
        <f t="shared" si="4"/>
        <v>21500000</v>
      </c>
    </row>
    <row r="22" spans="1:11" s="77" customFormat="1" ht="18" customHeight="1">
      <c r="A22" s="78">
        <v>2037</v>
      </c>
      <c r="B22" s="132">
        <v>696153398</v>
      </c>
      <c r="C22" s="72">
        <f t="shared" si="0"/>
        <v>0</v>
      </c>
      <c r="D22" s="79">
        <v>696153398</v>
      </c>
      <c r="E22" s="132">
        <v>676153398</v>
      </c>
      <c r="F22" s="72">
        <f t="shared" si="1"/>
        <v>0</v>
      </c>
      <c r="G22" s="79">
        <v>676153398</v>
      </c>
      <c r="H22" s="74"/>
      <c r="I22" s="75">
        <f t="shared" si="2"/>
        <v>20000000</v>
      </c>
      <c r="J22" s="76">
        <f t="shared" si="3"/>
        <v>0</v>
      </c>
      <c r="K22" s="73">
        <f t="shared" si="4"/>
        <v>20000000</v>
      </c>
    </row>
    <row r="23" spans="1:11" s="77" customFormat="1" ht="18" customHeight="1">
      <c r="A23" s="78">
        <v>2038</v>
      </c>
      <c r="B23" s="132">
        <v>696153398</v>
      </c>
      <c r="C23" s="72">
        <f t="shared" si="0"/>
        <v>0</v>
      </c>
      <c r="D23" s="79">
        <v>696153398</v>
      </c>
      <c r="E23" s="132">
        <v>676214699</v>
      </c>
      <c r="F23" s="72">
        <f t="shared" si="1"/>
        <v>0</v>
      </c>
      <c r="G23" s="79">
        <v>676214699</v>
      </c>
      <c r="H23" s="74"/>
      <c r="I23" s="75">
        <f t="shared" si="2"/>
        <v>19938699</v>
      </c>
      <c r="J23" s="76">
        <f t="shared" si="3"/>
        <v>0</v>
      </c>
      <c r="K23" s="73">
        <f t="shared" si="4"/>
        <v>19938699</v>
      </c>
    </row>
    <row r="24" spans="1:11" s="77" customFormat="1" ht="18" customHeight="1" thickBot="1">
      <c r="A24" s="80">
        <v>2039</v>
      </c>
      <c r="B24" s="133">
        <v>696153398</v>
      </c>
      <c r="C24" s="81">
        <f t="shared" si="0"/>
        <v>0</v>
      </c>
      <c r="D24" s="82">
        <v>696153398</v>
      </c>
      <c r="E24" s="133">
        <v>683153398</v>
      </c>
      <c r="F24" s="81">
        <f t="shared" si="1"/>
        <v>0</v>
      </c>
      <c r="G24" s="82">
        <v>683153398</v>
      </c>
      <c r="H24" s="74"/>
      <c r="I24" s="83">
        <f t="shared" si="2"/>
        <v>13000000</v>
      </c>
      <c r="J24" s="84">
        <f t="shared" si="3"/>
        <v>0</v>
      </c>
      <c r="K24" s="82">
        <f t="shared" si="4"/>
        <v>13000000</v>
      </c>
    </row>
    <row r="25" spans="1:11">
      <c r="B25" s="85"/>
      <c r="C25" s="85"/>
      <c r="D25" s="85"/>
      <c r="E25" s="85"/>
      <c r="F25" s="85"/>
      <c r="G25" s="85"/>
      <c r="H25" s="86"/>
      <c r="I25" s="85"/>
      <c r="J25" s="85"/>
      <c r="K25" s="85"/>
    </row>
    <row r="28" spans="1:11" s="54" customFormat="1" ht="27.75" customHeight="1">
      <c r="A28" s="176" t="s">
        <v>211</v>
      </c>
      <c r="B28" s="174" t="s">
        <v>226</v>
      </c>
      <c r="C28" s="174"/>
      <c r="D28" s="174"/>
      <c r="E28" s="175" t="s">
        <v>227</v>
      </c>
      <c r="F28" s="175"/>
      <c r="G28" s="175"/>
      <c r="H28" s="53"/>
      <c r="I28" s="174" t="s">
        <v>228</v>
      </c>
      <c r="J28" s="174"/>
      <c r="K28" s="174"/>
    </row>
    <row r="29" spans="1:11" s="63" customFormat="1" ht="31.5" customHeight="1">
      <c r="A29" s="176"/>
      <c r="B29" s="55" t="s">
        <v>215</v>
      </c>
      <c r="C29" s="56" t="s">
        <v>216</v>
      </c>
      <c r="D29" s="57" t="s">
        <v>217</v>
      </c>
      <c r="E29" s="58" t="s">
        <v>215</v>
      </c>
      <c r="F29" s="56" t="s">
        <v>216</v>
      </c>
      <c r="G29" s="57" t="s">
        <v>217</v>
      </c>
      <c r="H29" s="59"/>
      <c r="I29" s="60" t="s">
        <v>215</v>
      </c>
      <c r="J29" s="61" t="s">
        <v>216</v>
      </c>
      <c r="K29" s="62" t="s">
        <v>217</v>
      </c>
    </row>
    <row r="30" spans="1:11" s="70" customFormat="1" ht="12" thickBot="1">
      <c r="A30" s="87" t="s">
        <v>202</v>
      </c>
      <c r="B30" s="65" t="s">
        <v>218</v>
      </c>
      <c r="C30" s="66" t="s">
        <v>209</v>
      </c>
      <c r="D30" s="67" t="s">
        <v>219</v>
      </c>
      <c r="E30" s="68" t="s">
        <v>220</v>
      </c>
      <c r="F30" s="66" t="s">
        <v>221</v>
      </c>
      <c r="G30" s="67" t="s">
        <v>222</v>
      </c>
      <c r="H30" s="69"/>
      <c r="I30" s="65" t="s">
        <v>223</v>
      </c>
      <c r="J30" s="66" t="s">
        <v>224</v>
      </c>
      <c r="K30" s="67" t="s">
        <v>225</v>
      </c>
    </row>
    <row r="31" spans="1:11" s="77" customFormat="1" ht="18" customHeight="1">
      <c r="A31" s="71">
        <v>2021</v>
      </c>
      <c r="B31" s="130">
        <v>101743953</v>
      </c>
      <c r="C31" s="72">
        <f t="shared" ref="C31:C49" si="5">D31-B31</f>
        <v>0</v>
      </c>
      <c r="D31" s="73">
        <v>101743953</v>
      </c>
      <c r="E31" s="130">
        <v>27443953</v>
      </c>
      <c r="F31" s="72">
        <f t="shared" ref="F31:F49" si="6">G31-E31</f>
        <v>0</v>
      </c>
      <c r="G31" s="73">
        <v>27443953</v>
      </c>
      <c r="H31" s="74"/>
      <c r="I31" s="88">
        <f t="shared" ref="I31:I49" si="7">B6+B31-E6-E31</f>
        <v>0</v>
      </c>
      <c r="J31" s="89">
        <f t="shared" ref="J31:J49" si="8">K31-I31</f>
        <v>0</v>
      </c>
      <c r="K31" s="90">
        <f t="shared" ref="K31:K49" si="9">D6+D31-G6-G31</f>
        <v>0</v>
      </c>
    </row>
    <row r="32" spans="1:11" s="77" customFormat="1" ht="18" customHeight="1">
      <c r="A32" s="71">
        <f>A31+1</f>
        <v>2022</v>
      </c>
      <c r="B32" s="131">
        <v>50000000</v>
      </c>
      <c r="C32" s="72">
        <f t="shared" si="5"/>
        <v>0</v>
      </c>
      <c r="D32" s="73">
        <v>50000000</v>
      </c>
      <c r="E32" s="131">
        <v>18000000</v>
      </c>
      <c r="F32" s="72">
        <f t="shared" si="6"/>
        <v>-419048</v>
      </c>
      <c r="G32" s="73">
        <v>17580952</v>
      </c>
      <c r="H32" s="74"/>
      <c r="I32" s="75">
        <f t="shared" si="7"/>
        <v>0</v>
      </c>
      <c r="J32" s="76">
        <f t="shared" si="8"/>
        <v>0</v>
      </c>
      <c r="K32" s="73">
        <f t="shared" si="9"/>
        <v>0</v>
      </c>
    </row>
    <row r="33" spans="1:11" s="77" customFormat="1" ht="18" customHeight="1">
      <c r="A33" s="71">
        <f>A32+1</f>
        <v>2023</v>
      </c>
      <c r="B33" s="131">
        <v>40000000</v>
      </c>
      <c r="C33" s="72">
        <f t="shared" si="5"/>
        <v>0</v>
      </c>
      <c r="D33" s="73">
        <v>40000000</v>
      </c>
      <c r="E33" s="131">
        <v>27500000</v>
      </c>
      <c r="F33" s="72">
        <f t="shared" si="6"/>
        <v>-1500000</v>
      </c>
      <c r="G33" s="73">
        <v>26000000</v>
      </c>
      <c r="H33" s="74"/>
      <c r="I33" s="75">
        <f t="shared" si="7"/>
        <v>0</v>
      </c>
      <c r="J33" s="76">
        <f t="shared" si="8"/>
        <v>0</v>
      </c>
      <c r="K33" s="73">
        <f t="shared" si="9"/>
        <v>0</v>
      </c>
    </row>
    <row r="34" spans="1:11" s="77" customFormat="1" ht="18" customHeight="1">
      <c r="A34" s="71">
        <f>A33+1</f>
        <v>2024</v>
      </c>
      <c r="B34" s="75">
        <v>30000000</v>
      </c>
      <c r="C34" s="72">
        <f t="shared" si="5"/>
        <v>0</v>
      </c>
      <c r="D34" s="73">
        <v>30000000</v>
      </c>
      <c r="E34" s="131">
        <v>35980952</v>
      </c>
      <c r="F34" s="72">
        <f t="shared" si="6"/>
        <v>-3500000</v>
      </c>
      <c r="G34" s="73">
        <v>32480952</v>
      </c>
      <c r="H34" s="74"/>
      <c r="I34" s="75">
        <f t="shared" si="7"/>
        <v>0</v>
      </c>
      <c r="J34" s="76">
        <f t="shared" si="8"/>
        <v>0</v>
      </c>
      <c r="K34" s="73">
        <f t="shared" si="9"/>
        <v>0</v>
      </c>
    </row>
    <row r="35" spans="1:11" s="77" customFormat="1" ht="18" customHeight="1">
      <c r="A35" s="71">
        <f>A34+1</f>
        <v>2025</v>
      </c>
      <c r="B35" s="75">
        <v>0</v>
      </c>
      <c r="C35" s="72">
        <f t="shared" si="5"/>
        <v>0</v>
      </c>
      <c r="D35" s="73">
        <v>0</v>
      </c>
      <c r="E35" s="131">
        <v>31000000</v>
      </c>
      <c r="F35" s="72">
        <f t="shared" si="6"/>
        <v>-1500000</v>
      </c>
      <c r="G35" s="73">
        <v>29500000</v>
      </c>
      <c r="H35" s="74"/>
      <c r="I35" s="75">
        <f t="shared" si="7"/>
        <v>0</v>
      </c>
      <c r="J35" s="76">
        <f t="shared" si="8"/>
        <v>0</v>
      </c>
      <c r="K35" s="73">
        <f t="shared" si="9"/>
        <v>0</v>
      </c>
    </row>
    <row r="36" spans="1:11" s="77" customFormat="1" ht="18" customHeight="1">
      <c r="A36" s="71">
        <f>A35+1</f>
        <v>2026</v>
      </c>
      <c r="B36" s="75">
        <v>0</v>
      </c>
      <c r="C36" s="72">
        <f t="shared" si="5"/>
        <v>0</v>
      </c>
      <c r="D36" s="73">
        <v>0</v>
      </c>
      <c r="E36" s="131">
        <v>33800000</v>
      </c>
      <c r="F36" s="72">
        <f t="shared" si="6"/>
        <v>-3500000</v>
      </c>
      <c r="G36" s="73">
        <v>30300000</v>
      </c>
      <c r="H36" s="74"/>
      <c r="I36" s="75">
        <f t="shared" si="7"/>
        <v>0</v>
      </c>
      <c r="J36" s="76">
        <f t="shared" si="8"/>
        <v>0</v>
      </c>
      <c r="K36" s="73">
        <f t="shared" si="9"/>
        <v>0</v>
      </c>
    </row>
    <row r="37" spans="1:11" s="77" customFormat="1" ht="18" customHeight="1">
      <c r="A37" s="78">
        <v>2027</v>
      </c>
      <c r="B37" s="75">
        <v>0</v>
      </c>
      <c r="C37" s="72">
        <f t="shared" si="5"/>
        <v>0</v>
      </c>
      <c r="D37" s="73">
        <v>0</v>
      </c>
      <c r="E37" s="132">
        <v>32168324</v>
      </c>
      <c r="F37" s="72">
        <f t="shared" si="6"/>
        <v>-4500000</v>
      </c>
      <c r="G37" s="79">
        <v>27668324</v>
      </c>
      <c r="H37" s="74"/>
      <c r="I37" s="75">
        <f t="shared" si="7"/>
        <v>0</v>
      </c>
      <c r="J37" s="76">
        <f t="shared" si="8"/>
        <v>0</v>
      </c>
      <c r="K37" s="73">
        <f t="shared" si="9"/>
        <v>0</v>
      </c>
    </row>
    <row r="38" spans="1:11" s="77" customFormat="1" ht="18" customHeight="1">
      <c r="A38" s="78">
        <v>2028</v>
      </c>
      <c r="B38" s="75">
        <v>0</v>
      </c>
      <c r="C38" s="72">
        <f t="shared" si="5"/>
        <v>0</v>
      </c>
      <c r="D38" s="73">
        <v>0</v>
      </c>
      <c r="E38" s="132">
        <v>31336530</v>
      </c>
      <c r="F38" s="72">
        <f t="shared" si="6"/>
        <v>-4500000</v>
      </c>
      <c r="G38" s="79">
        <v>26836530</v>
      </c>
      <c r="H38" s="74"/>
      <c r="I38" s="75">
        <f t="shared" si="7"/>
        <v>0</v>
      </c>
      <c r="J38" s="76">
        <f t="shared" si="8"/>
        <v>0</v>
      </c>
      <c r="K38" s="73">
        <f t="shared" si="9"/>
        <v>0</v>
      </c>
    </row>
    <row r="39" spans="1:11" s="77" customFormat="1" ht="18" customHeight="1">
      <c r="A39" s="78">
        <v>2029</v>
      </c>
      <c r="B39" s="75">
        <v>0</v>
      </c>
      <c r="C39" s="72">
        <f t="shared" si="5"/>
        <v>0</v>
      </c>
      <c r="D39" s="73">
        <v>0</v>
      </c>
      <c r="E39" s="132">
        <v>32000000</v>
      </c>
      <c r="F39" s="72">
        <f t="shared" si="6"/>
        <v>-6500000</v>
      </c>
      <c r="G39" s="79">
        <v>25500000</v>
      </c>
      <c r="H39" s="74"/>
      <c r="I39" s="75">
        <f t="shared" si="7"/>
        <v>0</v>
      </c>
      <c r="J39" s="76">
        <f t="shared" si="8"/>
        <v>0</v>
      </c>
      <c r="K39" s="73">
        <f t="shared" si="9"/>
        <v>0</v>
      </c>
    </row>
    <row r="40" spans="1:11" s="77" customFormat="1" ht="18" customHeight="1">
      <c r="A40" s="78">
        <v>2030</v>
      </c>
      <c r="B40" s="75">
        <v>0</v>
      </c>
      <c r="C40" s="72">
        <f t="shared" si="5"/>
        <v>0</v>
      </c>
      <c r="D40" s="73">
        <v>0</v>
      </c>
      <c r="E40" s="132">
        <v>32000000</v>
      </c>
      <c r="F40" s="72">
        <f t="shared" si="6"/>
        <v>-6500000</v>
      </c>
      <c r="G40" s="79">
        <v>25500000</v>
      </c>
      <c r="H40" s="74"/>
      <c r="I40" s="75">
        <f t="shared" si="7"/>
        <v>0</v>
      </c>
      <c r="J40" s="76">
        <f t="shared" si="8"/>
        <v>0</v>
      </c>
      <c r="K40" s="73">
        <f t="shared" si="9"/>
        <v>0</v>
      </c>
    </row>
    <row r="41" spans="1:11" s="77" customFormat="1" ht="18" customHeight="1">
      <c r="A41" s="78">
        <v>2031</v>
      </c>
      <c r="B41" s="75">
        <v>0</v>
      </c>
      <c r="C41" s="72">
        <f t="shared" si="5"/>
        <v>0</v>
      </c>
      <c r="D41" s="73">
        <v>0</v>
      </c>
      <c r="E41" s="132">
        <v>32000000</v>
      </c>
      <c r="F41" s="72">
        <f t="shared" si="6"/>
        <v>-6500000</v>
      </c>
      <c r="G41" s="79">
        <v>25500000</v>
      </c>
      <c r="H41" s="74"/>
      <c r="I41" s="75">
        <f t="shared" si="7"/>
        <v>0</v>
      </c>
      <c r="J41" s="76">
        <f t="shared" si="8"/>
        <v>0</v>
      </c>
      <c r="K41" s="73">
        <f t="shared" si="9"/>
        <v>0</v>
      </c>
    </row>
    <row r="42" spans="1:11" s="77" customFormat="1" ht="18" customHeight="1">
      <c r="A42" s="78">
        <v>2032</v>
      </c>
      <c r="B42" s="75">
        <v>0</v>
      </c>
      <c r="C42" s="72">
        <f t="shared" si="5"/>
        <v>0</v>
      </c>
      <c r="D42" s="73">
        <v>0</v>
      </c>
      <c r="E42" s="132">
        <v>33000000</v>
      </c>
      <c r="F42" s="72">
        <f t="shared" si="6"/>
        <v>-7500000</v>
      </c>
      <c r="G42" s="79">
        <v>25500000</v>
      </c>
      <c r="H42" s="74"/>
      <c r="I42" s="75">
        <f t="shared" si="7"/>
        <v>0</v>
      </c>
      <c r="J42" s="76">
        <f t="shared" si="8"/>
        <v>0</v>
      </c>
      <c r="K42" s="73">
        <f t="shared" si="9"/>
        <v>0</v>
      </c>
    </row>
    <row r="43" spans="1:11" s="77" customFormat="1" ht="18" customHeight="1">
      <c r="A43" s="78">
        <v>2033</v>
      </c>
      <c r="B43" s="75">
        <v>0</v>
      </c>
      <c r="C43" s="72">
        <f t="shared" si="5"/>
        <v>0</v>
      </c>
      <c r="D43" s="73">
        <v>0</v>
      </c>
      <c r="E43" s="132">
        <v>34000000</v>
      </c>
      <c r="F43" s="72">
        <f t="shared" si="6"/>
        <v>-8500000</v>
      </c>
      <c r="G43" s="79">
        <v>25500000</v>
      </c>
      <c r="H43" s="74"/>
      <c r="I43" s="75">
        <f t="shared" si="7"/>
        <v>0</v>
      </c>
      <c r="J43" s="76">
        <f t="shared" si="8"/>
        <v>0</v>
      </c>
      <c r="K43" s="73">
        <f t="shared" si="9"/>
        <v>0</v>
      </c>
    </row>
    <row r="44" spans="1:11" s="77" customFormat="1" ht="18" customHeight="1">
      <c r="A44" s="78">
        <v>2034</v>
      </c>
      <c r="B44" s="75">
        <v>0</v>
      </c>
      <c r="C44" s="72">
        <f t="shared" si="5"/>
        <v>0</v>
      </c>
      <c r="D44" s="73">
        <v>0</v>
      </c>
      <c r="E44" s="132">
        <v>33500000</v>
      </c>
      <c r="F44" s="72">
        <f t="shared" si="6"/>
        <v>-8500000</v>
      </c>
      <c r="G44" s="79">
        <v>25000000</v>
      </c>
      <c r="H44" s="74"/>
      <c r="I44" s="75">
        <f t="shared" si="7"/>
        <v>0</v>
      </c>
      <c r="J44" s="76">
        <f t="shared" si="8"/>
        <v>0</v>
      </c>
      <c r="K44" s="73">
        <f t="shared" si="9"/>
        <v>0</v>
      </c>
    </row>
    <row r="45" spans="1:11" s="77" customFormat="1" ht="18" customHeight="1">
      <c r="A45" s="78">
        <v>2035</v>
      </c>
      <c r="B45" s="75">
        <v>0</v>
      </c>
      <c r="C45" s="72">
        <f t="shared" si="5"/>
        <v>0</v>
      </c>
      <c r="D45" s="73">
        <v>0</v>
      </c>
      <c r="E45" s="132">
        <v>32790633</v>
      </c>
      <c r="F45" s="72">
        <f t="shared" si="6"/>
        <v>-8500000</v>
      </c>
      <c r="G45" s="79">
        <v>24290633</v>
      </c>
      <c r="H45" s="74"/>
      <c r="I45" s="75">
        <f t="shared" si="7"/>
        <v>0</v>
      </c>
      <c r="J45" s="76">
        <f t="shared" si="8"/>
        <v>0</v>
      </c>
      <c r="K45" s="73">
        <f t="shared" si="9"/>
        <v>0</v>
      </c>
    </row>
    <row r="46" spans="1:11" s="77" customFormat="1" ht="18" customHeight="1">
      <c r="A46" s="78">
        <v>2036</v>
      </c>
      <c r="B46" s="75">
        <v>0</v>
      </c>
      <c r="C46" s="72">
        <f t="shared" si="5"/>
        <v>0</v>
      </c>
      <c r="D46" s="73">
        <v>0</v>
      </c>
      <c r="E46" s="132">
        <v>30980952</v>
      </c>
      <c r="F46" s="72">
        <f t="shared" si="6"/>
        <v>-9480952</v>
      </c>
      <c r="G46" s="79">
        <v>21500000</v>
      </c>
      <c r="H46" s="74"/>
      <c r="I46" s="75">
        <f t="shared" si="7"/>
        <v>0</v>
      </c>
      <c r="J46" s="76">
        <f t="shared" si="8"/>
        <v>0</v>
      </c>
      <c r="K46" s="73">
        <f t="shared" si="9"/>
        <v>0</v>
      </c>
    </row>
    <row r="47" spans="1:11" s="77" customFormat="1" ht="18" customHeight="1">
      <c r="A47" s="78">
        <v>2037</v>
      </c>
      <c r="B47" s="75">
        <v>0</v>
      </c>
      <c r="C47" s="72">
        <f t="shared" si="5"/>
        <v>0</v>
      </c>
      <c r="D47" s="73">
        <v>0</v>
      </c>
      <c r="E47" s="132">
        <v>20000000</v>
      </c>
      <c r="F47" s="72">
        <f t="shared" si="6"/>
        <v>0</v>
      </c>
      <c r="G47" s="79">
        <v>20000000</v>
      </c>
      <c r="H47" s="74"/>
      <c r="I47" s="75">
        <f t="shared" si="7"/>
        <v>0</v>
      </c>
      <c r="J47" s="76">
        <f t="shared" si="8"/>
        <v>0</v>
      </c>
      <c r="K47" s="73">
        <f t="shared" si="9"/>
        <v>0</v>
      </c>
    </row>
    <row r="48" spans="1:11" s="77" customFormat="1" ht="18" customHeight="1">
      <c r="A48" s="78">
        <v>2038</v>
      </c>
      <c r="B48" s="75">
        <v>0</v>
      </c>
      <c r="C48" s="72">
        <f t="shared" si="5"/>
        <v>0</v>
      </c>
      <c r="D48" s="73">
        <v>0</v>
      </c>
      <c r="E48" s="132">
        <v>19938699</v>
      </c>
      <c r="F48" s="72">
        <f t="shared" si="6"/>
        <v>0</v>
      </c>
      <c r="G48" s="79">
        <v>19938699</v>
      </c>
      <c r="H48" s="74"/>
      <c r="I48" s="75">
        <f t="shared" si="7"/>
        <v>0</v>
      </c>
      <c r="J48" s="76">
        <f t="shared" si="8"/>
        <v>0</v>
      </c>
      <c r="K48" s="73">
        <f t="shared" si="9"/>
        <v>0</v>
      </c>
    </row>
    <row r="49" spans="1:11" s="77" customFormat="1" ht="18" customHeight="1" thickBot="1">
      <c r="A49" s="80">
        <v>2039</v>
      </c>
      <c r="B49" s="83">
        <v>0</v>
      </c>
      <c r="C49" s="81">
        <f t="shared" si="5"/>
        <v>0</v>
      </c>
      <c r="D49" s="82">
        <v>0</v>
      </c>
      <c r="E49" s="133">
        <v>13000000</v>
      </c>
      <c r="F49" s="81">
        <f t="shared" si="6"/>
        <v>0</v>
      </c>
      <c r="G49" s="82">
        <v>13000000</v>
      </c>
      <c r="H49" s="74"/>
      <c r="I49" s="83">
        <f t="shared" si="7"/>
        <v>0</v>
      </c>
      <c r="J49" s="84">
        <f t="shared" si="8"/>
        <v>0</v>
      </c>
      <c r="K49" s="82">
        <f t="shared" si="9"/>
        <v>0</v>
      </c>
    </row>
    <row r="52" spans="1:11" ht="15.75" customHeight="1">
      <c r="A52" s="48" t="s">
        <v>220</v>
      </c>
      <c r="B52" s="177" t="s">
        <v>229</v>
      </c>
      <c r="C52" s="177"/>
      <c r="D52" s="177"/>
      <c r="E52" s="177"/>
      <c r="F52" s="177"/>
      <c r="G52" s="177"/>
      <c r="H52" s="177"/>
      <c r="I52" s="177"/>
      <c r="J52" s="177"/>
      <c r="K52" s="177"/>
    </row>
    <row r="53" spans="1:11" ht="33" customHeight="1">
      <c r="A53" s="164" t="s">
        <v>245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</row>
  </sheetData>
  <sheetProtection password="C25B" sheet="1" selectLockedCells="1" selectUnlockedCells="1"/>
  <mergeCells count="11">
    <mergeCell ref="B52:K52"/>
    <mergeCell ref="A53:K53"/>
    <mergeCell ref="A1:K1"/>
    <mergeCell ref="A3:A4"/>
    <mergeCell ref="B3:D3"/>
    <mergeCell ref="E3:G3"/>
    <mergeCell ref="I3:K3"/>
    <mergeCell ref="A28:A29"/>
    <mergeCell ref="B28:D28"/>
    <mergeCell ref="E28:G28"/>
    <mergeCell ref="I28:K28"/>
  </mergeCells>
  <pageMargins left="0.70866141732283472" right="0.70866141732283472" top="0.74803149606299213" bottom="0.74803149606299213" header="0.51181102362204722" footer="0.51181102362204722"/>
  <pageSetup paperSize="9" scale="60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view="pageBreakPreview" workbookViewId="0">
      <selection activeCell="D21" sqref="D21"/>
    </sheetView>
  </sheetViews>
  <sheetFormatPr defaultColWidth="8.875" defaultRowHeight="15"/>
  <cols>
    <col min="1" max="1" width="8.25" style="91" customWidth="1"/>
    <col min="2" max="2" width="11.25" style="92" customWidth="1"/>
    <col min="3" max="3" width="11.125" style="92" customWidth="1"/>
    <col min="4" max="5" width="11.25" style="92" customWidth="1"/>
    <col min="6" max="6" width="11.125" style="92" customWidth="1"/>
    <col min="7" max="7" width="11.25" style="92" customWidth="1"/>
    <col min="8" max="8" width="1.75" style="93" customWidth="1"/>
    <col min="9" max="9" width="11.25" style="92" customWidth="1"/>
    <col min="10" max="10" width="9.75" style="92" customWidth="1"/>
    <col min="11" max="11" width="11.25" style="92" customWidth="1"/>
    <col min="12" max="16384" width="8.875" style="92"/>
  </cols>
  <sheetData>
    <row r="1" spans="1:11" ht="30" customHeight="1">
      <c r="A1" s="178" t="s">
        <v>230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3" spans="1:11" s="95" customFormat="1" ht="27.75" customHeight="1">
      <c r="A3" s="179" t="s">
        <v>211</v>
      </c>
      <c r="B3" s="180" t="s">
        <v>212</v>
      </c>
      <c r="C3" s="180"/>
      <c r="D3" s="180"/>
      <c r="E3" s="180" t="s">
        <v>213</v>
      </c>
      <c r="F3" s="180"/>
      <c r="G3" s="180"/>
      <c r="H3" s="94"/>
      <c r="I3" s="180" t="s">
        <v>214</v>
      </c>
      <c r="J3" s="180"/>
      <c r="K3" s="180"/>
    </row>
    <row r="4" spans="1:11" s="100" customFormat="1" ht="31.5" customHeight="1">
      <c r="A4" s="179"/>
      <c r="B4" s="96" t="s">
        <v>215</v>
      </c>
      <c r="C4" s="97" t="s">
        <v>216</v>
      </c>
      <c r="D4" s="98" t="s">
        <v>217</v>
      </c>
      <c r="E4" s="96" t="s">
        <v>215</v>
      </c>
      <c r="F4" s="97" t="s">
        <v>216</v>
      </c>
      <c r="G4" s="98" t="s">
        <v>217</v>
      </c>
      <c r="H4" s="99"/>
      <c r="I4" s="96" t="s">
        <v>215</v>
      </c>
      <c r="J4" s="97" t="s">
        <v>216</v>
      </c>
      <c r="K4" s="98" t="s">
        <v>217</v>
      </c>
    </row>
    <row r="5" spans="1:11" s="106" customFormat="1" ht="11.25">
      <c r="A5" s="101" t="s">
        <v>202</v>
      </c>
      <c r="B5" s="102" t="s">
        <v>218</v>
      </c>
      <c r="C5" s="103" t="s">
        <v>209</v>
      </c>
      <c r="D5" s="104" t="s">
        <v>219</v>
      </c>
      <c r="E5" s="102" t="s">
        <v>220</v>
      </c>
      <c r="F5" s="103" t="s">
        <v>221</v>
      </c>
      <c r="G5" s="104" t="s">
        <v>222</v>
      </c>
      <c r="H5" s="105"/>
      <c r="I5" s="102" t="s">
        <v>223</v>
      </c>
      <c r="J5" s="103" t="s">
        <v>224</v>
      </c>
      <c r="K5" s="104" t="s">
        <v>225</v>
      </c>
    </row>
    <row r="6" spans="1:11" s="113" customFormat="1" ht="18" customHeight="1">
      <c r="A6" s="107">
        <v>2011</v>
      </c>
      <c r="B6" s="108">
        <v>736629732</v>
      </c>
      <c r="C6" s="109">
        <f t="shared" ref="C6:C21" si="0">D6-B6</f>
        <v>0</v>
      </c>
      <c r="D6" s="108">
        <v>736629732</v>
      </c>
      <c r="E6" s="110">
        <v>774997440</v>
      </c>
      <c r="F6" s="109">
        <f t="shared" ref="F6:F21" si="1">G6-E6</f>
        <v>0</v>
      </c>
      <c r="G6" s="108">
        <v>774997440</v>
      </c>
      <c r="H6" s="111"/>
      <c r="I6" s="112">
        <f t="shared" ref="I6:I21" si="2">B6-E6</f>
        <v>-38367708</v>
      </c>
      <c r="J6" s="109">
        <f t="shared" ref="J6:J21" si="3">K6-I6</f>
        <v>0</v>
      </c>
      <c r="K6" s="108">
        <f t="shared" ref="K6:K21" si="4">D6-G6</f>
        <v>-38367708</v>
      </c>
    </row>
    <row r="7" spans="1:11" s="113" customFormat="1" ht="18" customHeight="1">
      <c r="A7" s="114">
        <f t="shared" ref="A7:A21" si="5">A6+1</f>
        <v>2012</v>
      </c>
      <c r="B7" s="115">
        <v>759814698</v>
      </c>
      <c r="C7" s="116">
        <f t="shared" si="0"/>
        <v>0</v>
      </c>
      <c r="D7" s="115">
        <v>759814698</v>
      </c>
      <c r="E7" s="117">
        <v>766102070</v>
      </c>
      <c r="F7" s="116">
        <f t="shared" si="1"/>
        <v>0</v>
      </c>
      <c r="G7" s="115">
        <v>766102070</v>
      </c>
      <c r="H7" s="111"/>
      <c r="I7" s="118">
        <f t="shared" si="2"/>
        <v>-6287372</v>
      </c>
      <c r="J7" s="116">
        <f t="shared" si="3"/>
        <v>0</v>
      </c>
      <c r="K7" s="115">
        <f t="shared" si="4"/>
        <v>-6287372</v>
      </c>
    </row>
    <row r="8" spans="1:11" s="113" customFormat="1" ht="18" customHeight="1">
      <c r="A8" s="114">
        <f t="shared" si="5"/>
        <v>2013</v>
      </c>
      <c r="B8" s="115">
        <v>828053919</v>
      </c>
      <c r="C8" s="116">
        <f t="shared" si="0"/>
        <v>12897522</v>
      </c>
      <c r="D8" s="115">
        <v>840951441</v>
      </c>
      <c r="E8" s="117">
        <v>868053919</v>
      </c>
      <c r="F8" s="116">
        <f t="shared" si="1"/>
        <v>12897522</v>
      </c>
      <c r="G8" s="115">
        <v>880951441</v>
      </c>
      <c r="H8" s="111"/>
      <c r="I8" s="118">
        <f t="shared" si="2"/>
        <v>-40000000</v>
      </c>
      <c r="J8" s="116">
        <f t="shared" si="3"/>
        <v>0</v>
      </c>
      <c r="K8" s="115">
        <f t="shared" si="4"/>
        <v>-40000000</v>
      </c>
    </row>
    <row r="9" spans="1:11" s="113" customFormat="1" ht="18" customHeight="1">
      <c r="A9" s="114">
        <f t="shared" si="5"/>
        <v>2014</v>
      </c>
      <c r="B9" s="115">
        <v>1008729660</v>
      </c>
      <c r="C9" s="116">
        <f t="shared" si="0"/>
        <v>31874934</v>
      </c>
      <c r="D9" s="115">
        <v>1040604594</v>
      </c>
      <c r="E9" s="117">
        <v>994661336</v>
      </c>
      <c r="F9" s="116">
        <f t="shared" si="1"/>
        <v>31874934</v>
      </c>
      <c r="G9" s="115">
        <v>1026536270</v>
      </c>
      <c r="H9" s="111"/>
      <c r="I9" s="118">
        <f t="shared" si="2"/>
        <v>14068324</v>
      </c>
      <c r="J9" s="116">
        <f t="shared" si="3"/>
        <v>0</v>
      </c>
      <c r="K9" s="115">
        <f t="shared" si="4"/>
        <v>14068324</v>
      </c>
    </row>
    <row r="10" spans="1:11" s="113" customFormat="1" ht="18" customHeight="1">
      <c r="A10" s="114">
        <f t="shared" si="5"/>
        <v>2015</v>
      </c>
      <c r="B10" s="115">
        <v>724373840</v>
      </c>
      <c r="C10" s="116">
        <f t="shared" si="0"/>
        <v>2641871</v>
      </c>
      <c r="D10" s="115">
        <v>727015711</v>
      </c>
      <c r="E10" s="117">
        <v>681792888</v>
      </c>
      <c r="F10" s="116">
        <f t="shared" si="1"/>
        <v>2641871</v>
      </c>
      <c r="G10" s="115">
        <v>684434759</v>
      </c>
      <c r="H10" s="111"/>
      <c r="I10" s="118">
        <f t="shared" si="2"/>
        <v>42580952</v>
      </c>
      <c r="J10" s="116">
        <f t="shared" si="3"/>
        <v>0</v>
      </c>
      <c r="K10" s="115">
        <f t="shared" si="4"/>
        <v>42580952</v>
      </c>
    </row>
    <row r="11" spans="1:11" s="113" customFormat="1" ht="18" customHeight="1">
      <c r="A11" s="114">
        <f t="shared" si="5"/>
        <v>2016</v>
      </c>
      <c r="B11" s="115">
        <v>569097963</v>
      </c>
      <c r="C11" s="116">
        <f t="shared" si="0"/>
        <v>1500000</v>
      </c>
      <c r="D11" s="115">
        <v>570597963</v>
      </c>
      <c r="E11" s="117">
        <v>524817011</v>
      </c>
      <c r="F11" s="116">
        <f t="shared" si="1"/>
        <v>1500000</v>
      </c>
      <c r="G11" s="115">
        <v>526317011</v>
      </c>
      <c r="H11" s="111"/>
      <c r="I11" s="118">
        <f t="shared" si="2"/>
        <v>44280952</v>
      </c>
      <c r="J11" s="116">
        <f t="shared" si="3"/>
        <v>0</v>
      </c>
      <c r="K11" s="115">
        <f t="shared" si="4"/>
        <v>44280952</v>
      </c>
    </row>
    <row r="12" spans="1:11" s="113" customFormat="1" ht="18" customHeight="1">
      <c r="A12" s="114">
        <f t="shared" si="5"/>
        <v>2017</v>
      </c>
      <c r="B12" s="115">
        <v>565060690</v>
      </c>
      <c r="C12" s="116">
        <f t="shared" si="0"/>
        <v>0</v>
      </c>
      <c r="D12" s="115">
        <v>565060690</v>
      </c>
      <c r="E12" s="117">
        <v>521479738</v>
      </c>
      <c r="F12" s="116">
        <f t="shared" si="1"/>
        <v>0</v>
      </c>
      <c r="G12" s="115">
        <v>521479738</v>
      </c>
      <c r="H12" s="111"/>
      <c r="I12" s="118">
        <f t="shared" si="2"/>
        <v>43580952</v>
      </c>
      <c r="J12" s="116">
        <f t="shared" si="3"/>
        <v>0</v>
      </c>
      <c r="K12" s="115">
        <f t="shared" si="4"/>
        <v>43580952</v>
      </c>
    </row>
    <row r="13" spans="1:11" s="113" customFormat="1" ht="18" customHeight="1">
      <c r="A13" s="114">
        <f t="shared" si="5"/>
        <v>2018</v>
      </c>
      <c r="B13" s="115">
        <v>572686089</v>
      </c>
      <c r="C13" s="116">
        <f t="shared" si="0"/>
        <v>0</v>
      </c>
      <c r="D13" s="115">
        <v>572686089</v>
      </c>
      <c r="E13" s="117">
        <v>528105137</v>
      </c>
      <c r="F13" s="116">
        <f t="shared" si="1"/>
        <v>0</v>
      </c>
      <c r="G13" s="115">
        <v>528105137</v>
      </c>
      <c r="H13" s="111"/>
      <c r="I13" s="118">
        <f t="shared" si="2"/>
        <v>44580952</v>
      </c>
      <c r="J13" s="116">
        <f t="shared" si="3"/>
        <v>0</v>
      </c>
      <c r="K13" s="115">
        <f t="shared" si="4"/>
        <v>44580952</v>
      </c>
    </row>
    <row r="14" spans="1:11" s="113" customFormat="1" ht="18" customHeight="1">
      <c r="A14" s="114">
        <f t="shared" si="5"/>
        <v>2019</v>
      </c>
      <c r="B14" s="115">
        <v>580923590</v>
      </c>
      <c r="C14" s="116">
        <f t="shared" si="0"/>
        <v>0</v>
      </c>
      <c r="D14" s="115">
        <v>580923590</v>
      </c>
      <c r="E14" s="117">
        <v>536342638</v>
      </c>
      <c r="F14" s="116">
        <f t="shared" si="1"/>
        <v>0</v>
      </c>
      <c r="G14" s="115">
        <v>536342638</v>
      </c>
      <c r="H14" s="111"/>
      <c r="I14" s="118">
        <f t="shared" si="2"/>
        <v>44580952</v>
      </c>
      <c r="J14" s="116">
        <f t="shared" si="3"/>
        <v>0</v>
      </c>
      <c r="K14" s="115">
        <f t="shared" si="4"/>
        <v>44580952</v>
      </c>
    </row>
    <row r="15" spans="1:11" s="113" customFormat="1" ht="18" customHeight="1">
      <c r="A15" s="114">
        <f t="shared" si="5"/>
        <v>2020</v>
      </c>
      <c r="B15" s="115">
        <v>587098279</v>
      </c>
      <c r="C15" s="116">
        <f t="shared" si="0"/>
        <v>0</v>
      </c>
      <c r="D15" s="115">
        <v>587098279</v>
      </c>
      <c r="E15" s="117">
        <v>549054329</v>
      </c>
      <c r="F15" s="116">
        <f t="shared" si="1"/>
        <v>0</v>
      </c>
      <c r="G15" s="115">
        <v>549054329</v>
      </c>
      <c r="H15" s="111"/>
      <c r="I15" s="118">
        <f t="shared" si="2"/>
        <v>38043950</v>
      </c>
      <c r="J15" s="116">
        <f t="shared" si="3"/>
        <v>0</v>
      </c>
      <c r="K15" s="115">
        <f t="shared" si="4"/>
        <v>38043950</v>
      </c>
    </row>
    <row r="16" spans="1:11" s="113" customFormat="1" ht="18" customHeight="1">
      <c r="A16" s="114">
        <f t="shared" si="5"/>
        <v>2021</v>
      </c>
      <c r="B16" s="115">
        <v>590579723</v>
      </c>
      <c r="C16" s="116">
        <f t="shared" si="0"/>
        <v>0</v>
      </c>
      <c r="D16" s="115">
        <v>590579723</v>
      </c>
      <c r="E16" s="117">
        <v>569579723</v>
      </c>
      <c r="F16" s="116">
        <f t="shared" si="1"/>
        <v>0</v>
      </c>
      <c r="G16" s="115">
        <v>569579723</v>
      </c>
      <c r="H16" s="111"/>
      <c r="I16" s="118">
        <f t="shared" si="2"/>
        <v>21000000</v>
      </c>
      <c r="J16" s="116">
        <f t="shared" si="3"/>
        <v>0</v>
      </c>
      <c r="K16" s="115">
        <f t="shared" si="4"/>
        <v>21000000</v>
      </c>
    </row>
    <row r="17" spans="1:11" s="113" customFormat="1" ht="18" customHeight="1">
      <c r="A17" s="114">
        <f t="shared" si="5"/>
        <v>2022</v>
      </c>
      <c r="B17" s="115">
        <v>597380286</v>
      </c>
      <c r="C17" s="116">
        <f t="shared" si="0"/>
        <v>0</v>
      </c>
      <c r="D17" s="115">
        <v>597380286</v>
      </c>
      <c r="E17" s="117">
        <v>576380286</v>
      </c>
      <c r="F17" s="116">
        <f t="shared" si="1"/>
        <v>0</v>
      </c>
      <c r="G17" s="115">
        <v>576380286</v>
      </c>
      <c r="H17" s="111"/>
      <c r="I17" s="118">
        <f t="shared" si="2"/>
        <v>21000000</v>
      </c>
      <c r="J17" s="116">
        <f t="shared" si="3"/>
        <v>0</v>
      </c>
      <c r="K17" s="115">
        <f t="shared" si="4"/>
        <v>21000000</v>
      </c>
    </row>
    <row r="18" spans="1:11" s="113" customFormat="1" ht="18" customHeight="1">
      <c r="A18" s="114">
        <f t="shared" si="5"/>
        <v>2023</v>
      </c>
      <c r="B18" s="115">
        <v>600752653</v>
      </c>
      <c r="C18" s="116">
        <f t="shared" si="0"/>
        <v>0</v>
      </c>
      <c r="D18" s="115">
        <v>600752653</v>
      </c>
      <c r="E18" s="117">
        <v>580771701</v>
      </c>
      <c r="F18" s="116">
        <f t="shared" si="1"/>
        <v>0</v>
      </c>
      <c r="G18" s="115">
        <v>580771701</v>
      </c>
      <c r="H18" s="111"/>
      <c r="I18" s="118">
        <f t="shared" si="2"/>
        <v>19980952</v>
      </c>
      <c r="J18" s="116">
        <f t="shared" si="3"/>
        <v>0</v>
      </c>
      <c r="K18" s="115">
        <f t="shared" si="4"/>
        <v>19980952</v>
      </c>
    </row>
    <row r="19" spans="1:11" s="113" customFormat="1" ht="18" customHeight="1">
      <c r="A19" s="114">
        <f t="shared" si="5"/>
        <v>2024</v>
      </c>
      <c r="B19" s="115">
        <v>607741610</v>
      </c>
      <c r="C19" s="116">
        <f t="shared" si="0"/>
        <v>0</v>
      </c>
      <c r="D19" s="115">
        <v>607741610</v>
      </c>
      <c r="E19" s="117">
        <v>595741610</v>
      </c>
      <c r="F19" s="116">
        <f t="shared" si="1"/>
        <v>0</v>
      </c>
      <c r="G19" s="115">
        <v>595741610</v>
      </c>
      <c r="H19" s="111"/>
      <c r="I19" s="118">
        <f t="shared" si="2"/>
        <v>12000000</v>
      </c>
      <c r="J19" s="116">
        <f t="shared" si="3"/>
        <v>0</v>
      </c>
      <c r="K19" s="115">
        <f t="shared" si="4"/>
        <v>12000000</v>
      </c>
    </row>
    <row r="20" spans="1:11" s="113" customFormat="1" ht="18" customHeight="1">
      <c r="A20" s="114">
        <f t="shared" si="5"/>
        <v>2025</v>
      </c>
      <c r="B20" s="115">
        <v>614638521</v>
      </c>
      <c r="C20" s="116">
        <f t="shared" si="0"/>
        <v>0</v>
      </c>
      <c r="D20" s="115">
        <v>614638521</v>
      </c>
      <c r="E20" s="117">
        <v>605167705</v>
      </c>
      <c r="F20" s="116">
        <f t="shared" si="1"/>
        <v>0</v>
      </c>
      <c r="G20" s="115">
        <v>605167705</v>
      </c>
      <c r="H20" s="111"/>
      <c r="I20" s="118">
        <f t="shared" si="2"/>
        <v>9470816</v>
      </c>
      <c r="J20" s="116">
        <f t="shared" si="3"/>
        <v>0</v>
      </c>
      <c r="K20" s="115">
        <f t="shared" si="4"/>
        <v>9470816</v>
      </c>
    </row>
    <row r="21" spans="1:11" s="113" customFormat="1" ht="18" customHeight="1">
      <c r="A21" s="119">
        <f t="shared" si="5"/>
        <v>2026</v>
      </c>
      <c r="B21" s="120">
        <v>621858781</v>
      </c>
      <c r="C21" s="121">
        <f t="shared" si="0"/>
        <v>0</v>
      </c>
      <c r="D21" s="120">
        <v>621858781</v>
      </c>
      <c r="E21" s="122">
        <v>621858781</v>
      </c>
      <c r="F21" s="121">
        <f t="shared" si="1"/>
        <v>0</v>
      </c>
      <c r="G21" s="120">
        <v>621858781</v>
      </c>
      <c r="H21" s="111"/>
      <c r="I21" s="123">
        <f t="shared" si="2"/>
        <v>0</v>
      </c>
      <c r="J21" s="121">
        <f t="shared" si="3"/>
        <v>0</v>
      </c>
      <c r="K21" s="120">
        <f t="shared" si="4"/>
        <v>0</v>
      </c>
    </row>
    <row r="25" spans="1:11" s="95" customFormat="1" ht="27.75" customHeight="1">
      <c r="A25" s="179" t="s">
        <v>211</v>
      </c>
      <c r="B25" s="180" t="s">
        <v>226</v>
      </c>
      <c r="C25" s="180"/>
      <c r="D25" s="180"/>
      <c r="E25" s="180" t="s">
        <v>227</v>
      </c>
      <c r="F25" s="180"/>
      <c r="G25" s="180"/>
      <c r="H25" s="94"/>
      <c r="I25" s="180" t="s">
        <v>228</v>
      </c>
      <c r="J25" s="180"/>
      <c r="K25" s="180"/>
    </row>
    <row r="26" spans="1:11" s="100" customFormat="1" ht="31.5" customHeight="1">
      <c r="A26" s="179"/>
      <c r="B26" s="96" t="s">
        <v>215</v>
      </c>
      <c r="C26" s="97" t="s">
        <v>216</v>
      </c>
      <c r="D26" s="98" t="s">
        <v>217</v>
      </c>
      <c r="E26" s="96" t="s">
        <v>215</v>
      </c>
      <c r="F26" s="97" t="s">
        <v>216</v>
      </c>
      <c r="G26" s="98" t="s">
        <v>217</v>
      </c>
      <c r="H26" s="99"/>
      <c r="I26" s="96" t="s">
        <v>215</v>
      </c>
      <c r="J26" s="97" t="s">
        <v>216</v>
      </c>
      <c r="K26" s="98" t="s">
        <v>217</v>
      </c>
    </row>
    <row r="27" spans="1:11" s="106" customFormat="1" ht="11.25">
      <c r="A27" s="101" t="s">
        <v>202</v>
      </c>
      <c r="B27" s="102" t="s">
        <v>223</v>
      </c>
      <c r="C27" s="103" t="s">
        <v>224</v>
      </c>
      <c r="D27" s="104" t="s">
        <v>225</v>
      </c>
      <c r="E27" s="102" t="s">
        <v>231</v>
      </c>
      <c r="F27" s="103" t="s">
        <v>232</v>
      </c>
      <c r="G27" s="104" t="s">
        <v>233</v>
      </c>
      <c r="H27" s="105"/>
      <c r="I27" s="102" t="s">
        <v>223</v>
      </c>
      <c r="J27" s="103" t="s">
        <v>224</v>
      </c>
      <c r="K27" s="104" t="s">
        <v>225</v>
      </c>
    </row>
    <row r="28" spans="1:11" s="113" customFormat="1" ht="18" customHeight="1">
      <c r="A28" s="124">
        <v>2011</v>
      </c>
      <c r="B28" s="112">
        <v>133221710</v>
      </c>
      <c r="C28" s="109">
        <f t="shared" ref="C28:C43" si="6">D28-B28</f>
        <v>0</v>
      </c>
      <c r="D28" s="125">
        <v>133221710</v>
      </c>
      <c r="E28" s="112">
        <v>31462914</v>
      </c>
      <c r="F28" s="109">
        <f t="shared" ref="F28:F43" si="7">G28-E28</f>
        <v>0</v>
      </c>
      <c r="G28" s="108">
        <v>31462914</v>
      </c>
      <c r="H28" s="111"/>
      <c r="I28" s="112">
        <f t="shared" ref="I28:I43" si="8">B6+B28-E6-E28</f>
        <v>63391088</v>
      </c>
      <c r="J28" s="109">
        <f t="shared" ref="J28:J43" si="9">K28-I28</f>
        <v>0</v>
      </c>
      <c r="K28" s="108">
        <f t="shared" ref="K28:K43" si="10">D6+D28-G6-G28</f>
        <v>63391088</v>
      </c>
    </row>
    <row r="29" spans="1:11" s="113" customFormat="1" ht="18" customHeight="1">
      <c r="A29" s="126">
        <f t="shared" ref="A29:A43" si="11">A28+1</f>
        <v>2012</v>
      </c>
      <c r="B29" s="118">
        <v>104972040</v>
      </c>
      <c r="C29" s="116">
        <f t="shared" si="6"/>
        <v>0</v>
      </c>
      <c r="D29" s="127">
        <v>104972040</v>
      </c>
      <c r="E29" s="118">
        <v>31580952</v>
      </c>
      <c r="F29" s="116">
        <f t="shared" si="7"/>
        <v>0</v>
      </c>
      <c r="G29" s="115">
        <v>31580952</v>
      </c>
      <c r="H29" s="111"/>
      <c r="I29" s="118">
        <f t="shared" si="8"/>
        <v>67103716</v>
      </c>
      <c r="J29" s="116">
        <f t="shared" si="9"/>
        <v>0</v>
      </c>
      <c r="K29" s="115">
        <f t="shared" si="10"/>
        <v>67103716</v>
      </c>
    </row>
    <row r="30" spans="1:11" s="113" customFormat="1" ht="18" customHeight="1">
      <c r="A30" s="126">
        <f t="shared" si="11"/>
        <v>2013</v>
      </c>
      <c r="B30" s="118">
        <v>74280952</v>
      </c>
      <c r="C30" s="116">
        <f t="shared" si="6"/>
        <v>0</v>
      </c>
      <c r="D30" s="127">
        <v>74280952</v>
      </c>
      <c r="E30" s="118">
        <v>34280952</v>
      </c>
      <c r="F30" s="116">
        <f t="shared" si="7"/>
        <v>0</v>
      </c>
      <c r="G30" s="115">
        <v>34280952</v>
      </c>
      <c r="H30" s="111"/>
      <c r="I30" s="118">
        <f t="shared" si="8"/>
        <v>0</v>
      </c>
      <c r="J30" s="116">
        <f t="shared" si="9"/>
        <v>0</v>
      </c>
      <c r="K30" s="115">
        <f t="shared" si="10"/>
        <v>0</v>
      </c>
    </row>
    <row r="31" spans="1:11" s="113" customFormat="1" ht="18" customHeight="1">
      <c r="A31" s="126">
        <f t="shared" si="11"/>
        <v>2014</v>
      </c>
      <c r="B31" s="118">
        <v>34280952</v>
      </c>
      <c r="C31" s="116">
        <f t="shared" si="6"/>
        <v>0</v>
      </c>
      <c r="D31" s="127">
        <v>34280952</v>
      </c>
      <c r="E31" s="118">
        <v>34280952</v>
      </c>
      <c r="F31" s="116">
        <f t="shared" si="7"/>
        <v>0</v>
      </c>
      <c r="G31" s="115">
        <v>34280952</v>
      </c>
      <c r="H31" s="111"/>
      <c r="I31" s="118">
        <f t="shared" si="8"/>
        <v>14068324</v>
      </c>
      <c r="J31" s="116">
        <f t="shared" si="9"/>
        <v>0</v>
      </c>
      <c r="K31" s="115">
        <f t="shared" si="10"/>
        <v>14068324</v>
      </c>
    </row>
    <row r="32" spans="1:11" s="113" customFormat="1" ht="18" customHeight="1">
      <c r="A32" s="126">
        <f t="shared" si="11"/>
        <v>2015</v>
      </c>
      <c r="B32" s="118">
        <v>42780952</v>
      </c>
      <c r="C32" s="116">
        <f t="shared" si="6"/>
        <v>0</v>
      </c>
      <c r="D32" s="127">
        <v>42780952</v>
      </c>
      <c r="E32" s="118">
        <v>42780952</v>
      </c>
      <c r="F32" s="116">
        <f t="shared" si="7"/>
        <v>0</v>
      </c>
      <c r="G32" s="115">
        <v>42780952</v>
      </c>
      <c r="H32" s="111"/>
      <c r="I32" s="118">
        <f t="shared" si="8"/>
        <v>42580952</v>
      </c>
      <c r="J32" s="116">
        <f t="shared" si="9"/>
        <v>0</v>
      </c>
      <c r="K32" s="115">
        <f t="shared" si="10"/>
        <v>42580952</v>
      </c>
    </row>
    <row r="33" spans="1:11" s="113" customFormat="1" ht="18" customHeight="1">
      <c r="A33" s="126">
        <f t="shared" si="11"/>
        <v>2016</v>
      </c>
      <c r="B33" s="118">
        <v>42580952</v>
      </c>
      <c r="C33" s="116">
        <f t="shared" si="6"/>
        <v>0</v>
      </c>
      <c r="D33" s="127">
        <v>42580952</v>
      </c>
      <c r="E33" s="118">
        <v>42580952</v>
      </c>
      <c r="F33" s="116">
        <f t="shared" si="7"/>
        <v>0</v>
      </c>
      <c r="G33" s="115">
        <v>42580952</v>
      </c>
      <c r="H33" s="111"/>
      <c r="I33" s="118">
        <f t="shared" si="8"/>
        <v>44280952</v>
      </c>
      <c r="J33" s="116">
        <f t="shared" si="9"/>
        <v>0</v>
      </c>
      <c r="K33" s="115">
        <f t="shared" si="10"/>
        <v>44280952</v>
      </c>
    </row>
    <row r="34" spans="1:11" s="113" customFormat="1" ht="18" customHeight="1">
      <c r="A34" s="126">
        <f t="shared" si="11"/>
        <v>2017</v>
      </c>
      <c r="B34" s="118">
        <v>44280952</v>
      </c>
      <c r="C34" s="116">
        <f t="shared" si="6"/>
        <v>0</v>
      </c>
      <c r="D34" s="127">
        <v>44280952</v>
      </c>
      <c r="E34" s="118">
        <v>44280952</v>
      </c>
      <c r="F34" s="116">
        <f t="shared" si="7"/>
        <v>0</v>
      </c>
      <c r="G34" s="115">
        <v>44280952</v>
      </c>
      <c r="H34" s="111"/>
      <c r="I34" s="118">
        <f t="shared" si="8"/>
        <v>43580952</v>
      </c>
      <c r="J34" s="116">
        <f t="shared" si="9"/>
        <v>0</v>
      </c>
      <c r="K34" s="115">
        <f t="shared" si="10"/>
        <v>43580952</v>
      </c>
    </row>
    <row r="35" spans="1:11" s="113" customFormat="1" ht="18" customHeight="1">
      <c r="A35" s="126">
        <f t="shared" si="11"/>
        <v>2018</v>
      </c>
      <c r="B35" s="118">
        <v>43580952</v>
      </c>
      <c r="C35" s="116">
        <f t="shared" si="6"/>
        <v>0</v>
      </c>
      <c r="D35" s="127">
        <v>43580952</v>
      </c>
      <c r="E35" s="118">
        <v>43580952</v>
      </c>
      <c r="F35" s="116">
        <f t="shared" si="7"/>
        <v>0</v>
      </c>
      <c r="G35" s="115">
        <v>43580952</v>
      </c>
      <c r="H35" s="111"/>
      <c r="I35" s="118">
        <f t="shared" si="8"/>
        <v>44580952</v>
      </c>
      <c r="J35" s="116">
        <f t="shared" si="9"/>
        <v>0</v>
      </c>
      <c r="K35" s="115">
        <f t="shared" si="10"/>
        <v>44580952</v>
      </c>
    </row>
    <row r="36" spans="1:11" s="113" customFormat="1" ht="18" customHeight="1">
      <c r="A36" s="126">
        <f t="shared" si="11"/>
        <v>2019</v>
      </c>
      <c r="B36" s="118">
        <v>44580952</v>
      </c>
      <c r="C36" s="116">
        <f t="shared" si="6"/>
        <v>0</v>
      </c>
      <c r="D36" s="127">
        <v>44580952</v>
      </c>
      <c r="E36" s="118">
        <v>44580952</v>
      </c>
      <c r="F36" s="116">
        <f t="shared" si="7"/>
        <v>0</v>
      </c>
      <c r="G36" s="115">
        <v>44580952</v>
      </c>
      <c r="H36" s="111"/>
      <c r="I36" s="118">
        <f t="shared" si="8"/>
        <v>44580952</v>
      </c>
      <c r="J36" s="116">
        <f t="shared" si="9"/>
        <v>0</v>
      </c>
      <c r="K36" s="115">
        <f t="shared" si="10"/>
        <v>44580952</v>
      </c>
    </row>
    <row r="37" spans="1:11" s="113" customFormat="1" ht="18" customHeight="1">
      <c r="A37" s="126">
        <f t="shared" si="11"/>
        <v>2020</v>
      </c>
      <c r="B37" s="118">
        <v>44580952</v>
      </c>
      <c r="C37" s="116">
        <f t="shared" si="6"/>
        <v>0</v>
      </c>
      <c r="D37" s="127">
        <v>44580952</v>
      </c>
      <c r="E37" s="118">
        <v>44580952</v>
      </c>
      <c r="F37" s="116">
        <f t="shared" si="7"/>
        <v>0</v>
      </c>
      <c r="G37" s="115">
        <v>44580952</v>
      </c>
      <c r="H37" s="111"/>
      <c r="I37" s="118">
        <f t="shared" si="8"/>
        <v>38043950</v>
      </c>
      <c r="J37" s="116">
        <f t="shared" si="9"/>
        <v>0</v>
      </c>
      <c r="K37" s="115">
        <f t="shared" si="10"/>
        <v>38043950</v>
      </c>
    </row>
    <row r="38" spans="1:11" s="113" customFormat="1" ht="18" customHeight="1">
      <c r="A38" s="126">
        <f t="shared" si="11"/>
        <v>2021</v>
      </c>
      <c r="B38" s="118">
        <v>38043950</v>
      </c>
      <c r="C38" s="116">
        <f t="shared" si="6"/>
        <v>0</v>
      </c>
      <c r="D38" s="127">
        <v>38043950</v>
      </c>
      <c r="E38" s="118">
        <v>38043950</v>
      </c>
      <c r="F38" s="116">
        <f t="shared" si="7"/>
        <v>0</v>
      </c>
      <c r="G38" s="115">
        <v>38043950</v>
      </c>
      <c r="H38" s="111"/>
      <c r="I38" s="118">
        <f t="shared" si="8"/>
        <v>21000000</v>
      </c>
      <c r="J38" s="116">
        <f t="shared" si="9"/>
        <v>0</v>
      </c>
      <c r="K38" s="115">
        <f t="shared" si="10"/>
        <v>21000000</v>
      </c>
    </row>
    <row r="39" spans="1:11" s="113" customFormat="1" ht="18" customHeight="1">
      <c r="A39" s="126">
        <f t="shared" si="11"/>
        <v>2022</v>
      </c>
      <c r="B39" s="118">
        <v>21000000</v>
      </c>
      <c r="C39" s="116">
        <f t="shared" si="6"/>
        <v>0</v>
      </c>
      <c r="D39" s="127">
        <v>21000000</v>
      </c>
      <c r="E39" s="118">
        <v>21000000</v>
      </c>
      <c r="F39" s="116">
        <f t="shared" si="7"/>
        <v>0</v>
      </c>
      <c r="G39" s="115">
        <v>21000000</v>
      </c>
      <c r="H39" s="111"/>
      <c r="I39" s="118">
        <f t="shared" si="8"/>
        <v>21000000</v>
      </c>
      <c r="J39" s="116">
        <f t="shared" si="9"/>
        <v>0</v>
      </c>
      <c r="K39" s="115">
        <f t="shared" si="10"/>
        <v>21000000</v>
      </c>
    </row>
    <row r="40" spans="1:11" s="113" customFormat="1" ht="18" customHeight="1">
      <c r="A40" s="126">
        <f t="shared" si="11"/>
        <v>2023</v>
      </c>
      <c r="B40" s="118">
        <v>21000000</v>
      </c>
      <c r="C40" s="116">
        <f t="shared" si="6"/>
        <v>0</v>
      </c>
      <c r="D40" s="127">
        <v>21000000</v>
      </c>
      <c r="E40" s="118">
        <v>21000000</v>
      </c>
      <c r="F40" s="116">
        <f t="shared" si="7"/>
        <v>0</v>
      </c>
      <c r="G40" s="115">
        <v>21000000</v>
      </c>
      <c r="H40" s="111"/>
      <c r="I40" s="118">
        <f t="shared" si="8"/>
        <v>19980952</v>
      </c>
      <c r="J40" s="116">
        <f t="shared" si="9"/>
        <v>0</v>
      </c>
      <c r="K40" s="115">
        <f t="shared" si="10"/>
        <v>19980952</v>
      </c>
    </row>
    <row r="41" spans="1:11" s="113" customFormat="1" ht="18" customHeight="1">
      <c r="A41" s="126">
        <f t="shared" si="11"/>
        <v>2024</v>
      </c>
      <c r="B41" s="118">
        <v>19980952</v>
      </c>
      <c r="C41" s="116">
        <f t="shared" si="6"/>
        <v>0</v>
      </c>
      <c r="D41" s="127">
        <v>19980952</v>
      </c>
      <c r="E41" s="118">
        <v>19980952</v>
      </c>
      <c r="F41" s="116">
        <f t="shared" si="7"/>
        <v>0</v>
      </c>
      <c r="G41" s="115">
        <v>19980952</v>
      </c>
      <c r="H41" s="111"/>
      <c r="I41" s="118">
        <f t="shared" si="8"/>
        <v>12000000</v>
      </c>
      <c r="J41" s="116">
        <f t="shared" si="9"/>
        <v>0</v>
      </c>
      <c r="K41" s="115">
        <f t="shared" si="10"/>
        <v>12000000</v>
      </c>
    </row>
    <row r="42" spans="1:11" s="113" customFormat="1" ht="18" customHeight="1">
      <c r="A42" s="126">
        <f t="shared" si="11"/>
        <v>2025</v>
      </c>
      <c r="B42" s="118">
        <v>12000000</v>
      </c>
      <c r="C42" s="116">
        <f t="shared" si="6"/>
        <v>0</v>
      </c>
      <c r="D42" s="127">
        <v>12000000</v>
      </c>
      <c r="E42" s="118">
        <v>12000000</v>
      </c>
      <c r="F42" s="116">
        <f t="shared" si="7"/>
        <v>0</v>
      </c>
      <c r="G42" s="115">
        <v>12000000</v>
      </c>
      <c r="H42" s="111"/>
      <c r="I42" s="118">
        <f t="shared" si="8"/>
        <v>9470816</v>
      </c>
      <c r="J42" s="116">
        <f t="shared" si="9"/>
        <v>0</v>
      </c>
      <c r="K42" s="115">
        <f t="shared" si="10"/>
        <v>9470816</v>
      </c>
    </row>
    <row r="43" spans="1:11" s="113" customFormat="1" ht="18" customHeight="1">
      <c r="A43" s="128">
        <f t="shared" si="11"/>
        <v>2026</v>
      </c>
      <c r="B43" s="123">
        <v>9470816</v>
      </c>
      <c r="C43" s="121">
        <f t="shared" si="6"/>
        <v>0</v>
      </c>
      <c r="D43" s="129">
        <v>9470816</v>
      </c>
      <c r="E43" s="123">
        <v>9470816</v>
      </c>
      <c r="F43" s="121">
        <f t="shared" si="7"/>
        <v>0</v>
      </c>
      <c r="G43" s="120">
        <v>9470816</v>
      </c>
      <c r="H43" s="111"/>
      <c r="I43" s="123">
        <f t="shared" si="8"/>
        <v>0</v>
      </c>
      <c r="J43" s="121">
        <f t="shared" si="9"/>
        <v>0</v>
      </c>
      <c r="K43" s="120">
        <f t="shared" si="10"/>
        <v>0</v>
      </c>
    </row>
    <row r="46" spans="1:11" ht="15.75" customHeight="1">
      <c r="A46" s="48" t="s">
        <v>219</v>
      </c>
      <c r="B46" s="177" t="s">
        <v>229</v>
      </c>
      <c r="C46" s="177"/>
      <c r="D46" s="177"/>
      <c r="E46" s="177"/>
      <c r="F46" s="177"/>
      <c r="G46" s="177"/>
      <c r="H46" s="177"/>
      <c r="I46" s="177"/>
      <c r="J46" s="177"/>
      <c r="K46" s="177"/>
    </row>
    <row r="47" spans="1:11" ht="33" customHeight="1">
      <c r="A47" s="164" t="s">
        <v>234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</row>
  </sheetData>
  <sheetProtection selectLockedCells="1" selectUnlockedCells="1"/>
  <mergeCells count="11">
    <mergeCell ref="B46:K46"/>
    <mergeCell ref="A47:K47"/>
    <mergeCell ref="A1:K1"/>
    <mergeCell ref="A3:A4"/>
    <mergeCell ref="B3:D3"/>
    <mergeCell ref="E3:G3"/>
    <mergeCell ref="I3:K3"/>
    <mergeCell ref="A25:A26"/>
    <mergeCell ref="B25:D25"/>
    <mergeCell ref="E25:G25"/>
    <mergeCell ref="I25:K25"/>
  </mergeCells>
  <pageMargins left="0.70833333333333337" right="0.70833333333333337" top="0.74791666666666667" bottom="0.74791666666666667" header="0.51180555555555551" footer="0.51180555555555551"/>
  <pageSetup paperSize="9" scale="7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Uzasadnienie</vt:lpstr>
      <vt:lpstr>Tabela do uzasadnienia</vt:lpstr>
      <vt:lpstr>tab.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Szymczak</dc:creator>
  <cp:lastModifiedBy>Emilia Szymczak</cp:lastModifiedBy>
  <cp:lastPrinted>2021-03-17T06:51:32Z</cp:lastPrinted>
  <dcterms:created xsi:type="dcterms:W3CDTF">2021-03-17T12:46:19Z</dcterms:created>
  <dcterms:modified xsi:type="dcterms:W3CDTF">2021-03-17T12:46:19Z</dcterms:modified>
</cp:coreProperties>
</file>