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.sobierajska\Desktop\uchwały krzysiek\"/>
    </mc:Choice>
  </mc:AlternateContent>
  <bookViews>
    <workbookView xWindow="0" yWindow="0" windowWidth="16380" windowHeight="8190" tabRatio="500"/>
  </bookViews>
  <sheets>
    <sheet name="Uzasadnienie" sheetId="1" r:id="rId1"/>
    <sheet name="Tabela do uzasadnienia" sheetId="2" r:id="rId2"/>
    <sheet name="tab." sheetId="3" state="hidden" r:id="rId3"/>
  </sheets>
  <definedNames>
    <definedName name="Ostatni_rok_analizy">Uzasadnienie!#REF!</definedName>
  </definedNames>
  <calcPr calcId="152511" fullPrecision="0"/>
</workbook>
</file>

<file path=xl/calcChain.xml><?xml version="1.0" encoding="utf-8"?>
<calcChain xmlns="http://schemas.openxmlformats.org/spreadsheetml/2006/main">
  <c r="F186" i="1" l="1"/>
  <c r="F209" i="1"/>
  <c r="F177" i="1"/>
  <c r="F206" i="1"/>
  <c r="F174" i="1"/>
  <c r="F219" i="1"/>
  <c r="F236" i="1"/>
  <c r="F180" i="1"/>
  <c r="C6" i="3"/>
  <c r="F6" i="3"/>
  <c r="I6" i="3"/>
  <c r="K6" i="3"/>
  <c r="J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C7" i="3"/>
  <c r="F7" i="3"/>
  <c r="I7" i="3"/>
  <c r="K7" i="3"/>
  <c r="J7" i="3"/>
  <c r="C8" i="3"/>
  <c r="F8" i="3"/>
  <c r="I8" i="3"/>
  <c r="K8" i="3"/>
  <c r="J8" i="3"/>
  <c r="C9" i="3"/>
  <c r="F9" i="3"/>
  <c r="I9" i="3"/>
  <c r="K9" i="3"/>
  <c r="J9" i="3"/>
  <c r="C10" i="3"/>
  <c r="F10" i="3"/>
  <c r="I10" i="3"/>
  <c r="K10" i="3"/>
  <c r="J10" i="3"/>
  <c r="C11" i="3"/>
  <c r="F11" i="3"/>
  <c r="I11" i="3"/>
  <c r="K11" i="3"/>
  <c r="J11" i="3"/>
  <c r="C12" i="3"/>
  <c r="F12" i="3"/>
  <c r="I12" i="3"/>
  <c r="K12" i="3"/>
  <c r="J12" i="3"/>
  <c r="C13" i="3"/>
  <c r="F13" i="3"/>
  <c r="I13" i="3"/>
  <c r="K13" i="3"/>
  <c r="J13" i="3"/>
  <c r="C14" i="3"/>
  <c r="F14" i="3"/>
  <c r="I14" i="3"/>
  <c r="K14" i="3"/>
  <c r="J14" i="3"/>
  <c r="C15" i="3"/>
  <c r="F15" i="3"/>
  <c r="I15" i="3"/>
  <c r="K15" i="3"/>
  <c r="J15" i="3"/>
  <c r="C16" i="3"/>
  <c r="F16" i="3"/>
  <c r="I16" i="3"/>
  <c r="K16" i="3"/>
  <c r="J16" i="3"/>
  <c r="C17" i="3"/>
  <c r="F17" i="3"/>
  <c r="I17" i="3"/>
  <c r="K17" i="3"/>
  <c r="J17" i="3"/>
  <c r="C18" i="3"/>
  <c r="F18" i="3"/>
  <c r="I18" i="3"/>
  <c r="K18" i="3"/>
  <c r="J18" i="3"/>
  <c r="C19" i="3"/>
  <c r="F19" i="3"/>
  <c r="I19" i="3"/>
  <c r="K19" i="3"/>
  <c r="J19" i="3"/>
  <c r="C20" i="3"/>
  <c r="F20" i="3"/>
  <c r="I20" i="3"/>
  <c r="K20" i="3"/>
  <c r="J20" i="3"/>
  <c r="C21" i="3"/>
  <c r="F21" i="3"/>
  <c r="I21" i="3"/>
  <c r="K21" i="3"/>
  <c r="J21" i="3"/>
  <c r="C28" i="3"/>
  <c r="F28" i="3"/>
  <c r="I28" i="3"/>
  <c r="J28" i="3"/>
  <c r="K28" i="3"/>
  <c r="A29" i="3"/>
  <c r="C29" i="3"/>
  <c r="F29" i="3"/>
  <c r="I29" i="3"/>
  <c r="J29" i="3"/>
  <c r="K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C30" i="3"/>
  <c r="F30" i="3"/>
  <c r="I30" i="3"/>
  <c r="J30" i="3"/>
  <c r="K30" i="3"/>
  <c r="C31" i="3"/>
  <c r="F31" i="3"/>
  <c r="I31" i="3"/>
  <c r="J31" i="3"/>
  <c r="K31" i="3"/>
  <c r="C32" i="3"/>
  <c r="F32" i="3"/>
  <c r="I32" i="3"/>
  <c r="J32" i="3"/>
  <c r="K32" i="3"/>
  <c r="C33" i="3"/>
  <c r="F33" i="3"/>
  <c r="I33" i="3"/>
  <c r="J33" i="3"/>
  <c r="K33" i="3"/>
  <c r="C34" i="3"/>
  <c r="F34" i="3"/>
  <c r="I34" i="3"/>
  <c r="J34" i="3"/>
  <c r="K34" i="3"/>
  <c r="C35" i="3"/>
  <c r="F35" i="3"/>
  <c r="I35" i="3"/>
  <c r="J35" i="3"/>
  <c r="K35" i="3"/>
  <c r="C36" i="3"/>
  <c r="F36" i="3"/>
  <c r="I36" i="3"/>
  <c r="J36" i="3"/>
  <c r="K36" i="3"/>
  <c r="C37" i="3"/>
  <c r="F37" i="3"/>
  <c r="I37" i="3"/>
  <c r="J37" i="3"/>
  <c r="K37" i="3"/>
  <c r="C38" i="3"/>
  <c r="F38" i="3"/>
  <c r="I38" i="3"/>
  <c r="J38" i="3"/>
  <c r="K38" i="3"/>
  <c r="C39" i="3"/>
  <c r="F39" i="3"/>
  <c r="I39" i="3"/>
  <c r="J39" i="3"/>
  <c r="K39" i="3"/>
  <c r="C40" i="3"/>
  <c r="F40" i="3"/>
  <c r="I40" i="3"/>
  <c r="J40" i="3"/>
  <c r="K40" i="3"/>
  <c r="C41" i="3"/>
  <c r="F41" i="3"/>
  <c r="I41" i="3"/>
  <c r="K41" i="3"/>
  <c r="J41" i="3"/>
  <c r="C42" i="3"/>
  <c r="F42" i="3"/>
  <c r="I42" i="3"/>
  <c r="J42" i="3"/>
  <c r="K42" i="3"/>
  <c r="C43" i="3"/>
  <c r="F43" i="3"/>
  <c r="I43" i="3"/>
  <c r="K43" i="3"/>
  <c r="J43" i="3"/>
  <c r="C6" i="2"/>
  <c r="F6" i="2"/>
  <c r="I6" i="2"/>
  <c r="K6" i="2"/>
  <c r="J6" i="2"/>
  <c r="A7" i="2"/>
  <c r="A8" i="2"/>
  <c r="A9" i="2"/>
  <c r="A10" i="2"/>
  <c r="A11" i="2"/>
  <c r="C7" i="2"/>
  <c r="F7" i="2"/>
  <c r="I7" i="2"/>
  <c r="K7" i="2"/>
  <c r="J7" i="2"/>
  <c r="C8" i="2"/>
  <c r="F8" i="2"/>
  <c r="I8" i="2"/>
  <c r="K8" i="2"/>
  <c r="J8" i="2"/>
  <c r="C9" i="2"/>
  <c r="F9" i="2"/>
  <c r="I9" i="2"/>
  <c r="K9" i="2"/>
  <c r="J9" i="2"/>
  <c r="C10" i="2"/>
  <c r="F10" i="2"/>
  <c r="I10" i="2"/>
  <c r="K10" i="2"/>
  <c r="J10" i="2"/>
  <c r="C11" i="2"/>
  <c r="F11" i="2"/>
  <c r="I11" i="2"/>
  <c r="K11" i="2"/>
  <c r="J11" i="2"/>
  <c r="C12" i="2"/>
  <c r="F12" i="2"/>
  <c r="I12" i="2"/>
  <c r="K12" i="2"/>
  <c r="J12" i="2"/>
  <c r="C13" i="2"/>
  <c r="F13" i="2"/>
  <c r="I13" i="2"/>
  <c r="K13" i="2"/>
  <c r="J13" i="2"/>
  <c r="C14" i="2"/>
  <c r="F14" i="2"/>
  <c r="I14" i="2"/>
  <c r="K14" i="2"/>
  <c r="J14" i="2"/>
  <c r="C15" i="2"/>
  <c r="F15" i="2"/>
  <c r="I15" i="2"/>
  <c r="K15" i="2"/>
  <c r="J15" i="2"/>
  <c r="C16" i="2"/>
  <c r="F16" i="2"/>
  <c r="I16" i="2"/>
  <c r="K16" i="2"/>
  <c r="J16" i="2"/>
  <c r="C17" i="2"/>
  <c r="F17" i="2"/>
  <c r="I17" i="2"/>
  <c r="K17" i="2"/>
  <c r="J17" i="2"/>
  <c r="C18" i="2"/>
  <c r="F18" i="2"/>
  <c r="I18" i="2"/>
  <c r="J18" i="2"/>
  <c r="K18" i="2"/>
  <c r="C19" i="2"/>
  <c r="F19" i="2"/>
  <c r="I19" i="2"/>
  <c r="K19" i="2"/>
  <c r="J19" i="2"/>
  <c r="C20" i="2"/>
  <c r="F20" i="2"/>
  <c r="I20" i="2"/>
  <c r="J20" i="2"/>
  <c r="K20" i="2"/>
  <c r="C21" i="2"/>
  <c r="F21" i="2"/>
  <c r="I21" i="2"/>
  <c r="K21" i="2"/>
  <c r="J21" i="2"/>
  <c r="C22" i="2"/>
  <c r="F22" i="2"/>
  <c r="I22" i="2"/>
  <c r="K22" i="2"/>
  <c r="J22" i="2"/>
  <c r="C23" i="2"/>
  <c r="F23" i="2"/>
  <c r="I23" i="2"/>
  <c r="K23" i="2"/>
  <c r="J23" i="2"/>
  <c r="C24" i="2"/>
  <c r="F24" i="2"/>
  <c r="I24" i="2"/>
  <c r="K24" i="2"/>
  <c r="J24" i="2"/>
  <c r="C31" i="2"/>
  <c r="F31" i="2"/>
  <c r="I31" i="2"/>
  <c r="K31" i="2"/>
  <c r="J31" i="2"/>
  <c r="A32" i="2"/>
  <c r="C32" i="2"/>
  <c r="F32" i="2"/>
  <c r="I32" i="2"/>
  <c r="K32" i="2"/>
  <c r="J32" i="2"/>
  <c r="A33" i="2"/>
  <c r="C33" i="2"/>
  <c r="F33" i="2"/>
  <c r="I33" i="2"/>
  <c r="K33" i="2"/>
  <c r="J33" i="2"/>
  <c r="A34" i="2"/>
  <c r="C34" i="2"/>
  <c r="F34" i="2"/>
  <c r="I34" i="2"/>
  <c r="K34" i="2"/>
  <c r="J34" i="2"/>
  <c r="A35" i="2"/>
  <c r="C35" i="2"/>
  <c r="F35" i="2"/>
  <c r="I35" i="2"/>
  <c r="K35" i="2"/>
  <c r="J35" i="2"/>
  <c r="A36" i="2"/>
  <c r="C36" i="2"/>
  <c r="F36" i="2"/>
  <c r="I36" i="2"/>
  <c r="K36" i="2"/>
  <c r="J36" i="2"/>
  <c r="C37" i="2"/>
  <c r="F37" i="2"/>
  <c r="I37" i="2"/>
  <c r="K37" i="2"/>
  <c r="J37" i="2"/>
  <c r="C38" i="2"/>
  <c r="F38" i="2"/>
  <c r="I38" i="2"/>
  <c r="K38" i="2"/>
  <c r="J38" i="2"/>
  <c r="C39" i="2"/>
  <c r="F39" i="2"/>
  <c r="I39" i="2"/>
  <c r="K39" i="2"/>
  <c r="J39" i="2"/>
  <c r="C40" i="2"/>
  <c r="F40" i="2"/>
  <c r="I40" i="2"/>
  <c r="K40" i="2"/>
  <c r="J40" i="2"/>
  <c r="C41" i="2"/>
  <c r="F41" i="2"/>
  <c r="I41" i="2"/>
  <c r="K41" i="2"/>
  <c r="J41" i="2"/>
  <c r="C42" i="2"/>
  <c r="F42" i="2"/>
  <c r="I42" i="2"/>
  <c r="K42" i="2"/>
  <c r="J42" i="2"/>
  <c r="C43" i="2"/>
  <c r="F43" i="2"/>
  <c r="I43" i="2"/>
  <c r="K43" i="2"/>
  <c r="J43" i="2"/>
  <c r="C44" i="2"/>
  <c r="F44" i="2"/>
  <c r="I44" i="2"/>
  <c r="K44" i="2"/>
  <c r="J44" i="2"/>
  <c r="C45" i="2"/>
  <c r="F45" i="2"/>
  <c r="I45" i="2"/>
  <c r="K45" i="2"/>
  <c r="J45" i="2"/>
  <c r="C46" i="2"/>
  <c r="F46" i="2"/>
  <c r="I46" i="2"/>
  <c r="K46" i="2"/>
  <c r="J46" i="2"/>
  <c r="C47" i="2"/>
  <c r="F47" i="2"/>
  <c r="I47" i="2"/>
  <c r="K47" i="2"/>
  <c r="J47" i="2"/>
  <c r="C48" i="2"/>
  <c r="F48" i="2"/>
  <c r="I48" i="2"/>
  <c r="K48" i="2"/>
  <c r="J48" i="2"/>
  <c r="C49" i="2"/>
  <c r="F49" i="2"/>
  <c r="I49" i="2"/>
  <c r="K49" i="2"/>
  <c r="J49" i="2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6" i="1"/>
  <c r="D77" i="1"/>
  <c r="D79" i="1"/>
  <c r="D80" i="1"/>
  <c r="D81" i="1"/>
  <c r="D82" i="1"/>
  <c r="D83" i="1"/>
  <c r="D84" i="1"/>
  <c r="D8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C130" i="1"/>
  <c r="D130" i="1"/>
  <c r="C131" i="1"/>
  <c r="D131" i="1"/>
  <c r="C132" i="1"/>
  <c r="D132" i="1"/>
  <c r="D133" i="1"/>
  <c r="D134" i="1"/>
  <c r="F150" i="1"/>
  <c r="F153" i="1"/>
  <c r="F156" i="1"/>
  <c r="F159" i="1"/>
  <c r="F162" i="1"/>
  <c r="F165" i="1"/>
  <c r="F168" i="1"/>
  <c r="F171" i="1"/>
  <c r="F189" i="1"/>
  <c r="F194" i="1"/>
  <c r="F197" i="1"/>
  <c r="F200" i="1"/>
  <c r="F203" i="1"/>
  <c r="F212" i="1"/>
  <c r="F226" i="1"/>
  <c r="F227" i="1"/>
  <c r="F228" i="1"/>
  <c r="F229" i="1"/>
  <c r="F231" i="1"/>
  <c r="F233" i="1"/>
  <c r="F241" i="1"/>
</calcChain>
</file>

<file path=xl/sharedStrings.xml><?xml version="1.0" encoding="utf-8"?>
<sst xmlns="http://schemas.openxmlformats.org/spreadsheetml/2006/main" count="482" uniqueCount="326">
  <si>
    <t>UZASADNIENIE</t>
  </si>
  <si>
    <t>1. Przedmiot regulacji:</t>
  </si>
  <si>
    <t>Uchwała dotyczy zmiany wieloletniej prognozy finansowej Województwa Kujawsko-Pomorskiego na lata 2020-2038.</t>
  </si>
  <si>
    <t>2. Omówienie podstawy prawnej:</t>
  </si>
  <si>
    <t>Zgodnie z art. 18 pkt 20 ustawy z dnia 5 czerwca 1998 r. o samorządzie województwa  (Dz. U. z 2019 r. poz. 512 z późn. zm.) do kompetencji sejmiku województwa należy podejmowanie uchwał w innych sprawach zastrzeżonych ustawami. Natomiast art. 231 ustawy z dnia 27 sierpnia 2009 r. o finansach publicznych (Dz.U. z 2019 r. poz. 869 z późn. zm.) uprawnia organ stanowiący do zmiany kwot wydatków na zaplanowane w wieloletniej prognozie finansowej przedsięwzięcia.</t>
  </si>
  <si>
    <t>Art. 226, 227, 228 i 229 ustawy z dnia 27 sierpnia 2009 r. o finansach publicznych (Dz.U. z 2019 r. poz. 869 z późn. zm.)  określają szczegółowość wieloletniej prognozy finansowej jednostki samorządu terytorialnego, tj. minimalny zakres informacji i danych jakie powinny się w niej znaleźć.</t>
  </si>
  <si>
    <t>3. Konsultacje wymagane przepisami prawa (łącznie z przepisami wewnętrznymi):</t>
  </si>
  <si>
    <t xml:space="preserve">Zgodnie z obowiązującym stanem prawnym nie ma konieczności skierowania projektu uchwały do konsultacji. </t>
  </si>
  <si>
    <t>4. Uzasadnienie merytoryczne:</t>
  </si>
  <si>
    <t>Obowiązująca wieloletnia prognoza finansowa Województwa Kujawsko-Pomorskiego obejmuje lata 2020-2038.</t>
  </si>
  <si>
    <t>Dokonuje się zmiany w wieloletniej prognozie finansowej Województwa Kujawsko-Pomorskiego na lata 2020-2038. Zmiany wynikają:</t>
  </si>
  <si>
    <t xml:space="preserve"> - ze zmiany budżetu województwa na 2020 r.;</t>
  </si>
  <si>
    <t xml:space="preserve"> - ze zmiany w planowanych przedsięwzięciach;</t>
  </si>
  <si>
    <t>Szczegółowy zakres zmian budżetu województwa na 2020 r., które wpływają na załącznik nr 1 do wieloletniej prognozy finansowej przedstawia poniższa tabela:</t>
  </si>
  <si>
    <t>Lp.</t>
  </si>
  <si>
    <t>Wyszczególnienie</t>
  </si>
  <si>
    <t>Plan na 2020 rok
(przed zmianą)</t>
  </si>
  <si>
    <t>Zmiana</t>
  </si>
  <si>
    <t>Plan po zmianach</t>
  </si>
  <si>
    <t>Dochody ogółem</t>
  </si>
  <si>
    <t>1.1</t>
  </si>
  <si>
    <t>Dochody bieżące, z tego:</t>
  </si>
  <si>
    <t>1.1.1</t>
  </si>
  <si>
    <t>dochody z tytułu udziału we wpływach z podatku dochodowego od osób fizycznych</t>
  </si>
  <si>
    <t>1.1.2</t>
  </si>
  <si>
    <t>dochody z tytułu udziału we wpływach z podatku dochodowego od osób prawnych</t>
  </si>
  <si>
    <t>1.1.3</t>
  </si>
  <si>
    <t>z subwencji ogólnej</t>
  </si>
  <si>
    <t>1.1.4</t>
  </si>
  <si>
    <t>z tytułu dotacji i środków przeznaczonych na cele bieżące</t>
  </si>
  <si>
    <t>1.1.5</t>
  </si>
  <si>
    <t>pozostałe dochody bieżące, w tym:</t>
  </si>
  <si>
    <t>1.1.5.1</t>
  </si>
  <si>
    <t>z podatku od nieruchomości</t>
  </si>
  <si>
    <t>1.2</t>
  </si>
  <si>
    <t>Dochody majątkowe, w tym:</t>
  </si>
  <si>
    <t>1.2.1</t>
  </si>
  <si>
    <t>ze sprzedaży majątku</t>
  </si>
  <si>
    <t>1.2.2</t>
  </si>
  <si>
    <t>z tytułu dotacji oraz środków przeznaczonych na inwestycje</t>
  </si>
  <si>
    <t>Wydatki ogółem</t>
  </si>
  <si>
    <t>2.1</t>
  </si>
  <si>
    <t>Wydatki bieżące, w tym:</t>
  </si>
  <si>
    <t>2.1.1</t>
  </si>
  <si>
    <t>na wynagrodzenia i składki od nich naliczane</t>
  </si>
  <si>
    <t>2.1.2</t>
  </si>
  <si>
    <t>z tytułu poręczeń i gwarancji, w tym:</t>
  </si>
  <si>
    <t>2.1.2.1</t>
  </si>
  <si>
    <t>gwarancje i poręczenia podlegające wyłączeniu z limitu spłaty zobowiązań, o którym mowa w art. 243 ustawy</t>
  </si>
  <si>
    <t>2.1.3</t>
  </si>
  <si>
    <t>wydatki na obsługę długu, w tym:</t>
  </si>
  <si>
    <t>2.1.3.1</t>
  </si>
  <si>
    <t>odsetki i dyskonto podlegające wyłączeniu z limitu spłaty zobowiązań, o którym mowa w art. 243 ustawy, w terminie nie dłuższym niż 90 dni po zakończeniu programu, projektu lub zadania i otrzymaniu refundacji z tych środków (bez odsetek i dyskonta od zobowiązań na wkład krajowy)</t>
  </si>
  <si>
    <t>2.1.3.2</t>
  </si>
  <si>
    <t>odsetki i dyskonto podlegające wyłączeniu z limitu spłaty zobowiązań, o którym mowa w art. 243 ustawy, z tytułu zobowiązań zaciągniętych na wkład krajowy</t>
  </si>
  <si>
    <t>2.1.3.3</t>
  </si>
  <si>
    <t>pozostałe odsetki i dyskonto podlegające wyłączeniu z limitu spłaty zobowiązań, o którym mowa w art. 243 ustawy</t>
  </si>
  <si>
    <t>2.2</t>
  </si>
  <si>
    <t>Wydatki majątkowe, w tym:</t>
  </si>
  <si>
    <t>2.2.1</t>
  </si>
  <si>
    <t>Inwestycje i zakupy inwestycyjne, o których mowa w art. 236 ust. 4 pkt 1 ustawy, w tym:</t>
  </si>
  <si>
    <t>2.2.1.1</t>
  </si>
  <si>
    <t>wydatki o charakterze dotacyjnym na inwestycje i zakupy inwestycyjne</t>
  </si>
  <si>
    <t>Wynik budżetu</t>
  </si>
  <si>
    <t>3.1</t>
  </si>
  <si>
    <t>Kwota prognozowanej nadwyżki budżetu przeznaczana na spłatę kredytów, pożyczek i wykup papierów wartościowych</t>
  </si>
  <si>
    <t>Przychody budżetu</t>
  </si>
  <si>
    <t>4.1</t>
  </si>
  <si>
    <t>Kredyty, pożyczki, emisja papierów wartościowych, w tym:</t>
  </si>
  <si>
    <t>4.1.1</t>
  </si>
  <si>
    <t>na pokrycie deficytu budżetu</t>
  </si>
  <si>
    <t>4.2</t>
  </si>
  <si>
    <t>Nadwyżka budżetowa z lat ubiegłych, w tym:</t>
  </si>
  <si>
    <t>4.2.1</t>
  </si>
  <si>
    <t>4.3</t>
  </si>
  <si>
    <t>Wolne środki, o których mowa w art. 217 ust. 2 pkt 6 ustawy, w tym:</t>
  </si>
  <si>
    <t>4.3.1</t>
  </si>
  <si>
    <t>4.4</t>
  </si>
  <si>
    <t>Spłaty udzielonych pożyczek w latach ubiegłych, w tym:</t>
  </si>
  <si>
    <t>4.4.1</t>
  </si>
  <si>
    <t>4.5</t>
  </si>
  <si>
    <t>Inne przychody niezwiązane z zaciągnięciem długu, w tym:</t>
  </si>
  <si>
    <t>4.5.1</t>
  </si>
  <si>
    <t>Rozchody budżetu</t>
  </si>
  <si>
    <t>5.1</t>
  </si>
  <si>
    <t>Spłaty rat kapitałowych kredytów i pożyczek oraz wykup papierów wartościowych, w tym:</t>
  </si>
  <si>
    <t>5.1.1</t>
  </si>
  <si>
    <t>łączna kwota przypadających na dany rok kwot ustawowych wyłączeni z limitu spłaty zobowiązań, w tym:</t>
  </si>
  <si>
    <t>5.1.1.1</t>
  </si>
  <si>
    <t>kwota przypadających na dany rok kwot wyłączeni określonych w art. 243 ust. 3 ustawy</t>
  </si>
  <si>
    <t>5.1.1.2</t>
  </si>
  <si>
    <t>kwota przypadających na dany rok kwot wyłączeni określonych w art. 243 ust. 3a ustawy</t>
  </si>
  <si>
    <t>5.1.1.3</t>
  </si>
  <si>
    <t>kwota wyłączeń z tytułu wcześniejszej spłaty zobowiązań, określonych w art. 243 ust. 3b ustawy, z tego:</t>
  </si>
  <si>
    <t>5.1.1.3.1</t>
  </si>
  <si>
    <t>środkami nowego zobowiązania</t>
  </si>
  <si>
    <t>5.1.1.3.2</t>
  </si>
  <si>
    <t>wolnymi środkami, o których mowa w art. 217 ust. 2 pkt 6 ustawy</t>
  </si>
  <si>
    <t>5.1.1.3.3</t>
  </si>
  <si>
    <t>innymi środkami</t>
  </si>
  <si>
    <t>5.1.1.4</t>
  </si>
  <si>
    <t>kwota przypadających na dany rok kwot pozostałych ustawowych wyłączeń z limitu spłaty zobowiązań</t>
  </si>
  <si>
    <t>5.2</t>
  </si>
  <si>
    <t>Inne rozchody niezwiązane ze spłatą długu</t>
  </si>
  <si>
    <t>6</t>
  </si>
  <si>
    <t>Kwota długu, w tym:</t>
  </si>
  <si>
    <t>6.1</t>
  </si>
  <si>
    <t>kwota długu, którego planowana spłata dokona się z wydatków</t>
  </si>
  <si>
    <t>Relacja zrównoważenia wydatków bieżących, o której mowa w art. 242 ustawy</t>
  </si>
  <si>
    <t>x</t>
  </si>
  <si>
    <t>7.1</t>
  </si>
  <si>
    <t>Różnica między dochodami bieżącymi a wydatkami bieżącymi</t>
  </si>
  <si>
    <t>7.2</t>
  </si>
  <si>
    <t>Różnica między dochodami bieżącymi, skorygowanymi o środki a wydatkami bieżącymi, pomniejszonymi o wydatki</t>
  </si>
  <si>
    <t>Wskaźnik spłaty zobowiązań</t>
  </si>
  <si>
    <t>8.1</t>
  </si>
  <si>
    <t>8.1_vROD_2020</t>
  </si>
  <si>
    <t>8.1_vROD_2026</t>
  </si>
  <si>
    <t>8.2</t>
  </si>
  <si>
    <t xml:space="preserve">      Relacja określona po prawej stronie nierówności we wzorze, o którym
      mowa w art. 243 ust. 1 ustawy, ustalony dla danego roku (wskaźnik 
      jednoroczny)</t>
  </si>
  <si>
    <t>8.3</t>
  </si>
  <si>
    <t>8.3.1</t>
  </si>
  <si>
    <t>8.4</t>
  </si>
  <si>
    <t>TAK</t>
  </si>
  <si>
    <t>8.4.1</t>
  </si>
  <si>
    <t xml:space="preserve">Relacja kwoty długu do dochodów ogółem </t>
  </si>
  <si>
    <r>
      <rPr>
        <sz val="12"/>
        <color indexed="8"/>
        <rFont val="Times New Roman"/>
        <family val="1"/>
        <charset val="238"/>
      </rPr>
      <t xml:space="preserve">Relacja określona po lewej stronie nierówności we wzorze, o którym mowa w art. 243 ust. 1 ustawy (po uwzględnieniu zobowiązań związku współtworzonego przez jednostkę samorządu terytorialnego oraz po uwzględnieniu ustawowych wyłączeń </t>
    </r>
    <r>
      <rPr>
        <b/>
        <u/>
        <sz val="12"/>
        <color indexed="8"/>
        <rFont val="Times New Roman"/>
        <family val="1"/>
        <charset val="238"/>
      </rPr>
      <t>bez art. 15zob ust. 1</t>
    </r>
    <r>
      <rPr>
        <sz val="12"/>
        <color indexed="8"/>
        <rFont val="Times New Roman"/>
        <family val="1"/>
        <charset val="238"/>
      </rPr>
      <t xml:space="preserve"> przypadających na dany rok)</t>
    </r>
  </si>
  <si>
    <r>
      <rPr>
        <sz val="12"/>
        <color indexed="8"/>
        <rFont val="Times New Roman"/>
        <family val="1"/>
        <charset val="238"/>
      </rPr>
      <t xml:space="preserve">Informacja o spełnieniu wskaźnika spłaty zobowiązań określonego w art. 243 ustawy, po uwzględnieniu zobowiązań związku współtworzonego przez jednostkę samorządu terytorialnego oraz po uwzględnieniu ustawowych wyłączeń </t>
    </r>
    <r>
      <rPr>
        <b/>
        <u/>
        <sz val="12"/>
        <color indexed="8"/>
        <rFont val="Times New Roman"/>
        <family val="1"/>
        <charset val="238"/>
      </rPr>
      <t>bez art. 15zob ust. 1</t>
    </r>
    <r>
      <rPr>
        <sz val="12"/>
        <color indexed="8"/>
        <rFont val="Times New Roman"/>
        <family val="1"/>
        <charset val="238"/>
      </rPr>
      <t>, obliczonego w oparciu o plan 3 kwartałów roku poprzedzającego rok budżetowy</t>
    </r>
  </si>
  <si>
    <r>
      <rPr>
        <sz val="12"/>
        <color indexed="8"/>
        <rFont val="Times New Roman"/>
        <family val="1"/>
        <charset val="238"/>
      </rPr>
      <t xml:space="preserve">Informacja o spełnieniu wskaźnika spłaty zobowiązań określonego w art. 243 ustawy, po uwzględnieniu zobowiązań związku współtworzonego przez jednostkę samorządu terytorialnego oraz po uwzględnieniu ustawowych wyłączeń </t>
    </r>
    <r>
      <rPr>
        <b/>
        <u/>
        <sz val="12"/>
        <color indexed="8"/>
        <rFont val="Times New Roman"/>
        <family val="1"/>
        <charset val="238"/>
      </rPr>
      <t>bez art. 15zob ust. 1</t>
    </r>
    <r>
      <rPr>
        <sz val="12"/>
        <color indexed="8"/>
        <rFont val="Times New Roman"/>
        <family val="1"/>
        <charset val="238"/>
      </rPr>
      <t>, obliczonego w oparciu o wykonanie roku poprzedzającego rok budżetowy</t>
    </r>
  </si>
  <si>
    <t>Finansowanie programów, projektów lub zadań realizowanych z udziałem środków, o których mowa w art. 5 ust. 1 pkt 2 i 3 ustawy</t>
  </si>
  <si>
    <t>9.1</t>
  </si>
  <si>
    <t>Dochody bieżące na programy, projekty lub zadania finansowane z udziałem środków, o których mowa w art. 5 ust. 1 pkt 2 i 3 ustawy</t>
  </si>
  <si>
    <t>9.1.1</t>
  </si>
  <si>
    <t>Dotacje i środki o charakterze bieżącym na realizację programu, projektu lub zadania finansowanego z udziałem środków, o których mowa w art. 5 ust. 1 pkt 2 ustawy, w tym:</t>
  </si>
  <si>
    <t>9.1.1.1</t>
  </si>
  <si>
    <t>środki określone w art. 5 ust. 1 pkt 2 ustawy</t>
  </si>
  <si>
    <t>9.2</t>
  </si>
  <si>
    <t>Dochody majątkowe na programy, projekty lub zadania finansowane z udziałem środków, o których mowa w art. 5 ust. 1 pkt 2 i 3 ustawy</t>
  </si>
  <si>
    <t>9.2.1</t>
  </si>
  <si>
    <t>Dochody majątkowe na programy, projekty lub zadania finansowane z udziałem środków, o których mowa w art. 5 ust. 1 pkt 2 ustawy, w tym:</t>
  </si>
  <si>
    <t>9.2.1.1</t>
  </si>
  <si>
    <t>9.3</t>
  </si>
  <si>
    <t>Wydatki bieżące na programy, projekty lub zadania finansowane z udziałem środków, o których mowa w art. 5 ust. 1 pkt 2 i 3 ustawy</t>
  </si>
  <si>
    <t>9.3.1</t>
  </si>
  <si>
    <t>Wydatki bieżące na programy, projekty lub zadania finansowane z udziałem środków, o których mowa w art. 5 ust. 1 pkt 2 ustawy, w tym:</t>
  </si>
  <si>
    <t>9.3.1.1</t>
  </si>
  <si>
    <t>finansowane środkami określonymi w art. 5 ust. 1 pkt 2 ustawy</t>
  </si>
  <si>
    <t>9.4</t>
  </si>
  <si>
    <t>Wydatki majątkowe na programy, projekty lub zadania finansowane z udziałem środków, o których mowa w art. 5 ust. 1 pkt 2 i 3 ustawy</t>
  </si>
  <si>
    <t>9.4.1</t>
  </si>
  <si>
    <t>Wydatki majątkowe na programy, projekty lub zadania finansowane z udziałem środków, o których mowa w art. 5 ust. 1 pkt 2 ustawy, w tym:</t>
  </si>
  <si>
    <t>9.4.1.1</t>
  </si>
  <si>
    <t>Informacje uzupełniające o wybranych kategoriach finansowych</t>
  </si>
  <si>
    <t>10.1</t>
  </si>
  <si>
    <t>Wydatki objęte limitem, o którym mowa w art. 226 ust. 3 pkt 4 ustawy, z tego:</t>
  </si>
  <si>
    <t>10.1.1</t>
  </si>
  <si>
    <t>bieżące</t>
  </si>
  <si>
    <t>10.1.2</t>
  </si>
  <si>
    <t>majątkowe</t>
  </si>
  <si>
    <t>10.2</t>
  </si>
  <si>
    <t>Wydatki bieżące na pokrycie ujemnego wyniku finansowego samodzielnego publicznego zakładu opieki zdrowotnej</t>
  </si>
  <si>
    <t>10.3</t>
  </si>
  <si>
    <t>Wydatki na spłatę zobowiązań przejmowanych w związku z likwidacją lub przekształceniem samodzielnego publicznego zakładu opieki zdrowotnej</t>
  </si>
  <si>
    <t>10.4</t>
  </si>
  <si>
    <t>Kwota zobowiązań związku współtworzonego przez jednostkę samorządu terytorialnego przypadających do spłaty w danym roku budżetowym, podlegająca doliczeniu zgodnie z art. 244 ustawy</t>
  </si>
  <si>
    <t>10.5</t>
  </si>
  <si>
    <t>Kwota zobowiązań wynikających z przejęcia przez jednostkę samorządu terytorialnego zobowiązań po likwidowanych i przekształcanych samorządowych osobach prawnych</t>
  </si>
  <si>
    <t>10.6</t>
  </si>
  <si>
    <t>Spłaty, o których mowa w pkt. 5.1., wynikające wyłącznie z tytułu zobowiązań już zaciągniętych</t>
  </si>
  <si>
    <t>10.7</t>
  </si>
  <si>
    <t>Wydatki zmniejszające dług, w tym:</t>
  </si>
  <si>
    <t>10.7.1</t>
  </si>
  <si>
    <t>spłata zobowiązań wymagalnych z lat poprzednich, innych niż w pkt 10.7.3.</t>
  </si>
  <si>
    <t>10.7.2</t>
  </si>
  <si>
    <t>spłata zobowiązań zaliczanych do tytułu dłużnego – kredyt i pożyczka, w tym:</t>
  </si>
  <si>
    <t>10.7.2.1</t>
  </si>
  <si>
    <t>zobowiązań zaciągniętych po dniu 1 stycznia 2019 r. ,w tym:</t>
  </si>
  <si>
    <t>10.7.2.1.1</t>
  </si>
  <si>
    <t>dokonywana w formie wydatku bieżącego</t>
  </si>
  <si>
    <t>10.7.3</t>
  </si>
  <si>
    <t>wypłaty z tytułu wymagalnych poręczeń i gwarancji</t>
  </si>
  <si>
    <t>10.8</t>
  </si>
  <si>
    <t>Kwota wzrostu(+)/spadku(-) kwoty długu wynikająca z operacji nie kasowych (m.in. umorzenia, różnice kursowe)</t>
  </si>
  <si>
    <t>10.9</t>
  </si>
  <si>
    <t>Wcześniejsza spłata zobowiązań, wyłączona z limitu spłaty zobowiązań, dokonywana w formie wydatków budżetowych</t>
  </si>
  <si>
    <t>Dane dotyczące emitowanych obligacji przychodowych</t>
  </si>
  <si>
    <t>11.1</t>
  </si>
  <si>
    <t>Środki z przedsięwzięcia gromadzone na rachunku bankowym, w tym:</t>
  </si>
  <si>
    <t>11.1.1</t>
  </si>
  <si>
    <t>środki na zaspokojenie roszczeń obligatariuszy</t>
  </si>
  <si>
    <t>11.2</t>
  </si>
  <si>
    <t>Wydatki bieżące z tytułu świadczenia emitenta należnego obligatariuszom, nieuwzględniane w limicie spłaty zobowiązań</t>
  </si>
  <si>
    <t>Stopnie niezachowania relacji określonych w art. 242-244 w przypadku określonym w ... ustawy</t>
  </si>
  <si>
    <t>12.1</t>
  </si>
  <si>
    <t>Stopień niezachowania relacji zrównoważenia wydatków bieżących, o której mowa w poz. 7.2.</t>
  </si>
  <si>
    <t>12.2</t>
  </si>
  <si>
    <t>Stopień niezachowania wskaźnika spłaty zobowiązań, o którym mowa w poz. 8.4.</t>
  </si>
  <si>
    <t>12.3</t>
  </si>
  <si>
    <t>Stopień niezachowania wskaźnika spłaty zobowiązań, o którym mowa w poz. 8.4.1.</t>
  </si>
  <si>
    <t>10.10</t>
  </si>
  <si>
    <t>Wykup papierów wartościowych, spłaty rat kredytów i pożyczek wraz z należnymi odsetkami i dyskontem, odpowiednio emitowanych lub zaciągniętych do równowartości kwoty ubytku w wykonanych dochodach jednostki samorządu terytorialnego będącego skutkiem wystąpienia COVID-19</t>
  </si>
  <si>
    <t>10.11</t>
  </si>
  <si>
    <t>Wydatki bieżące podlegające ustawowemu wyłączeniu z limitu spłaty zobowiązań</t>
  </si>
  <si>
    <t>Ponadto dokonuje się zmian w załączniku nr 2 do wieloletniej prognozy finansowej "Wykaz przedsięwzięć wieloletnich" wynikających:</t>
  </si>
  <si>
    <t xml:space="preserve"> - ze zmiany ogólnego kosztu zadań,</t>
  </si>
  <si>
    <t xml:space="preserve"> - z wprowadzenia nowych zadań,</t>
  </si>
  <si>
    <t xml:space="preserve"> - z odstąpienia od realizacji zadań,</t>
  </si>
  <si>
    <t xml:space="preserve"> - z przeniesienia planowanych wydatków między latami realizacji zadań.</t>
  </si>
  <si>
    <t>Zmiany dotyczą niżej wymienionych przedsięwzięć:</t>
  </si>
  <si>
    <t>Wyszczególnienie (nazwa zadania i cel)</t>
  </si>
  <si>
    <t>Łączne nakłady finansowe</t>
  </si>
  <si>
    <t>Przed zmianą</t>
  </si>
  <si>
    <t>Zwiększenia</t>
  </si>
  <si>
    <t>Zmniejszenia</t>
  </si>
  <si>
    <t>Po zmianie</t>
  </si>
  <si>
    <t>1.</t>
  </si>
  <si>
    <t xml:space="preserve">Wydatki na programy, projekty lub zadania związane z programami realizowanymi z udziałem środków, o których mowa w art. 5 ust. 1 pkt 2 i 3 ustawy z dnia 27 sierpnia 2009 r. o finansach publicznych </t>
  </si>
  <si>
    <t>Wydatki bieżące</t>
  </si>
  <si>
    <t>RPO 2020 - Dz. 4.4 - Kujawsko-Pomorskie - rozwój poprzez kulturę 2020 - Wzmocnienie pozycji gospodarczej regionu poprzez organizację imprez kulturalnych</t>
  </si>
  <si>
    <t>RPO 2020 - Dz. 4.4 - Kujawsko-Pomorskie - rozwój poprzez kulturę 2019 - Wzmocnienie pozycji gospodarczej regionu poprzez organizację imprez kulturalnych</t>
  </si>
  <si>
    <t>RPO 2020 - Dz. 5.1 - Rozbudowa drogi wojewódzkiej Nr 251 Kaliska-Inowrocław na odcinku od km 19+649 (od granicy województwa kujawsko-pomorskiego) do km 34+200 oraz od km 34+590,30 do km 35+290 wraz z przebudową mostu na rzece Gąsawka w miejscowości Żnin - Zwiększenie bezpieczeństwa ruchu drogowego</t>
  </si>
  <si>
    <t>(wydłuża się okres realizacji projektu do roku 2021)</t>
  </si>
  <si>
    <t>RPO 2020 - Dz. 9.3.1 - Realizacja działań z zakresu edukacji i bezpieczeństwa publicznego ukierunkowanych na kształtowanie właściwych postaw funkcjonowania społecznego w sytuacji występowania zagrożeń epidemiologicznych - Ograniczenie negatywnych skutków COVID-19</t>
  </si>
  <si>
    <t>(dokonuje się zmiany projektu z jednorocznego na wieloletni przewidziany do realizacji w latach 2020-2021 w związku z przeniesieniem części zadań niezrealizowanych w 2020 r. do roku 2021)</t>
  </si>
  <si>
    <t>IZ - POIŚ, Dz. 8.1 - Młyn Kultury - Przebudowa, rozbudowa i zmiana sposobu użytkowania budynku magazynowego przy ul. Kościuszki 77 w Toruniu na budynek o funkcji użyteczności publicznej - Poprawa dostępu do infrastruktury kultury</t>
  </si>
  <si>
    <t>(wydłuża się okres realizacji projektu do roku 2021, dokonuje się przeniesienia części planowanych wydatków z roku 2020 do roku 2021 w celu dostosowania do zmienionego harmonogramu robót. Ogólna wartość projektu nie ulega zmianie)</t>
  </si>
  <si>
    <t>RPO 2020 - Dz. 5.1 - Przebudowa drogi wojewódzkiej Nr 249 wraz z uruchomieniem przeprawy promowej przez Wisłę na wysokości Solca Kujawskiego i Czarnowa - Zwiększenie bezpieczeństwa ruchu drogowego</t>
  </si>
  <si>
    <t>(dokonuje się aktualizacji puli środków na współfinansowanie z EFS w poszczególnych latach)</t>
  </si>
  <si>
    <t>Wydatki majątkowe</t>
  </si>
  <si>
    <t>(wydłuża się okres realizacji projektu do roku 2021 r. oraz przenosi się część planowanych wydatków z roku 2020 do roku 2021 w związku z niższym niż planowano wydatkowaniem środków w 2020 r. Ogólna wartość projektu nie ulega zmianie)</t>
  </si>
  <si>
    <t>(dokonuje się aktualizacji puli środków na współfinansowanie z EFRR w poszczególnych latach)</t>
  </si>
  <si>
    <t xml:space="preserve">Wydatki na programy, projekty lub zadania pozostałe </t>
  </si>
  <si>
    <t>a)</t>
  </si>
  <si>
    <t>Dotowanie kolejowych przewozów pasażerskich 2020-2035 (Pakiet bydgoski A) - Organizowanie publicznego transportu zbiorowego na liniach kolejowych</t>
  </si>
  <si>
    <t>b)</t>
  </si>
  <si>
    <t>Dotowanie kolejowych przewozów pasażerskich 2020-2035 (Pakiet grudziądzki B) - Organizowanie publicznego transportu zbiorowego na liniach kolejowych</t>
  </si>
  <si>
    <t>c)</t>
  </si>
  <si>
    <t>Dotowanie kolejowych przewozów pasażerskich 2020-2035 (Pakiet toruński C) - Organizowanie publicznego transportu zbiorowego na liniach kolejowych</t>
  </si>
  <si>
    <t>d)</t>
  </si>
  <si>
    <t>Dotowanie kolejowych przewozów pasażerskich 2020-2035 (koszty korzystania z infrastruktury kolejowej) - Organizowanie publicznego transportu zbiorowego na liniach kolejowych</t>
  </si>
  <si>
    <t>Dotowanie kolejowych przewozów pasażerskich 2020-2035  - Organizowanie publicznego transportu zbiorowego na liniach kolejowych</t>
  </si>
  <si>
    <t>Wojewódzki program przeciwdziałania przemocy w rodzinie dla województwa kujawsko-pomorskiego do roku 2020 - Inspirowanie i promowanie nowych rozwiązań w zakresie przeciwdziałania przemocy w rodzinie</t>
  </si>
  <si>
    <t>Wieloletni program współpracy samorządu województwa kujawsko-pomorskiego z organizacjami pozarządowymi na lata 2016-2020 - Wsparcie działań realizowanych przez organizacje pożytku publicznego</t>
  </si>
  <si>
    <t>IW - Modernizacja dróg wojewódzkich grupa III - K-P planu spójności komunikacji drogowej i kolejowej 2014-2020 - Zwiększenie bezpieczeństwa ruchu drogowego</t>
  </si>
  <si>
    <t>3.</t>
  </si>
  <si>
    <t>Pozostałe zmiany</t>
  </si>
  <si>
    <t>1) ze zmian w planowanych przedsięwzięciach wieloletnich, w tym w przedsięwzięciach z udziałem środków unijnych,</t>
  </si>
  <si>
    <t>Zmiany dochodów, wydatków, przychodów i rozchodów oraz wynik budżetowy i finansowy w latach 2020-2038</t>
  </si>
  <si>
    <t>Horyzont czasowy</t>
  </si>
  <si>
    <t>DOCHODY</t>
  </si>
  <si>
    <t>WYDATKI</t>
  </si>
  <si>
    <t>WYNIK BUDŻETOWY</t>
  </si>
  <si>
    <t>Plan 
przed zmianą</t>
  </si>
  <si>
    <t>zmiana (+/-)</t>
  </si>
  <si>
    <t>Plan 
po zmianie</t>
  </si>
  <si>
    <t>2.</t>
  </si>
  <si>
    <t>4.</t>
  </si>
  <si>
    <t>5.</t>
  </si>
  <si>
    <t>6.</t>
  </si>
  <si>
    <t>7.</t>
  </si>
  <si>
    <t>8.</t>
  </si>
  <si>
    <t>9.</t>
  </si>
  <si>
    <t>10.</t>
  </si>
  <si>
    <t>PRZYCHODY</t>
  </si>
  <si>
    <t>ROZCHODY</t>
  </si>
  <si>
    <t>WYNIK FINANSOWY</t>
  </si>
  <si>
    <t>Ocena skutków regulacji:</t>
  </si>
  <si>
    <t>Skutkiem uchwały jest zmiana wieloletniej prognozy finansowej Województwa Kujawsko-Pomorskiego na lata 2020-2038, zgodnie z załącznikami do niniejszej uchwały.</t>
  </si>
  <si>
    <t>Zmiany dochodów, wydatków, przychodów i rozchodów oraz wynik budżetowy i finansowy w latach 2011-2026</t>
  </si>
  <si>
    <t>11.</t>
  </si>
  <si>
    <t>12.</t>
  </si>
  <si>
    <t>13.</t>
  </si>
  <si>
    <t>Skutkiem uchwały jest zmiana wieloletniej prognozy finansowej Województwa Kujawsko-Pomorskiego na lata 2011-2026, zgodnie z załącznikami do niniejszej uchwały.</t>
  </si>
  <si>
    <r>
      <t xml:space="preserve">W powyższej uchwale wprowadzone są zmiany ujęte w uchwałach Zarządu Województwa Kujawsko-Pomorskiego: Nr 39/1621/20 z dnia 29 września                                      2020 r., Nr 42/1799/20 z dnia 29 października 2020 r. oraz Nr 47/1986/20 z dnia 25 listopada 2020 r. zmieniających uchwałę w sprawie budżetu województwa na rok 2020 a także zmiany ujęte w projekcie uchwały Sejmiku Województwa Kujawsko-Pomorskiego </t>
    </r>
    <r>
      <rPr>
        <i/>
        <sz val="12"/>
        <color indexed="8"/>
        <rFont val="Times New Roman"/>
        <family val="1"/>
        <charset val="238"/>
      </rPr>
      <t xml:space="preserve">w sprawie zmiany budżetu województwa na rok 2020. </t>
    </r>
  </si>
  <si>
    <t>RPO 2020 - RPO WKP 2014-2020 (współfinansowanie krajowe dla beneficjentów środków EFS) - Ułatwienie absorpcji środków
(Wojewódzki Urząd Pracy w Toruniu)</t>
  </si>
  <si>
    <t>(dokonuje się zmniejszenia planowanych na 2020 r. wydatków w związku z zakończeniem realizacji inwestycji pn. „Rozbudowa odcinka drogi wojewódzkiej Nr 223 – ulicy Szubińskiej w Białych Błotach na odcinku od km 3+200 do km 3+900 (w tym budowa ronda w ciągu drogi wojewódzkiej stanowiącego połączenie komunikacyjne drogi powiatowej nr 1537C relacji Trzciniec-Ciele-Kruszyn Krajeński oraz drogi gminnej na Miedzyń) wraz z jego odwodnieniem i oświetleniem oraz przebudową pozostałych sieci kolidujących z inwestycją” przy niższych nakładach niż pierwotnie planowano. Ponadto dokonuje się przesunięcia części kwoty z w/w zadania do zadania pn. "Rozbudowa drogi wojewódzkiej nr 546 na odcinku od km 10+791,00 do km 13+103,20 od Bierzgłowa (przystanek PKS) do Łubianki (skrzyżowanie z drogą wojewódzką nr 553) oraz "Budowa parkingu przy budynku Centrum Kultury w Łubiance" w związku z koniecznością zapłaty należności z tytułu ugody związanej z realizacją powyższego zadania. Ogólna wartość zadania ulega zmniejszeniu)</t>
  </si>
  <si>
    <t>Przygotowanie dokumentacji projektowej na potrzeby działalności COIE - Poprawa warunków funkcjonowania COIE</t>
  </si>
  <si>
    <t>(dokonuje się zmniejszenia planowanych na 2020 r. wydatków oraz ogólnej wartości zadania w związku z oszczędnościami wynikającymi ze zmiany sposobu realizacji niektórych działań spowodowanej sytuacją epidemiczną w kraju)</t>
  </si>
  <si>
    <t>RPO 2020 - RPO WKP 2014-2020 (współfinansowanie krajowe dla beneficjentów środków EFRR) - Ułatwienie absorpcji środków
(Urząd Marszałkowski Województwa Kujawsko-Pomorskiego)</t>
  </si>
  <si>
    <t>RPO 2020 - RPO WKP 2014-2020 (współfinansowanie krajowe dla beneficjentów środków EFS) - Ułatwienie absorpcji środków
(Urząd Marszałkowski Województwa Kujawsko-Pomorskiego)</t>
  </si>
  <si>
    <t>2) ze zmian budżetu województwa na 2020 r.,</t>
  </si>
  <si>
    <t>Zestawienie zmian w planowanych dochodach i wydatkach oraz przychodach w latach 2020-2038 przedstawia załączona tabela.</t>
  </si>
  <si>
    <t xml:space="preserve">   - w art. 217 ust. 2 pkt 8 ustawy o finansach publicznych wynikające z rozliczenia dochodów i wydatków nimi finansowanych związanych ze szczególnymi 
     zasadami wykonywania budżetu określonymi w odrębnych ustawach,</t>
  </si>
  <si>
    <t xml:space="preserve">   - w art. 217 ust. 2 pkt 8 ustawy o finansach publicznych wynikające z rozliczenia środków określonych w art. 5 ust. 1 pkt 2 ustawy i dotacji na realizację 
     programu, projektu lub zadania finansowanego z udziałem tych środków.</t>
  </si>
  <si>
    <t>(wydłuża się okres realizacji projektu do roku 2021, dokonuje się przeniesienia części planowanych wydatków z roku 2020 do roku 2021 w celu dostosowania do zmienionego harmonogramu prac. Ogólna wartość projektu nie ulega zmianie)</t>
  </si>
  <si>
    <t>IZ - PO RYBACTWO i MORZE - Pomoc Techniczna Programu Operacyjnego Rybactwo i Morze 2014-2020 - Zapewnienie sprawnego procesu zarządzania i wdrażania programu</t>
  </si>
  <si>
    <t xml:space="preserve"> - z aktualizacji wielkości dochodów i wydatków w poszczególnych latach.,</t>
  </si>
  <si>
    <t xml:space="preserve"> - ze zmiany przychodów w 2020 r.</t>
  </si>
  <si>
    <t>1.1.6</t>
  </si>
  <si>
    <t>1.1.7</t>
  </si>
  <si>
    <t>1.1.8</t>
  </si>
  <si>
    <t>1.1.9</t>
  </si>
  <si>
    <t>1.1.10</t>
  </si>
  <si>
    <t>1.1.11</t>
  </si>
  <si>
    <t>1.1.12</t>
  </si>
  <si>
    <t>1.1.13</t>
  </si>
  <si>
    <t>1.2.3</t>
  </si>
  <si>
    <t>1.2.4</t>
  </si>
  <si>
    <t>1.2.5</t>
  </si>
  <si>
    <t>1.2.6</t>
  </si>
  <si>
    <t>1.2.7</t>
  </si>
  <si>
    <t>2.1.4</t>
  </si>
  <si>
    <t>RPO 2020 - Dz. 9.3.1 – Ograniczenie negatywnych skutków COVID-19 poprzez działania profilaktyczne i zabezpieczające skierowane do służb medycznych – Wsparcie służb medycznych w zwalczaniu epidemii
COVID-19</t>
  </si>
  <si>
    <t>RPO 2020 - Dz. 9.3.1 – Ograniczenie negatywnych skutków COVID-19 poprzez działania profilaktyczne i zabezpieczające skierowane do służb medycznych – Wsparcie służb medycznych w zwalczaniu epidemii 
COVID-19</t>
  </si>
  <si>
    <t>3) ze zmiany dochodów i wydatków w poszczególnych latach,</t>
  </si>
  <si>
    <t>4) ze zmiany przychodów w 2020 r. poprzez zwiększenie o niewykorzystane środki pieniężne, o których mowa:</t>
  </si>
  <si>
    <t>(dokonuje się zmniejszenia planowanych na 2020 r. wydatków w związku z niewydatkowaniem kwoty przewidzianej na zatrudnienie eksperta sprawdzającego w/w dokumentację oraz rozwiązaniem umowy na II etap Studium wykonalności. Ogólna wartość zadania ulega zmniejszeniu)</t>
  </si>
  <si>
    <t>RPO 2020 - Dz. 6.1.1 – Doposażenie szpitali w województwie kujawsko-pomorskim związane z zapobieganiem, przeciwdziałaniem i zwalczaniem COVID-19 – Wsparcie podmiotów leczniczych w zwalczaniu epidemii COVID-19</t>
  </si>
  <si>
    <t>RPO 2020 - Dz. 9.3.2 – Wsparcie osób starszych i kadry świadczącej usługi społeczne w zakresie  przeciwdziałania rozprzestrzenianiu się COVID-19, łagodzenia jego skutków na terenie województwa kujawsko-pomorskiego – Minimalizacja skutków COVID-19 i ograniczenie rozprzestrzeniania się pandemii</t>
  </si>
  <si>
    <t>Relacja określona po lewej stronie nierówności we wzorze, o którym mowa w art. 243 ust. 1 ustawy (po uwzględnieniu zobowiązań związku współtworzonego przez jednostkę samorządu terytorialnego oraz po uwzględnieniu ustawowych wyłączeń przypadających na dany rok)</t>
  </si>
  <si>
    <t>Dopuszczalny limit spłaty zobowiązań określony po prawej stronie nierówności we wzorze, o którym mowa w art. 243 ustawy, po uwzględnieniu ustawowych wyłączeń, obliczony w oparciu o plan 3 kwartału roku poprzedzającego pierwszy rok prognozy (wskaźnik ustalony w oparciu o średnią arytmetyczną z poprzednich lat)</t>
  </si>
  <si>
    <t>Dopuszczalny limit spłaty zobowiązań określony po prawej stronie nierówności we wzorze, o którym mowa w art. 243 ustawy, po uwzględnieniu ustawowych wyłączeń, obliczony w oparciu o wykonanie roku poprzedzającego pierwszy rok prognozy (wskaźnik ustalony w oparciu o średnią arytmetyczną z poprzednich lat)</t>
  </si>
  <si>
    <t>Informacja o spełnieniu wskaźnika spłaty zobowiązań określonego w art. 243 ustawy, po uwzględnieniu zobowiązań związku współtworzonego przez jednostkę samorządu terytorialnego oraz po uwzględnieniu ustawowych wyłączeń, obliczonego w oparciu o plan 3 kwartałów roku poprzedzającego rok budżetowy</t>
  </si>
  <si>
    <t>Informacja o spełnieniu wskaźnika spłaty zobowiązań określonego w art. 243 ustawy, po uwzględnieniu zobowiązań związku współtworzonego przez jednostkę samorządu terytorialnego oraz po uwzględnieniu ustawowych wyłączeń, obliczonego w oparciu o wykonanie roku poprzedzającego rok budżetowy</t>
  </si>
  <si>
    <t>(dokonuje się zmiany projektu z jednorocznego na wieloletni przewidziany do realizacji w latach 2020-2021 w związku z koniecznością przeniesienia części zadań niezrealizowanych przez partnerów projektu w 2020 r. do roku 2021)</t>
  </si>
  <si>
    <t>(dokonuje się zmiany projektu z jednorocznego na wieloletni przewidziany do realizacji w latach 2020-2021 w związku z przeniesieniem części zadań niezrealizowanych w 2020 r. do roku 2021 oraz zgłoszeniem przez partnerów potrzeby aktualizacji zapisów wniosku o dofinansowanie)</t>
  </si>
  <si>
    <t>(skraca się okres realizacji projektu do roku 2021, dokonuje się urealnienia poniesionych do końca 2019 r. wydatków oraz zmniejsza się ogólną wartość projektu w celu dostosowania do przyznanego limitu środków z budżetu państwa)</t>
  </si>
  <si>
    <r>
      <t xml:space="preserve">(dokonuje się przeniesienia części planowanych wydatków z roku 2020 do roku 2021 oraz zwiększenia ogólnej wartości projektu w związku </t>
    </r>
    <r>
      <rPr>
        <sz val="12"/>
        <rFont val="Times New Roman"/>
        <family val="1"/>
        <charset val="238"/>
      </rPr>
      <t>ze złożoną ofertą na roboty budowlane na kwotę wyższą od planowanej)</t>
    </r>
  </si>
  <si>
    <t>e)</t>
  </si>
  <si>
    <t>Dokonuje się zmian w zakresie planowanych dochodów i wydatków w poszczególnych latach oraz przychodów w 2020 r. Zmiany wynikają przede wszystkim:</t>
  </si>
  <si>
    <t>(dokonuje się przeniesienia części planowanych wydatków z roku 2020 do roku 2021 przy zachowaniu niezmienionej ogólnej wartości wydatków w związku z brakiem możliwości wypłaty części środków partnerom projektu (opóźnienia w składaniu rozliczeń))</t>
  </si>
  <si>
    <t>RPO 2020 - Dz. 4.4 - Wsparcie opieki nad zabytkami Województwa Kujawsko-Pomorskiego w 2020 roku - Zwiększenie atrakcyjności obiektów kultury regionu kujawsko-pomorskiego</t>
  </si>
  <si>
    <t>(dokonuje się zmniejszenia ogólnej wartości programu w związku ze zmniejszeniem planowanych na 2020 r. wydatków na zadania:
- pn. "GRANTY - Zadania w zakresie turystyki i krajoznawstwa",
- pn. "GRANTY - Działalność na rzecz organizacji pozarządowych",
- pn. "GRANTY - Ochrona i promocja zdrowia",
- pn. "GRANTY - Wspieranie aktywizacji i integracji społecznej seniorów",
- pn. "GRANTY - Wspieranie zajęć rozwojowych dla dzieci i młodzieży zagrożonych wykluczeniem społecznym",
- pn. "GRANTY - Zadania w zakresie kultury, sztuki, ochrony dóbr kultury i dziedzictwa narodowego",
- pn. "GRANTY - Zadania w zakresie upowszechniania kultury fizycznej i sportu",
- pn. "Współpraca województwa z organizacjami pozarządowymi oraz innymi podmiotami prowadzącymi działalność pożytku publicznego")</t>
  </si>
  <si>
    <t>Odstępuje się od podziału środków zabezpieczonych na dotowanie regionalnych przewozów pasażerskich realizowanych przez przewoźników na pakiety z wyszczególnieniem linii kolejowych:</t>
  </si>
  <si>
    <t>Wydatki na dotowanie kolejowych przewozów pasażerskich wraz z kosztami utrzymania infrastruktury kolejowej zabezpiecza się w ramach jednego zadania:</t>
  </si>
  <si>
    <t>(wydłuża się okres realizacji projektu do roku 2021, przenosi się część planowanych wydatków z roku 2020 do roku 2021 w związku z przesunięciem wypłaty części refundacji środków unijnych dla Partnera Projektu: Centrum Sztuki Współczesnej "Znaki Czasu" w Toruniu. Ogólna wartość projektu nie ulga zmianie)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</si>
</sst>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z_ł_-;\-* #,##0.00\ _z_ł_-;_-* \-??\ _z_ł_-;_-@_-"/>
    <numFmt numFmtId="165" formatCode="#,##0.00_ ;[Red]\-#,##0.00\ "/>
  </numFmts>
  <fonts count="58">
    <font>
      <sz val="11"/>
      <color indexed="8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52"/>
      <name val="Calibri"/>
      <family val="2"/>
      <charset val="238"/>
    </font>
    <font>
      <sz val="10"/>
      <name val="Arial PL"/>
      <charset val="238"/>
    </font>
    <font>
      <b/>
      <sz val="11"/>
      <color indexed="8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zcionka tekstu podstawowego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sz val="10"/>
      <color indexed="8"/>
      <name val="Czcionka tekstu podstawowego"/>
      <family val="2"/>
      <charset val="238"/>
    </font>
    <font>
      <b/>
      <sz val="14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Czcionka tekstu podstawowego"/>
      <family val="2"/>
      <charset val="238"/>
    </font>
    <font>
      <sz val="12"/>
      <color indexed="8"/>
      <name val="Times New Roman"/>
      <family val="1"/>
      <charset val="238"/>
    </font>
    <font>
      <sz val="12"/>
      <color indexed="8"/>
      <name val="Czcionka tekstu podstawowego"/>
      <family val="2"/>
      <charset val="238"/>
    </font>
    <font>
      <sz val="12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u/>
      <sz val="12"/>
      <color indexed="8"/>
      <name val="Times New Roman"/>
      <family val="1"/>
      <charset val="238"/>
    </font>
    <font>
      <b/>
      <sz val="10"/>
      <color indexed="8"/>
      <name val="Czcionka tekstu podstawowego"/>
      <family val="2"/>
      <charset val="238"/>
    </font>
    <font>
      <b/>
      <i/>
      <sz val="12"/>
      <color indexed="8"/>
      <name val="Times New Roman"/>
      <family val="1"/>
      <charset val="238"/>
    </font>
    <font>
      <b/>
      <i/>
      <sz val="10"/>
      <color indexed="8"/>
      <name val="Czcionka tekstu podstawowego"/>
      <family val="2"/>
      <charset val="238"/>
    </font>
    <font>
      <i/>
      <sz val="12"/>
      <name val="Times New Roman CE"/>
      <family val="1"/>
      <charset val="238"/>
    </font>
    <font>
      <i/>
      <sz val="12"/>
      <name val="Times New Roman CE"/>
      <charset val="238"/>
    </font>
    <font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i/>
      <sz val="8"/>
      <color indexed="8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i/>
      <sz val="12"/>
      <name val="Times New Roman"/>
      <family val="1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07">
    <xf numFmtId="0" fontId="0" fillId="0" borderId="0"/>
    <xf numFmtId="0" fontId="56" fillId="2" borderId="0" applyNumberFormat="0" applyBorder="0" applyAlignment="0" applyProtection="0"/>
    <xf numFmtId="0" fontId="1" fillId="2" borderId="0" applyNumberFormat="0" applyBorder="0" applyAlignment="0" applyProtection="0"/>
    <xf numFmtId="0" fontId="56" fillId="3" borderId="0" applyNumberFormat="0" applyBorder="0" applyAlignment="0" applyProtection="0"/>
    <xf numFmtId="0" fontId="1" fillId="3" borderId="0" applyNumberFormat="0" applyBorder="0" applyAlignment="0" applyProtection="0"/>
    <xf numFmtId="0" fontId="56" fillId="4" borderId="0" applyNumberFormat="0" applyBorder="0" applyAlignment="0" applyProtection="0"/>
    <xf numFmtId="0" fontId="1" fillId="4" borderId="0" applyNumberFormat="0" applyBorder="0" applyAlignment="0" applyProtection="0"/>
    <xf numFmtId="0" fontId="56" fillId="5" borderId="0" applyNumberFormat="0" applyBorder="0" applyAlignment="0" applyProtection="0"/>
    <xf numFmtId="0" fontId="1" fillId="5" borderId="0" applyNumberFormat="0" applyBorder="0" applyAlignment="0" applyProtection="0"/>
    <xf numFmtId="0" fontId="56" fillId="6" borderId="0" applyNumberFormat="0" applyBorder="0" applyAlignment="0" applyProtection="0"/>
    <xf numFmtId="0" fontId="1" fillId="6" borderId="0" applyNumberFormat="0" applyBorder="0" applyAlignment="0" applyProtection="0"/>
    <xf numFmtId="0" fontId="56" fillId="7" borderId="0" applyNumberFormat="0" applyBorder="0" applyAlignment="0" applyProtection="0"/>
    <xf numFmtId="0" fontId="1" fillId="7" borderId="0" applyNumberFormat="0" applyBorder="0" applyAlignment="0" applyProtection="0"/>
    <xf numFmtId="0" fontId="56" fillId="8" borderId="0" applyNumberFormat="0" applyBorder="0" applyAlignment="0" applyProtection="0"/>
    <xf numFmtId="0" fontId="1" fillId="8" borderId="0" applyNumberFormat="0" applyBorder="0" applyAlignment="0" applyProtection="0"/>
    <xf numFmtId="0" fontId="56" fillId="9" borderId="0" applyNumberFormat="0" applyBorder="0" applyAlignment="0" applyProtection="0"/>
    <xf numFmtId="0" fontId="1" fillId="9" borderId="0" applyNumberFormat="0" applyBorder="0" applyAlignment="0" applyProtection="0"/>
    <xf numFmtId="0" fontId="56" fillId="10" borderId="0" applyNumberFormat="0" applyBorder="0" applyAlignment="0" applyProtection="0"/>
    <xf numFmtId="0" fontId="1" fillId="10" borderId="0" applyNumberFormat="0" applyBorder="0" applyAlignment="0" applyProtection="0"/>
    <xf numFmtId="0" fontId="56" fillId="5" borderId="0" applyNumberFormat="0" applyBorder="0" applyAlignment="0" applyProtection="0"/>
    <xf numFmtId="0" fontId="1" fillId="5" borderId="0" applyNumberFormat="0" applyBorder="0" applyAlignment="0" applyProtection="0"/>
    <xf numFmtId="0" fontId="56" fillId="8" borderId="0" applyNumberFormat="0" applyBorder="0" applyAlignment="0" applyProtection="0"/>
    <xf numFmtId="0" fontId="1" fillId="8" borderId="0" applyNumberFormat="0" applyBorder="0" applyAlignment="0" applyProtection="0"/>
    <xf numFmtId="0" fontId="56" fillId="11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3" fillId="12" borderId="0" applyNumberFormat="0" applyBorder="0" applyAlignment="0" applyProtection="0"/>
    <xf numFmtId="0" fontId="2" fillId="9" borderId="0" applyNumberFormat="0" applyBorder="0" applyAlignment="0" applyProtection="0"/>
    <xf numFmtId="0" fontId="3" fillId="9" borderId="0" applyNumberFormat="0" applyBorder="0" applyAlignment="0" applyProtection="0"/>
    <xf numFmtId="0" fontId="2" fillId="10" borderId="0" applyNumberFormat="0" applyBorder="0" applyAlignment="0" applyProtection="0"/>
    <xf numFmtId="0" fontId="3" fillId="10" borderId="0" applyNumberFormat="0" applyBorder="0" applyAlignment="0" applyProtection="0"/>
    <xf numFmtId="0" fontId="2" fillId="13" borderId="0" applyNumberFormat="0" applyBorder="0" applyAlignment="0" applyProtection="0"/>
    <xf numFmtId="0" fontId="3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5" borderId="0" applyNumberFormat="0" applyBorder="0" applyAlignment="0" applyProtection="0"/>
    <xf numFmtId="0" fontId="2" fillId="16" borderId="0" applyNumberFormat="0" applyBorder="0" applyAlignment="0" applyProtection="0"/>
    <xf numFmtId="0" fontId="3" fillId="16" borderId="0" applyNumberFormat="0" applyBorder="0" applyAlignment="0" applyProtection="0"/>
    <xf numFmtId="0" fontId="2" fillId="17" borderId="0" applyNumberFormat="0" applyBorder="0" applyAlignment="0" applyProtection="0"/>
    <xf numFmtId="0" fontId="3" fillId="17" borderId="0" applyNumberFormat="0" applyBorder="0" applyAlignment="0" applyProtection="0"/>
    <xf numFmtId="0" fontId="2" fillId="18" borderId="0" applyNumberFormat="0" applyBorder="0" applyAlignment="0" applyProtection="0"/>
    <xf numFmtId="0" fontId="3" fillId="18" borderId="0" applyNumberFormat="0" applyBorder="0" applyAlignment="0" applyProtection="0"/>
    <xf numFmtId="0" fontId="2" fillId="13" borderId="0" applyNumberFormat="0" applyBorder="0" applyAlignment="0" applyProtection="0"/>
    <xf numFmtId="0" fontId="3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7" borderId="1" applyNumberFormat="0" applyAlignment="0" applyProtection="0"/>
    <xf numFmtId="0" fontId="6" fillId="20" borderId="2" applyNumberFormat="0" applyAlignment="0" applyProtection="0"/>
    <xf numFmtId="0" fontId="7" fillId="20" borderId="2" applyNumberFormat="0" applyAlignment="0" applyProtection="0"/>
    <xf numFmtId="0" fontId="8" fillId="4" borderId="0" applyNumberFormat="0" applyBorder="0" applyAlignment="0" applyProtection="0"/>
    <xf numFmtId="0" fontId="9" fillId="4" borderId="0" applyNumberFormat="0" applyBorder="0" applyAlignment="0" applyProtection="0"/>
    <xf numFmtId="164" fontId="56" fillId="0" borderId="0" applyFill="0" applyBorder="0" applyAlignment="0" applyProtection="0"/>
    <xf numFmtId="0" fontId="10" fillId="0" borderId="3" applyNumberFormat="0" applyFill="0" applyAlignment="0" applyProtection="0"/>
    <xf numFmtId="0" fontId="11" fillId="0" borderId="3" applyNumberFormat="0" applyFill="0" applyAlignment="0" applyProtection="0"/>
    <xf numFmtId="0" fontId="12" fillId="21" borderId="4" applyNumberFormat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21" fillId="22" borderId="0" applyNumberFormat="0" applyBorder="0" applyAlignment="0" applyProtection="0"/>
    <xf numFmtId="0" fontId="22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22" fillId="0" borderId="0"/>
    <xf numFmtId="0" fontId="23" fillId="0" borderId="0"/>
    <xf numFmtId="0" fontId="1" fillId="0" borderId="0"/>
    <xf numFmtId="0" fontId="1" fillId="0" borderId="0"/>
    <xf numFmtId="0" fontId="56" fillId="0" borderId="0"/>
    <xf numFmtId="0" fontId="56" fillId="0" borderId="0"/>
    <xf numFmtId="0" fontId="23" fillId="0" borderId="0"/>
    <xf numFmtId="0" fontId="23" fillId="0" borderId="0"/>
    <xf numFmtId="0" fontId="1" fillId="0" borderId="0"/>
    <xf numFmtId="0" fontId="22" fillId="0" borderId="0"/>
    <xf numFmtId="0" fontId="24" fillId="20" borderId="1" applyNumberFormat="0" applyAlignment="0" applyProtection="0"/>
    <xf numFmtId="0" fontId="25" fillId="20" borderId="1" applyNumberFormat="0" applyAlignment="0" applyProtection="0"/>
    <xf numFmtId="9" fontId="56" fillId="0" borderId="0" applyFill="0" applyBorder="0" applyAlignment="0" applyProtection="0"/>
    <xf numFmtId="9" fontId="56" fillId="0" borderId="0" applyFill="0" applyBorder="0" applyAlignment="0" applyProtection="0"/>
    <xf numFmtId="9" fontId="56" fillId="0" borderId="0" applyFill="0" applyBorder="0" applyAlignment="0" applyProtection="0"/>
    <xf numFmtId="9" fontId="56" fillId="0" borderId="0" applyFill="0" applyBorder="0" applyAlignment="0" applyProtection="0"/>
    <xf numFmtId="9" fontId="56" fillId="0" borderId="0" applyFill="0" applyBorder="0" applyAlignment="0" applyProtection="0"/>
    <xf numFmtId="9" fontId="56" fillId="0" borderId="0" applyFill="0" applyBorder="0" applyAlignment="0" applyProtection="0"/>
    <xf numFmtId="9" fontId="56" fillId="0" borderId="0" applyFill="0" applyBorder="0" applyAlignment="0" applyProtection="0"/>
    <xf numFmtId="0" fontId="26" fillId="0" borderId="0"/>
    <xf numFmtId="0" fontId="27" fillId="0" borderId="8" applyNumberFormat="0" applyFill="0" applyAlignment="0" applyProtection="0"/>
    <xf numFmtId="0" fontId="28" fillId="0" borderId="8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56" fillId="23" borderId="9" applyNumberFormat="0" applyAlignment="0" applyProtection="0"/>
    <xf numFmtId="0" fontId="56" fillId="23" borderId="9" applyNumberFormat="0" applyAlignment="0" applyProtection="0"/>
    <xf numFmtId="0" fontId="34" fillId="3" borderId="0" applyNumberFormat="0" applyBorder="0" applyAlignment="0" applyProtection="0"/>
    <xf numFmtId="0" fontId="35" fillId="3" borderId="0" applyNumberFormat="0" applyBorder="0" applyAlignment="0" applyProtection="0"/>
  </cellStyleXfs>
  <cellXfs count="188">
    <xf numFmtId="0" fontId="0" fillId="0" borderId="0" xfId="0"/>
    <xf numFmtId="0" fontId="36" fillId="0" borderId="0" xfId="0" applyFont="1" applyFill="1" applyAlignment="1" applyProtection="1">
      <alignment horizontal="center" vertical="center" wrapText="1"/>
    </xf>
    <xf numFmtId="0" fontId="36" fillId="0" borderId="0" xfId="0" applyFont="1" applyFill="1" applyAlignment="1" applyProtection="1">
      <alignment vertical="center" wrapText="1"/>
    </xf>
    <xf numFmtId="0" fontId="36" fillId="0" borderId="0" xfId="0" applyFont="1" applyFill="1" applyAlignment="1" applyProtection="1">
      <alignment horizontal="right" vertical="center" wrapText="1"/>
    </xf>
    <xf numFmtId="0" fontId="37" fillId="0" borderId="0" xfId="0" applyFont="1" applyFill="1" applyAlignment="1" applyProtection="1">
      <alignment horizontal="center" vertical="center" wrapText="1"/>
    </xf>
    <xf numFmtId="0" fontId="38" fillId="0" borderId="0" xfId="0" applyFont="1" applyFill="1" applyAlignment="1" applyProtection="1">
      <alignment vertical="center" wrapText="1"/>
    </xf>
    <xf numFmtId="0" fontId="40" fillId="0" borderId="0" xfId="0" applyFont="1" applyFill="1" applyAlignment="1" applyProtection="1">
      <alignment vertical="center" wrapText="1"/>
    </xf>
    <xf numFmtId="0" fontId="41" fillId="0" borderId="0" xfId="0" applyFont="1" applyFill="1" applyBorder="1" applyAlignment="1" applyProtection="1">
      <alignment horizontal="justify" wrapText="1"/>
    </xf>
    <xf numFmtId="0" fontId="42" fillId="0" borderId="0" xfId="0" applyFont="1" applyFill="1" applyAlignment="1" applyProtection="1">
      <alignment vertical="center" wrapText="1"/>
    </xf>
    <xf numFmtId="0" fontId="42" fillId="0" borderId="0" xfId="0" applyFont="1" applyFill="1" applyAlignment="1" applyProtection="1">
      <alignment wrapText="1"/>
    </xf>
    <xf numFmtId="0" fontId="0" fillId="0" borderId="0" xfId="0" applyFill="1" applyAlignment="1" applyProtection="1">
      <alignment wrapText="1"/>
    </xf>
    <xf numFmtId="0" fontId="36" fillId="0" borderId="0" xfId="0" applyFont="1" applyFill="1" applyAlignment="1" applyProtection="1">
      <alignment wrapText="1"/>
    </xf>
    <xf numFmtId="0" fontId="38" fillId="0" borderId="0" xfId="0" applyFont="1" applyFill="1" applyAlignment="1" applyProtection="1"/>
    <xf numFmtId="0" fontId="41" fillId="0" borderId="0" xfId="0" applyFont="1" applyFill="1" applyAlignment="1" applyProtection="1">
      <alignment horizontal="left" vertical="center" wrapText="1"/>
    </xf>
    <xf numFmtId="0" fontId="39" fillId="0" borderId="0" xfId="0" applyFont="1" applyFill="1" applyAlignment="1" applyProtection="1">
      <alignment wrapText="1"/>
    </xf>
    <xf numFmtId="0" fontId="45" fillId="0" borderId="0" xfId="0" applyFont="1" applyFill="1" applyAlignment="1" applyProtection="1">
      <alignment vertical="center" wrapText="1"/>
    </xf>
    <xf numFmtId="0" fontId="46" fillId="0" borderId="1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wrapText="1"/>
    </xf>
    <xf numFmtId="0" fontId="46" fillId="0" borderId="0" xfId="0" applyFont="1" applyFill="1" applyAlignment="1" applyProtection="1">
      <alignment vertical="center" wrapText="1"/>
    </xf>
    <xf numFmtId="0" fontId="39" fillId="0" borderId="10" xfId="0" applyFont="1" applyFill="1" applyBorder="1" applyAlignment="1" applyProtection="1">
      <alignment horizontal="left" vertical="center" wrapText="1"/>
    </xf>
    <xf numFmtId="0" fontId="39" fillId="0" borderId="10" xfId="0" applyFont="1" applyFill="1" applyBorder="1" applyAlignment="1" applyProtection="1">
      <alignment vertical="center" wrapText="1"/>
    </xf>
    <xf numFmtId="165" fontId="39" fillId="0" borderId="10" xfId="81" applyNumberFormat="1" applyFont="1" applyFill="1" applyBorder="1" applyAlignment="1" applyProtection="1">
      <alignment vertical="center" shrinkToFit="1"/>
    </xf>
    <xf numFmtId="4" fontId="39" fillId="0" borderId="10" xfId="81" applyNumberFormat="1" applyFont="1" applyFill="1" applyBorder="1" applyAlignment="1" applyProtection="1">
      <alignment vertical="center" shrinkToFit="1"/>
    </xf>
    <xf numFmtId="0" fontId="39" fillId="0" borderId="0" xfId="0" applyFont="1" applyFill="1" applyAlignment="1" applyProtection="1">
      <alignment vertical="center" wrapText="1"/>
    </xf>
    <xf numFmtId="0" fontId="41" fillId="0" borderId="10" xfId="0" applyFont="1" applyFill="1" applyBorder="1" applyAlignment="1" applyProtection="1">
      <alignment horizontal="left" vertical="center" wrapText="1"/>
    </xf>
    <xf numFmtId="0" fontId="41" fillId="0" borderId="10" xfId="0" applyFont="1" applyFill="1" applyBorder="1" applyAlignment="1" applyProtection="1">
      <alignment horizontal="left" vertical="center" wrapText="1" indent="2"/>
    </xf>
    <xf numFmtId="165" fontId="41" fillId="0" borderId="10" xfId="81" applyNumberFormat="1" applyFont="1" applyFill="1" applyBorder="1" applyAlignment="1" applyProtection="1">
      <alignment vertical="center" shrinkToFit="1"/>
    </xf>
    <xf numFmtId="4" fontId="41" fillId="0" borderId="10" xfId="81" applyNumberFormat="1" applyFont="1" applyFill="1" applyBorder="1" applyAlignment="1" applyProtection="1">
      <alignment vertical="center" shrinkToFit="1"/>
    </xf>
    <xf numFmtId="0" fontId="41" fillId="0" borderId="10" xfId="0" applyFont="1" applyFill="1" applyBorder="1" applyAlignment="1" applyProtection="1">
      <alignment horizontal="left" vertical="center" wrapText="1" indent="4"/>
    </xf>
    <xf numFmtId="0" fontId="41" fillId="0" borderId="10" xfId="0" applyFont="1" applyFill="1" applyBorder="1" applyAlignment="1" applyProtection="1">
      <alignment horizontal="left" vertical="center" wrapText="1" indent="6"/>
    </xf>
    <xf numFmtId="0" fontId="40" fillId="0" borderId="0" xfId="0" applyFont="1" applyFill="1" applyAlignment="1" applyProtection="1">
      <alignment wrapText="1"/>
    </xf>
    <xf numFmtId="0" fontId="41" fillId="0" borderId="11" xfId="0" applyFont="1" applyFill="1" applyBorder="1" applyAlignment="1" applyProtection="1">
      <alignment horizontal="left" vertical="center" wrapText="1" indent="6"/>
    </xf>
    <xf numFmtId="0" fontId="39" fillId="0" borderId="10" xfId="0" applyFont="1" applyFill="1" applyBorder="1" applyAlignment="1" applyProtection="1">
      <alignment horizontal="left" vertical="center" wrapText="1" indent="2"/>
    </xf>
    <xf numFmtId="4" fontId="39" fillId="0" borderId="10" xfId="0" applyNumberFormat="1" applyFont="1" applyFill="1" applyBorder="1" applyAlignment="1" applyProtection="1">
      <alignment horizontal="right" vertical="center" wrapText="1"/>
    </xf>
    <xf numFmtId="0" fontId="44" fillId="0" borderId="0" xfId="0" applyFont="1" applyFill="1" applyAlignment="1" applyProtection="1">
      <alignment wrapText="1"/>
    </xf>
    <xf numFmtId="0" fontId="44" fillId="0" borderId="0" xfId="0" applyFont="1" applyFill="1" applyAlignment="1" applyProtection="1">
      <alignment vertical="center" wrapText="1"/>
    </xf>
    <xf numFmtId="0" fontId="41" fillId="0" borderId="10" xfId="0" applyFont="1" applyFill="1" applyBorder="1" applyAlignment="1" applyProtection="1">
      <alignment horizontal="left" vertical="center" wrapText="1" indent="8"/>
    </xf>
    <xf numFmtId="165" fontId="39" fillId="0" borderId="10" xfId="81" applyNumberFormat="1" applyFont="1" applyFill="1" applyBorder="1" applyAlignment="1" applyProtection="1">
      <alignment horizontal="center" vertical="center" shrinkToFit="1"/>
    </xf>
    <xf numFmtId="4" fontId="39" fillId="0" borderId="10" xfId="81" applyNumberFormat="1" applyFont="1" applyFill="1" applyBorder="1" applyAlignment="1" applyProtection="1">
      <alignment horizontal="center" vertical="center" shrinkToFit="1"/>
    </xf>
    <xf numFmtId="10" fontId="41" fillId="0" borderId="10" xfId="81" applyNumberFormat="1" applyFont="1" applyFill="1" applyBorder="1" applyAlignment="1" applyProtection="1">
      <alignment vertical="center" shrinkToFit="1"/>
    </xf>
    <xf numFmtId="165" fontId="41" fillId="0" borderId="10" xfId="81" applyNumberFormat="1" applyFont="1" applyFill="1" applyBorder="1" applyAlignment="1" applyProtection="1">
      <alignment horizontal="center" vertical="center" shrinkToFit="1"/>
    </xf>
    <xf numFmtId="0" fontId="41" fillId="0" borderId="11" xfId="0" applyFont="1" applyFill="1" applyBorder="1" applyAlignment="1">
      <alignment horizontal="left" vertical="center" wrapText="1" indent="1"/>
    </xf>
    <xf numFmtId="0" fontId="41" fillId="0" borderId="11" xfId="0" applyFont="1" applyFill="1" applyBorder="1" applyAlignment="1">
      <alignment horizontal="left" vertical="center" wrapText="1" indent="2"/>
    </xf>
    <xf numFmtId="10" fontId="41" fillId="0" borderId="10" xfId="81" applyNumberFormat="1" applyFont="1" applyFill="1" applyBorder="1" applyAlignment="1" applyProtection="1">
      <alignment horizontal="center" vertical="center" shrinkToFit="1"/>
    </xf>
    <xf numFmtId="4" fontId="41" fillId="0" borderId="10" xfId="81" applyNumberFormat="1" applyFont="1" applyFill="1" applyBorder="1" applyAlignment="1" applyProtection="1">
      <alignment horizontal="right" vertical="center" shrinkToFit="1"/>
    </xf>
    <xf numFmtId="0" fontId="41" fillId="0" borderId="0" xfId="0" applyFont="1" applyFill="1" applyBorder="1" applyAlignment="1" applyProtection="1">
      <alignment horizontal="left" vertical="center" wrapText="1"/>
    </xf>
    <xf numFmtId="0" fontId="41" fillId="0" borderId="0" xfId="0" applyFont="1" applyFill="1" applyBorder="1" applyAlignment="1" applyProtection="1">
      <alignment horizontal="left" vertical="center" wrapText="1" indent="2"/>
    </xf>
    <xf numFmtId="10" fontId="41" fillId="0" borderId="0" xfId="81" applyNumberFormat="1" applyFont="1" applyFill="1" applyBorder="1" applyAlignment="1" applyProtection="1">
      <alignment horizontal="center" vertical="center" shrinkToFit="1"/>
    </xf>
    <xf numFmtId="0" fontId="41" fillId="0" borderId="0" xfId="0" applyFont="1" applyFill="1" applyAlignment="1" applyProtection="1">
      <alignment horizontal="center"/>
    </xf>
    <xf numFmtId="0" fontId="41" fillId="0" borderId="0" xfId="0" applyFont="1" applyFill="1" applyProtection="1"/>
    <xf numFmtId="0" fontId="39" fillId="0" borderId="0" xfId="0" applyFont="1" applyFill="1" applyAlignment="1" applyProtection="1">
      <alignment horizontal="center" wrapText="1"/>
    </xf>
    <xf numFmtId="0" fontId="41" fillId="0" borderId="0" xfId="0" applyFont="1" applyFill="1" applyAlignment="1" applyProtection="1">
      <alignment horizontal="center" wrapText="1"/>
    </xf>
    <xf numFmtId="0" fontId="39" fillId="0" borderId="0" xfId="0" applyFont="1" applyFill="1" applyAlignment="1" applyProtection="1">
      <alignment horizontal="center" vertical="top" wrapText="1"/>
    </xf>
    <xf numFmtId="0" fontId="39" fillId="0" borderId="0" xfId="0" applyFont="1" applyFill="1" applyBorder="1" applyAlignment="1" applyProtection="1">
      <alignment wrapText="1"/>
    </xf>
    <xf numFmtId="3" fontId="39" fillId="0" borderId="0" xfId="0" applyNumberFormat="1" applyFont="1" applyFill="1" applyProtection="1"/>
    <xf numFmtId="0" fontId="48" fillId="0" borderId="0" xfId="0" applyFont="1" applyFill="1" applyAlignment="1" applyProtection="1">
      <alignment vertical="center" wrapText="1"/>
    </xf>
    <xf numFmtId="0" fontId="41" fillId="0" borderId="0" xfId="0" applyFont="1" applyFill="1" applyAlignment="1" applyProtection="1">
      <alignment horizontal="center" vertical="top" wrapText="1"/>
    </xf>
    <xf numFmtId="0" fontId="49" fillId="0" borderId="0" xfId="0" applyFont="1" applyFill="1" applyAlignment="1" applyProtection="1">
      <alignment horizontal="center" vertical="top"/>
    </xf>
    <xf numFmtId="0" fontId="49" fillId="0" borderId="0" xfId="0" applyFont="1" applyFill="1" applyAlignment="1" applyProtection="1">
      <alignment horizontal="justify" wrapText="1"/>
    </xf>
    <xf numFmtId="0" fontId="50" fillId="0" borderId="0" xfId="0" applyFont="1" applyFill="1" applyAlignment="1" applyProtection="1">
      <alignment vertical="center" wrapText="1"/>
    </xf>
    <xf numFmtId="0" fontId="41" fillId="0" borderId="0" xfId="0" applyFont="1" applyFill="1" applyAlignment="1" applyProtection="1">
      <alignment horizontal="center" vertical="top"/>
    </xf>
    <xf numFmtId="0" fontId="41" fillId="0" borderId="0" xfId="0" applyFont="1" applyFill="1" applyAlignment="1" applyProtection="1">
      <alignment horizontal="justify" wrapText="1"/>
    </xf>
    <xf numFmtId="0" fontId="44" fillId="0" borderId="0" xfId="0" applyFont="1" applyFill="1" applyAlignment="1" applyProtection="1">
      <alignment horizontal="center" vertical="top"/>
    </xf>
    <xf numFmtId="3" fontId="44" fillId="0" borderId="0" xfId="0" applyNumberFormat="1" applyFont="1" applyFill="1" applyProtection="1"/>
    <xf numFmtId="0" fontId="44" fillId="0" borderId="0" xfId="0" applyFont="1" applyFill="1" applyBorder="1" applyAlignment="1">
      <alignment wrapText="1"/>
    </xf>
    <xf numFmtId="0" fontId="51" fillId="0" borderId="0" xfId="85" applyFont="1" applyBorder="1" applyAlignment="1">
      <alignment horizontal="left" wrapText="1"/>
    </xf>
    <xf numFmtId="0" fontId="41" fillId="0" borderId="0" xfId="0" applyFont="1" applyFill="1" applyBorder="1" applyAlignment="1" applyProtection="1">
      <alignment horizontal="center" vertical="top"/>
    </xf>
    <xf numFmtId="0" fontId="36" fillId="0" borderId="0" xfId="0" applyFont="1" applyFill="1" applyBorder="1" applyAlignment="1" applyProtection="1">
      <alignment vertical="center" wrapText="1"/>
    </xf>
    <xf numFmtId="0" fontId="44" fillId="0" borderId="0" xfId="0" applyFont="1" applyFill="1" applyBorder="1" applyAlignment="1" applyProtection="1">
      <alignment horizontal="center" vertical="top"/>
    </xf>
    <xf numFmtId="0" fontId="44" fillId="0" borderId="0" xfId="0" applyFont="1" applyFill="1" applyBorder="1" applyAlignment="1" applyProtection="1">
      <alignment horizontal="right" vertical="top"/>
    </xf>
    <xf numFmtId="3" fontId="44" fillId="0" borderId="0" xfId="0" applyNumberFormat="1" applyFont="1" applyFill="1" applyBorder="1" applyProtection="1"/>
    <xf numFmtId="0" fontId="53" fillId="0" borderId="0" xfId="0" applyFont="1" applyFill="1" applyAlignment="1" applyProtection="1">
      <alignment horizontal="center"/>
    </xf>
    <xf numFmtId="0" fontId="53" fillId="0" borderId="0" xfId="0" applyFont="1" applyFill="1" applyProtection="1"/>
    <xf numFmtId="0" fontId="53" fillId="0" borderId="0" xfId="0" applyFont="1" applyFill="1" applyBorder="1" applyProtection="1"/>
    <xf numFmtId="0" fontId="45" fillId="0" borderId="0" xfId="0" applyFont="1" applyFill="1" applyBorder="1" applyAlignment="1" applyProtection="1">
      <alignment horizontal="center" vertical="center"/>
    </xf>
    <xf numFmtId="0" fontId="45" fillId="0" borderId="0" xfId="0" applyFont="1" applyFill="1" applyAlignment="1" applyProtection="1">
      <alignment vertical="center"/>
    </xf>
    <xf numFmtId="2" fontId="38" fillId="0" borderId="12" xfId="0" applyNumberFormat="1" applyFont="1" applyFill="1" applyBorder="1" applyAlignment="1" applyProtection="1">
      <alignment horizontal="center" vertical="center" wrapText="1"/>
    </xf>
    <xf numFmtId="2" fontId="38" fillId="0" borderId="13" xfId="0" applyNumberFormat="1" applyFont="1" applyFill="1" applyBorder="1" applyAlignment="1" applyProtection="1">
      <alignment horizontal="center" vertical="center" wrapText="1"/>
    </xf>
    <xf numFmtId="2" fontId="38" fillId="0" borderId="14" xfId="0" applyNumberFormat="1" applyFont="1" applyFill="1" applyBorder="1" applyAlignment="1" applyProtection="1">
      <alignment horizontal="center" vertical="center" wrapText="1"/>
    </xf>
    <xf numFmtId="2" fontId="38" fillId="0" borderId="15" xfId="0" applyNumberFormat="1" applyFont="1" applyFill="1" applyBorder="1" applyAlignment="1" applyProtection="1">
      <alignment horizontal="center" vertical="center" wrapText="1"/>
    </xf>
    <xf numFmtId="2" fontId="38" fillId="0" borderId="0" xfId="0" applyNumberFormat="1" applyFont="1" applyFill="1" applyBorder="1" applyAlignment="1" applyProtection="1">
      <alignment horizontal="center" vertical="center" wrapText="1"/>
    </xf>
    <xf numFmtId="2" fontId="38" fillId="0" borderId="16" xfId="0" applyNumberFormat="1" applyFont="1" applyFill="1" applyBorder="1" applyAlignment="1" applyProtection="1">
      <alignment horizontal="center" vertical="center" wrapText="1"/>
    </xf>
    <xf numFmtId="2" fontId="38" fillId="0" borderId="17" xfId="0" applyNumberFormat="1" applyFont="1" applyFill="1" applyBorder="1" applyAlignment="1" applyProtection="1">
      <alignment horizontal="center" vertical="center" wrapText="1"/>
    </xf>
    <xf numFmtId="2" fontId="38" fillId="0" borderId="18" xfId="0" applyNumberFormat="1" applyFont="1" applyFill="1" applyBorder="1" applyAlignment="1" applyProtection="1">
      <alignment horizontal="center" vertical="center" wrapText="1"/>
    </xf>
    <xf numFmtId="0" fontId="38" fillId="0" borderId="0" xfId="0" applyFont="1" applyFill="1" applyProtection="1"/>
    <xf numFmtId="0" fontId="55" fillId="0" borderId="19" xfId="0" applyFont="1" applyFill="1" applyBorder="1" applyAlignment="1" applyProtection="1">
      <alignment horizontal="center"/>
    </xf>
    <xf numFmtId="0" fontId="55" fillId="0" borderId="20" xfId="0" applyFont="1" applyFill="1" applyBorder="1" applyAlignment="1" applyProtection="1">
      <alignment horizontal="center"/>
    </xf>
    <xf numFmtId="0" fontId="55" fillId="0" borderId="21" xfId="0" applyFont="1" applyFill="1" applyBorder="1" applyAlignment="1" applyProtection="1">
      <alignment horizontal="center"/>
    </xf>
    <xf numFmtId="0" fontId="55" fillId="0" borderId="22" xfId="0" applyFont="1" applyFill="1" applyBorder="1" applyAlignment="1" applyProtection="1">
      <alignment horizontal="center"/>
    </xf>
    <xf numFmtId="0" fontId="55" fillId="0" borderId="23" xfId="0" applyFont="1" applyFill="1" applyBorder="1" applyAlignment="1" applyProtection="1">
      <alignment horizontal="center"/>
    </xf>
    <xf numFmtId="0" fontId="55" fillId="0" borderId="0" xfId="0" applyFont="1" applyFill="1" applyBorder="1" applyAlignment="1" applyProtection="1">
      <alignment horizontal="center"/>
    </xf>
    <xf numFmtId="0" fontId="55" fillId="0" borderId="0" xfId="0" applyFont="1" applyFill="1" applyProtection="1"/>
    <xf numFmtId="0" fontId="53" fillId="0" borderId="24" xfId="0" applyFont="1" applyFill="1" applyBorder="1" applyAlignment="1" applyProtection="1">
      <alignment horizontal="center" vertical="center"/>
    </xf>
    <xf numFmtId="4" fontId="53" fillId="0" borderId="25" xfId="0" applyNumberFormat="1" applyFont="1" applyFill="1" applyBorder="1" applyAlignment="1" applyProtection="1">
      <alignment vertical="center"/>
    </xf>
    <xf numFmtId="4" fontId="53" fillId="0" borderId="26" xfId="0" applyNumberFormat="1" applyFont="1" applyFill="1" applyBorder="1" applyAlignment="1" applyProtection="1">
      <alignment vertical="center"/>
    </xf>
    <xf numFmtId="4" fontId="53" fillId="0" borderId="0" xfId="0" applyNumberFormat="1" applyFont="1" applyFill="1" applyBorder="1" applyAlignment="1" applyProtection="1">
      <alignment vertical="center"/>
    </xf>
    <xf numFmtId="4" fontId="53" fillId="0" borderId="27" xfId="0" applyNumberFormat="1" applyFont="1" applyFill="1" applyBorder="1" applyAlignment="1" applyProtection="1">
      <alignment vertical="center"/>
    </xf>
    <xf numFmtId="4" fontId="53" fillId="0" borderId="10" xfId="0" applyNumberFormat="1" applyFont="1" applyFill="1" applyBorder="1" applyAlignment="1" applyProtection="1">
      <alignment vertical="center"/>
    </xf>
    <xf numFmtId="0" fontId="53" fillId="0" borderId="0" xfId="0" applyFont="1" applyFill="1" applyAlignment="1" applyProtection="1">
      <alignment vertical="center"/>
    </xf>
    <xf numFmtId="0" fontId="53" fillId="0" borderId="28" xfId="0" applyFont="1" applyFill="1" applyBorder="1" applyAlignment="1" applyProtection="1">
      <alignment horizontal="center" vertical="center"/>
    </xf>
    <xf numFmtId="4" fontId="53" fillId="0" borderId="14" xfId="0" applyNumberFormat="1" applyFont="1" applyFill="1" applyBorder="1" applyAlignment="1" applyProtection="1">
      <alignment vertical="center"/>
    </xf>
    <xf numFmtId="0" fontId="53" fillId="0" borderId="29" xfId="0" applyFont="1" applyFill="1" applyBorder="1" applyAlignment="1" applyProtection="1">
      <alignment horizontal="center" vertical="center"/>
    </xf>
    <xf numFmtId="4" fontId="53" fillId="0" borderId="30" xfId="0" applyNumberFormat="1" applyFont="1" applyFill="1" applyBorder="1" applyAlignment="1" applyProtection="1">
      <alignment vertical="center"/>
    </xf>
    <xf numFmtId="4" fontId="53" fillId="0" borderId="18" xfId="0" applyNumberFormat="1" applyFont="1" applyFill="1" applyBorder="1" applyAlignment="1" applyProtection="1">
      <alignment vertical="center"/>
    </xf>
    <xf numFmtId="4" fontId="53" fillId="0" borderId="16" xfId="0" applyNumberFormat="1" applyFont="1" applyFill="1" applyBorder="1" applyAlignment="1" applyProtection="1">
      <alignment vertical="center"/>
    </xf>
    <xf numFmtId="4" fontId="53" fillId="0" borderId="17" xfId="0" applyNumberFormat="1" applyFont="1" applyFill="1" applyBorder="1" applyAlignment="1" applyProtection="1">
      <alignment vertical="center"/>
    </xf>
    <xf numFmtId="4" fontId="53" fillId="0" borderId="0" xfId="0" applyNumberFormat="1" applyFont="1" applyFill="1" applyProtection="1"/>
    <xf numFmtId="4" fontId="53" fillId="0" borderId="0" xfId="0" applyNumberFormat="1" applyFont="1" applyFill="1" applyBorder="1" applyProtection="1"/>
    <xf numFmtId="0" fontId="55" fillId="0" borderId="31" xfId="0" applyFont="1" applyFill="1" applyBorder="1" applyAlignment="1" applyProtection="1">
      <alignment horizontal="center"/>
    </xf>
    <xf numFmtId="4" fontId="53" fillId="0" borderId="32" xfId="0" applyNumberFormat="1" applyFont="1" applyFill="1" applyBorder="1" applyAlignment="1" applyProtection="1">
      <alignment vertical="center"/>
    </xf>
    <xf numFmtId="4" fontId="53" fillId="0" borderId="33" xfId="0" applyNumberFormat="1" applyFont="1" applyFill="1" applyBorder="1" applyAlignment="1" applyProtection="1">
      <alignment vertical="center"/>
    </xf>
    <xf numFmtId="4" fontId="53" fillId="0" borderId="34" xfId="0" applyNumberFormat="1" applyFont="1" applyFill="1" applyBorder="1" applyAlignment="1" applyProtection="1">
      <alignment vertical="center"/>
    </xf>
    <xf numFmtId="4" fontId="53" fillId="0" borderId="12" xfId="0" applyNumberFormat="1" applyFont="1" applyFill="1" applyBorder="1" applyAlignment="1" applyProtection="1">
      <alignment vertical="center"/>
    </xf>
    <xf numFmtId="0" fontId="53" fillId="0" borderId="0" xfId="0" applyFont="1" applyFill="1" applyAlignment="1">
      <alignment horizontal="center"/>
    </xf>
    <xf numFmtId="0" fontId="53" fillId="0" borderId="0" xfId="0" applyFont="1" applyFill="1"/>
    <xf numFmtId="0" fontId="53" fillId="0" borderId="0" xfId="0" applyFont="1" applyFill="1" applyBorder="1"/>
    <xf numFmtId="0" fontId="45" fillId="0" borderId="0" xfId="0" applyFont="1" applyFill="1" applyBorder="1" applyAlignment="1">
      <alignment horizontal="center" vertical="center"/>
    </xf>
    <xf numFmtId="0" fontId="45" fillId="0" borderId="0" xfId="0" applyFont="1" applyFill="1" applyAlignment="1">
      <alignment vertical="center"/>
    </xf>
    <xf numFmtId="2" fontId="38" fillId="0" borderId="16" xfId="0" applyNumberFormat="1" applyFont="1" applyFill="1" applyBorder="1" applyAlignment="1">
      <alignment horizontal="center" vertical="center" wrapText="1"/>
    </xf>
    <xf numFmtId="2" fontId="38" fillId="0" borderId="17" xfId="0" applyNumberFormat="1" applyFont="1" applyFill="1" applyBorder="1" applyAlignment="1">
      <alignment horizontal="center" vertical="center" wrapText="1"/>
    </xf>
    <xf numFmtId="2" fontId="38" fillId="0" borderId="18" xfId="0" applyNumberFormat="1" applyFont="1" applyFill="1" applyBorder="1" applyAlignment="1">
      <alignment horizontal="center" vertical="center" wrapText="1"/>
    </xf>
    <xf numFmtId="2" fontId="38" fillId="0" borderId="0" xfId="0" applyNumberFormat="1" applyFont="1" applyFill="1" applyBorder="1" applyAlignment="1">
      <alignment horizontal="center" vertical="center" wrapText="1"/>
    </xf>
    <xf numFmtId="0" fontId="38" fillId="0" borderId="0" xfId="0" applyFont="1" applyFill="1"/>
    <xf numFmtId="0" fontId="55" fillId="0" borderId="31" xfId="0" applyFont="1" applyFill="1" applyBorder="1" applyAlignment="1">
      <alignment horizontal="center"/>
    </xf>
    <xf numFmtId="0" fontId="55" fillId="0" borderId="35" xfId="0" applyFont="1" applyFill="1" applyBorder="1" applyAlignment="1">
      <alignment horizontal="center"/>
    </xf>
    <xf numFmtId="0" fontId="55" fillId="0" borderId="36" xfId="0" applyFont="1" applyFill="1" applyBorder="1" applyAlignment="1">
      <alignment horizontal="center"/>
    </xf>
    <xf numFmtId="0" fontId="55" fillId="0" borderId="37" xfId="0" applyFont="1" applyFill="1" applyBorder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5" fillId="0" borderId="0" xfId="0" applyFont="1" applyFill="1"/>
    <xf numFmtId="0" fontId="53" fillId="0" borderId="38" xfId="0" applyFont="1" applyFill="1" applyBorder="1" applyAlignment="1">
      <alignment horizontal="center" vertical="center"/>
    </xf>
    <xf numFmtId="3" fontId="53" fillId="0" borderId="34" xfId="0" applyNumberFormat="1" applyFont="1" applyFill="1" applyBorder="1" applyAlignment="1">
      <alignment vertical="center"/>
    </xf>
    <xf numFmtId="3" fontId="53" fillId="0" borderId="33" xfId="0" applyNumberFormat="1" applyFont="1" applyFill="1" applyBorder="1" applyAlignment="1">
      <alignment vertical="center"/>
    </xf>
    <xf numFmtId="3" fontId="53" fillId="0" borderId="39" xfId="0" applyNumberFormat="1" applyFont="1" applyFill="1" applyBorder="1" applyAlignment="1">
      <alignment vertical="center"/>
    </xf>
    <xf numFmtId="3" fontId="53" fillId="0" borderId="0" xfId="0" applyNumberFormat="1" applyFont="1" applyFill="1" applyBorder="1" applyAlignment="1">
      <alignment vertical="center"/>
    </xf>
    <xf numFmtId="3" fontId="53" fillId="0" borderId="32" xfId="0" applyNumberFormat="1" applyFont="1" applyFill="1" applyBorder="1" applyAlignment="1">
      <alignment vertical="center"/>
    </xf>
    <xf numFmtId="0" fontId="53" fillId="0" borderId="0" xfId="0" applyFont="1" applyFill="1" applyAlignment="1">
      <alignment vertical="center"/>
    </xf>
    <xf numFmtId="0" fontId="53" fillId="0" borderId="24" xfId="0" applyNumberFormat="1" applyFont="1" applyFill="1" applyBorder="1" applyAlignment="1">
      <alignment horizontal="center" vertical="center"/>
    </xf>
    <xf numFmtId="3" fontId="53" fillId="0" borderId="26" xfId="0" applyNumberFormat="1" applyFont="1" applyFill="1" applyBorder="1" applyAlignment="1">
      <alignment vertical="center"/>
    </xf>
    <xf numFmtId="3" fontId="53" fillId="0" borderId="10" xfId="0" applyNumberFormat="1" applyFont="1" applyFill="1" applyBorder="1" applyAlignment="1">
      <alignment vertical="center"/>
    </xf>
    <xf numFmtId="3" fontId="53" fillId="0" borderId="40" xfId="0" applyNumberFormat="1" applyFont="1" applyFill="1" applyBorder="1" applyAlignment="1">
      <alignment vertical="center"/>
    </xf>
    <xf numFmtId="3" fontId="53" fillId="0" borderId="27" xfId="0" applyNumberFormat="1" applyFont="1" applyFill="1" applyBorder="1" applyAlignment="1">
      <alignment vertical="center"/>
    </xf>
    <xf numFmtId="0" fontId="53" fillId="0" borderId="29" xfId="0" applyNumberFormat="1" applyFont="1" applyFill="1" applyBorder="1" applyAlignment="1">
      <alignment horizontal="center" vertical="center"/>
    </xf>
    <xf numFmtId="3" fontId="53" fillId="0" borderId="18" xfId="0" applyNumberFormat="1" applyFont="1" applyFill="1" applyBorder="1" applyAlignment="1">
      <alignment vertical="center"/>
    </xf>
    <xf numFmtId="3" fontId="53" fillId="0" borderId="17" xfId="0" applyNumberFormat="1" applyFont="1" applyFill="1" applyBorder="1" applyAlignment="1">
      <alignment vertical="center"/>
    </xf>
    <xf numFmtId="3" fontId="53" fillId="0" borderId="41" xfId="0" applyNumberFormat="1" applyFont="1" applyFill="1" applyBorder="1" applyAlignment="1">
      <alignment vertical="center"/>
    </xf>
    <xf numFmtId="3" fontId="53" fillId="0" borderId="16" xfId="0" applyNumberFormat="1" applyFont="1" applyFill="1" applyBorder="1" applyAlignment="1">
      <alignment vertical="center"/>
    </xf>
    <xf numFmtId="0" fontId="53" fillId="0" borderId="42" xfId="0" applyFont="1" applyFill="1" applyBorder="1" applyAlignment="1">
      <alignment horizontal="center" vertical="center"/>
    </xf>
    <xf numFmtId="3" fontId="53" fillId="0" borderId="43" xfId="0" applyNumberFormat="1" applyFont="1" applyFill="1" applyBorder="1" applyAlignment="1">
      <alignment vertical="center"/>
    </xf>
    <xf numFmtId="0" fontId="53" fillId="0" borderId="40" xfId="0" applyNumberFormat="1" applyFont="1" applyFill="1" applyBorder="1" applyAlignment="1">
      <alignment horizontal="center" vertical="center"/>
    </xf>
    <xf numFmtId="3" fontId="53" fillId="0" borderId="44" xfId="0" applyNumberFormat="1" applyFont="1" applyFill="1" applyBorder="1" applyAlignment="1">
      <alignment vertical="center"/>
    </xf>
    <xf numFmtId="0" fontId="53" fillId="0" borderId="41" xfId="0" applyNumberFormat="1" applyFont="1" applyFill="1" applyBorder="1" applyAlignment="1">
      <alignment horizontal="center" vertical="center"/>
    </xf>
    <xf numFmtId="3" fontId="53" fillId="0" borderId="45" xfId="0" applyNumberFormat="1" applyFont="1" applyFill="1" applyBorder="1" applyAlignment="1">
      <alignment vertical="center"/>
    </xf>
    <xf numFmtId="0" fontId="52" fillId="0" borderId="0" xfId="85" applyFont="1" applyFill="1" applyBorder="1" applyAlignment="1" applyProtection="1">
      <alignment horizontal="left" wrapText="1"/>
    </xf>
    <xf numFmtId="0" fontId="51" fillId="0" borderId="0" xfId="85" applyFont="1" applyFill="1" applyBorder="1" applyAlignment="1">
      <alignment horizontal="left" wrapText="1"/>
    </xf>
    <xf numFmtId="0" fontId="49" fillId="0" borderId="0" xfId="0" applyFont="1" applyFill="1" applyBorder="1" applyAlignment="1" applyProtection="1">
      <alignment wrapText="1"/>
    </xf>
    <xf numFmtId="3" fontId="49" fillId="0" borderId="0" xfId="0" applyNumberFormat="1" applyFont="1" applyFill="1" applyProtection="1"/>
    <xf numFmtId="0" fontId="39" fillId="0" borderId="0" xfId="0" applyFont="1" applyFill="1" applyAlignment="1" applyProtection="1">
      <alignment horizontal="center" vertical="top"/>
    </xf>
    <xf numFmtId="0" fontId="39" fillId="0" borderId="0" xfId="0" applyFont="1" applyFill="1" applyAlignment="1" applyProtection="1">
      <alignment horizontal="justify" wrapText="1"/>
    </xf>
    <xf numFmtId="0" fontId="39" fillId="0" borderId="0" xfId="0" applyFont="1" applyFill="1" applyAlignment="1" applyProtection="1">
      <alignment horizontal="center" vertical="center"/>
    </xf>
    <xf numFmtId="0" fontId="39" fillId="0" borderId="0" xfId="0" applyFont="1" applyFill="1" applyAlignment="1" applyProtection="1">
      <alignment vertical="center"/>
    </xf>
    <xf numFmtId="4" fontId="53" fillId="0" borderId="46" xfId="0" applyNumberFormat="1" applyFont="1" applyFill="1" applyBorder="1" applyAlignment="1" applyProtection="1">
      <alignment vertical="center"/>
    </xf>
    <xf numFmtId="4" fontId="53" fillId="0" borderId="47" xfId="0" applyNumberFormat="1" applyFont="1" applyFill="1" applyBorder="1" applyAlignment="1" applyProtection="1">
      <alignment vertical="center"/>
    </xf>
    <xf numFmtId="4" fontId="53" fillId="0" borderId="48" xfId="0" applyNumberFormat="1" applyFont="1" applyFill="1" applyBorder="1" applyAlignment="1" applyProtection="1">
      <alignment vertical="center"/>
    </xf>
    <xf numFmtId="4" fontId="53" fillId="0" borderId="49" xfId="0" applyNumberFormat="1" applyFont="1" applyFill="1" applyBorder="1" applyAlignment="1" applyProtection="1">
      <alignment vertical="center"/>
    </xf>
    <xf numFmtId="0" fontId="57" fillId="0" borderId="0" xfId="0" applyFont="1" applyBorder="1" applyAlignment="1">
      <alignment wrapText="1"/>
    </xf>
    <xf numFmtId="0" fontId="41" fillId="0" borderId="0" xfId="0" applyFont="1" applyFill="1" applyBorder="1" applyAlignment="1" applyProtection="1">
      <alignment horizontal="left"/>
    </xf>
    <xf numFmtId="0" fontId="44" fillId="0" borderId="0" xfId="0" applyFont="1" applyFill="1" applyBorder="1" applyAlignment="1" applyProtection="1">
      <alignment horizontal="right"/>
    </xf>
    <xf numFmtId="0" fontId="36" fillId="0" borderId="0" xfId="0" applyFont="1" applyFill="1" applyBorder="1" applyAlignment="1" applyProtection="1">
      <alignment wrapText="1"/>
    </xf>
    <xf numFmtId="0" fontId="39" fillId="0" borderId="0" xfId="0" applyFont="1" applyFill="1" applyBorder="1" applyAlignment="1" applyProtection="1">
      <alignment horizontal="center" vertical="center" wrapText="1"/>
    </xf>
    <xf numFmtId="0" fontId="39" fillId="0" borderId="50" xfId="0" applyFont="1" applyFill="1" applyBorder="1" applyAlignment="1" applyProtection="1">
      <alignment horizontal="center"/>
    </xf>
    <xf numFmtId="0" fontId="37" fillId="0" borderId="0" xfId="0" applyFont="1" applyFill="1" applyBorder="1" applyAlignment="1" applyProtection="1">
      <alignment horizontal="center" vertical="center" wrapText="1"/>
    </xf>
    <xf numFmtId="0" fontId="39" fillId="0" borderId="0" xfId="0" applyFont="1" applyFill="1" applyBorder="1" applyAlignment="1" applyProtection="1">
      <alignment horizontal="justify" wrapText="1"/>
    </xf>
    <xf numFmtId="0" fontId="41" fillId="0" borderId="0" xfId="0" applyFont="1" applyFill="1" applyBorder="1" applyAlignment="1" applyProtection="1">
      <alignment horizontal="justify" wrapText="1"/>
    </xf>
    <xf numFmtId="0" fontId="43" fillId="0" borderId="0" xfId="0" applyFont="1" applyFill="1" applyBorder="1" applyAlignment="1" applyProtection="1">
      <alignment horizontal="left" wrapText="1"/>
    </xf>
    <xf numFmtId="0" fontId="41" fillId="0" borderId="0" xfId="0" applyFont="1" applyFill="1" applyBorder="1" applyAlignment="1" applyProtection="1">
      <alignment horizontal="left" wrapText="1"/>
    </xf>
    <xf numFmtId="0" fontId="39" fillId="0" borderId="10" xfId="0" applyFont="1" applyFill="1" applyBorder="1" applyAlignment="1" applyProtection="1">
      <alignment horizontal="center" vertical="center" wrapText="1"/>
    </xf>
    <xf numFmtId="0" fontId="41" fillId="0" borderId="10" xfId="0" applyFont="1" applyFill="1" applyBorder="1" applyAlignment="1" applyProtection="1">
      <alignment horizontal="left" vertical="center" wrapText="1"/>
    </xf>
    <xf numFmtId="0" fontId="41" fillId="0" borderId="0" xfId="0" applyFont="1" applyFill="1" applyBorder="1" applyAlignment="1" applyProtection="1">
      <alignment horizontal="left"/>
    </xf>
    <xf numFmtId="0" fontId="43" fillId="0" borderId="0" xfId="0" applyFont="1" applyFill="1" applyAlignment="1">
      <alignment horizontal="justify" wrapText="1"/>
    </xf>
    <xf numFmtId="0" fontId="45" fillId="0" borderId="0" xfId="0" applyFont="1" applyFill="1" applyBorder="1" applyAlignment="1" applyProtection="1">
      <alignment horizontal="center"/>
    </xf>
    <xf numFmtId="0" fontId="54" fillId="0" borderId="19" xfId="0" applyFont="1" applyFill="1" applyBorder="1" applyAlignment="1" applyProtection="1">
      <alignment horizontal="center" vertical="center" wrapText="1"/>
    </xf>
    <xf numFmtId="0" fontId="45" fillId="0" borderId="52" xfId="0" applyFont="1" applyFill="1" applyBorder="1" applyAlignment="1" applyProtection="1">
      <alignment horizontal="center" vertical="center"/>
    </xf>
    <xf numFmtId="0" fontId="45" fillId="0" borderId="53" xfId="0" applyFont="1" applyFill="1" applyBorder="1" applyAlignment="1" applyProtection="1">
      <alignment horizontal="center" vertical="center"/>
    </xf>
    <xf numFmtId="0" fontId="54" fillId="0" borderId="51" xfId="0" applyFont="1" applyFill="1" applyBorder="1" applyAlignment="1" applyProtection="1">
      <alignment horizontal="center" vertical="center" wrapText="1"/>
    </xf>
    <xf numFmtId="0" fontId="39" fillId="0" borderId="0" xfId="0" applyFont="1" applyFill="1" applyBorder="1" applyAlignment="1" applyProtection="1">
      <alignment horizontal="left" wrapText="1"/>
    </xf>
    <xf numFmtId="0" fontId="45" fillId="0" borderId="0" xfId="0" applyFont="1" applyFill="1" applyBorder="1" applyAlignment="1">
      <alignment horizontal="center"/>
    </xf>
    <xf numFmtId="0" fontId="54" fillId="0" borderId="31" xfId="0" applyFont="1" applyFill="1" applyBorder="1" applyAlignment="1">
      <alignment horizontal="center" vertical="center" wrapText="1"/>
    </xf>
    <xf numFmtId="0" fontId="45" fillId="0" borderId="52" xfId="0" applyFont="1" applyFill="1" applyBorder="1" applyAlignment="1">
      <alignment horizontal="center" vertical="center"/>
    </xf>
  </cellXfs>
  <cellStyles count="107">
    <cellStyle name="20% - akcent 1 2" xfId="1"/>
    <cellStyle name="20% - akcent 1 3" xfId="2"/>
    <cellStyle name="20% - akcent 2 2" xfId="3"/>
    <cellStyle name="20% - akcent 2 3" xfId="4"/>
    <cellStyle name="20% - akcent 3 2" xfId="5"/>
    <cellStyle name="20% - akcent 3 3" xfId="6"/>
    <cellStyle name="20% - akcent 4 2" xfId="7"/>
    <cellStyle name="20% - akcent 4 3" xfId="8"/>
    <cellStyle name="20% - akcent 5 2" xfId="9"/>
    <cellStyle name="20% - akcent 5 3" xfId="10"/>
    <cellStyle name="20% - akcent 6 2" xfId="11"/>
    <cellStyle name="20% - akcent 6 3" xfId="12"/>
    <cellStyle name="40% - akcent 1 2" xfId="13"/>
    <cellStyle name="40% - akcent 1 3" xfId="14"/>
    <cellStyle name="40% - akcent 2 2" xfId="15"/>
    <cellStyle name="40% - akcent 2 3" xfId="16"/>
    <cellStyle name="40% - akcent 3 2" xfId="17"/>
    <cellStyle name="40% - akcent 3 3" xfId="18"/>
    <cellStyle name="40% - akcent 4 2" xfId="19"/>
    <cellStyle name="40% - akcent 4 3" xfId="20"/>
    <cellStyle name="40% - akcent 5 2" xfId="21"/>
    <cellStyle name="40% - akcent 5 3" xfId="22"/>
    <cellStyle name="40% - akcent 6 2" xfId="23"/>
    <cellStyle name="40% - akcent 6 3" xfId="24"/>
    <cellStyle name="60% - akcent 1 2" xfId="25"/>
    <cellStyle name="60% - akcent 1 3" xfId="26"/>
    <cellStyle name="60% - akcent 2 2" xfId="27"/>
    <cellStyle name="60% - akcent 2 3" xfId="28"/>
    <cellStyle name="60% - akcent 3 2" xfId="29"/>
    <cellStyle name="60% - akcent 3 3" xfId="30"/>
    <cellStyle name="60% - akcent 4 2" xfId="31"/>
    <cellStyle name="60% - akcent 4 3" xfId="32"/>
    <cellStyle name="60% - akcent 5 2" xfId="33"/>
    <cellStyle name="60% - akcent 5 3" xfId="34"/>
    <cellStyle name="60% - akcent 6 2" xfId="35"/>
    <cellStyle name="60% - akcent 6 3" xfId="36"/>
    <cellStyle name="Akcent 1 2" xfId="37"/>
    <cellStyle name="Akcent 1 3" xfId="38"/>
    <cellStyle name="Akcent 2 2" xfId="39"/>
    <cellStyle name="Akcent 2 3" xfId="40"/>
    <cellStyle name="Akcent 3 2" xfId="41"/>
    <cellStyle name="Akcent 3 3" xfId="42"/>
    <cellStyle name="Akcent 4 2" xfId="43"/>
    <cellStyle name="Akcent 4 3" xfId="44"/>
    <cellStyle name="Akcent 5 2" xfId="45"/>
    <cellStyle name="Akcent 5 3" xfId="46"/>
    <cellStyle name="Akcent 6 2" xfId="47"/>
    <cellStyle name="Akcent 6 3" xfId="48"/>
    <cellStyle name="Dane wejściowe 2" xfId="49"/>
    <cellStyle name="Dane wejściowe 3" xfId="50"/>
    <cellStyle name="Dane wyjściowe 2" xfId="51"/>
    <cellStyle name="Dane wyjściowe 3" xfId="52"/>
    <cellStyle name="Dobre 2" xfId="53"/>
    <cellStyle name="Dobre 3" xfId="54"/>
    <cellStyle name="Dziesiętny 2" xfId="55"/>
    <cellStyle name="Komórka połączona 2" xfId="56"/>
    <cellStyle name="Komórka połączona 3" xfId="57"/>
    <cellStyle name="Komórka zaznaczona 2" xfId="58"/>
    <cellStyle name="Komórka zaznaczona 3" xfId="59"/>
    <cellStyle name="Nagłówek 1 2" xfId="60"/>
    <cellStyle name="Nagłówek 1 3" xfId="61"/>
    <cellStyle name="Nagłówek 2 2" xfId="62"/>
    <cellStyle name="Nagłówek 2 3" xfId="63"/>
    <cellStyle name="Nagłówek 3 2" xfId="64"/>
    <cellStyle name="Nagłówek 3 3" xfId="65"/>
    <cellStyle name="Nagłówek 4 2" xfId="66"/>
    <cellStyle name="Nagłówek 4 3" xfId="67"/>
    <cellStyle name="Neutralne 2" xfId="68"/>
    <cellStyle name="Neutralne 3" xfId="69"/>
    <cellStyle name="Normalny" xfId="0" builtinId="0"/>
    <cellStyle name="Normalny 2" xfId="70"/>
    <cellStyle name="Normalny 2 2" xfId="71"/>
    <cellStyle name="Normalny 2 3" xfId="72"/>
    <cellStyle name="Normalny 2 4" xfId="73"/>
    <cellStyle name="Normalny 2 5" xfId="74"/>
    <cellStyle name="Normalny 2 6" xfId="75"/>
    <cellStyle name="Normalny 2 7" xfId="76"/>
    <cellStyle name="Normalny 3" xfId="77"/>
    <cellStyle name="Normalny 4" xfId="78"/>
    <cellStyle name="Normalny 5" xfId="79"/>
    <cellStyle name="Normalny 6" xfId="80"/>
    <cellStyle name="Normalny 6 2" xfId="81"/>
    <cellStyle name="Normalny 7" xfId="82"/>
    <cellStyle name="Normalny 7 2" xfId="83"/>
    <cellStyle name="Normalny 8" xfId="84"/>
    <cellStyle name="Normalny_Załącznik nr 10 IZ na 2010" xfId="85"/>
    <cellStyle name="Obliczenia 2" xfId="86"/>
    <cellStyle name="Obliczenia 3" xfId="87"/>
    <cellStyle name="Procentowy 2" xfId="88"/>
    <cellStyle name="Procentowy 2 2" xfId="89"/>
    <cellStyle name="Procentowy 2 3" xfId="90"/>
    <cellStyle name="Procentowy 3" xfId="91"/>
    <cellStyle name="Procentowy 3 2" xfId="92"/>
    <cellStyle name="Procentowy 4" xfId="93"/>
    <cellStyle name="Procentowy 5" xfId="94"/>
    <cellStyle name="Styl 1" xfId="95"/>
    <cellStyle name="Suma 2" xfId="96"/>
    <cellStyle name="Suma 3" xfId="97"/>
    <cellStyle name="Tekst objaśnienia 2" xfId="98"/>
    <cellStyle name="Tekst objaśnienia 3" xfId="99"/>
    <cellStyle name="Tekst ostrzeżenia 2" xfId="100"/>
    <cellStyle name="Tekst ostrzeżenia 3" xfId="101"/>
    <cellStyle name="Tytuł 2" xfId="102"/>
    <cellStyle name="Uwaga 2" xfId="103"/>
    <cellStyle name="Uwaga 3" xfId="104"/>
    <cellStyle name="Złe 2" xfId="105"/>
    <cellStyle name="Złe 3" xfId="106"/>
  </cellStyles>
  <dxfs count="2">
    <dxf>
      <font>
        <b/>
        <i val="0"/>
        <condense val="0"/>
        <extend val="0"/>
        <sz val="11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sz val="11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4000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2"/>
  <sheetViews>
    <sheetView tabSelected="1" view="pageBreakPreview" zoomScaleNormal="100" zoomScaleSheetLayoutView="100" workbookViewId="0">
      <selection activeCell="A6" sqref="A6:F6"/>
    </sheetView>
  </sheetViews>
  <sheetFormatPr defaultColWidth="8.875" defaultRowHeight="21.75" customHeight="1"/>
  <cols>
    <col min="1" max="1" width="9.75" style="1" customWidth="1"/>
    <col min="2" max="2" width="60.25" style="2" customWidth="1"/>
    <col min="3" max="3" width="15" style="3" customWidth="1"/>
    <col min="4" max="4" width="15.375" style="3" customWidth="1"/>
    <col min="5" max="5" width="16.625" style="3" customWidth="1"/>
    <col min="6" max="6" width="13.25" style="2" customWidth="1"/>
    <col min="7" max="16384" width="8.875" style="2"/>
  </cols>
  <sheetData>
    <row r="1" spans="1:6" ht="26.25" customHeight="1">
      <c r="A1" s="170" t="s">
        <v>0</v>
      </c>
      <c r="B1" s="170"/>
      <c r="C1" s="170"/>
      <c r="D1" s="170"/>
      <c r="E1" s="170"/>
      <c r="F1" s="170"/>
    </row>
    <row r="2" spans="1:6" ht="21.75" customHeight="1">
      <c r="A2" s="4"/>
      <c r="B2" s="4"/>
      <c r="C2" s="4"/>
      <c r="D2" s="4"/>
      <c r="E2" s="4"/>
      <c r="F2" s="5"/>
    </row>
    <row r="3" spans="1:6" s="6" customFormat="1" ht="12.75" customHeight="1">
      <c r="A3" s="171" t="s">
        <v>1</v>
      </c>
      <c r="B3" s="171"/>
      <c r="C3" s="171"/>
      <c r="D3" s="171"/>
      <c r="E3" s="171"/>
      <c r="F3" s="171"/>
    </row>
    <row r="4" spans="1:6" s="8" customFormat="1" ht="22.15" customHeight="1">
      <c r="A4" s="172" t="s">
        <v>2</v>
      </c>
      <c r="B4" s="172"/>
      <c r="C4" s="172"/>
      <c r="D4" s="172"/>
      <c r="E4" s="172"/>
      <c r="F4" s="172"/>
    </row>
    <row r="5" spans="1:6" s="6" customFormat="1" ht="19.899999999999999" customHeight="1">
      <c r="A5" s="171" t="s">
        <v>3</v>
      </c>
      <c r="B5" s="171"/>
      <c r="C5" s="171"/>
      <c r="D5" s="171"/>
      <c r="E5" s="171"/>
      <c r="F5" s="171"/>
    </row>
    <row r="6" spans="1:6" s="8" customFormat="1" ht="65.45" customHeight="1">
      <c r="A6" s="172" t="s">
        <v>4</v>
      </c>
      <c r="B6" s="172"/>
      <c r="C6" s="172"/>
      <c r="D6" s="172"/>
      <c r="E6" s="172"/>
      <c r="F6" s="172"/>
    </row>
    <row r="7" spans="1:6" s="8" customFormat="1" ht="32.450000000000003" customHeight="1">
      <c r="A7" s="172" t="s">
        <v>5</v>
      </c>
      <c r="B7" s="172"/>
      <c r="C7" s="172"/>
      <c r="D7" s="172"/>
      <c r="E7" s="172"/>
      <c r="F7" s="172"/>
    </row>
    <row r="8" spans="1:6" s="6" customFormat="1" ht="22.15" customHeight="1">
      <c r="A8" s="171" t="s">
        <v>6</v>
      </c>
      <c r="B8" s="171"/>
      <c r="C8" s="171"/>
      <c r="D8" s="171"/>
      <c r="E8" s="171"/>
      <c r="F8" s="171"/>
    </row>
    <row r="9" spans="1:6" s="9" customFormat="1" ht="15.75" customHeight="1">
      <c r="A9" s="173" t="s">
        <v>7</v>
      </c>
      <c r="B9" s="173"/>
      <c r="C9" s="173"/>
      <c r="D9" s="173"/>
      <c r="E9" s="173"/>
      <c r="F9" s="173"/>
    </row>
    <row r="10" spans="1:6" s="6" customFormat="1" ht="22.15" customHeight="1">
      <c r="A10" s="171" t="s">
        <v>8</v>
      </c>
      <c r="B10" s="171"/>
      <c r="C10" s="171"/>
      <c r="D10" s="171"/>
      <c r="E10" s="171"/>
      <c r="F10" s="171"/>
    </row>
    <row r="11" spans="1:6" s="9" customFormat="1" ht="15.75" customHeight="1">
      <c r="A11" s="172" t="s">
        <v>9</v>
      </c>
      <c r="B11" s="172"/>
      <c r="C11" s="172"/>
      <c r="D11" s="172"/>
      <c r="E11" s="172"/>
      <c r="F11" s="172"/>
    </row>
    <row r="12" spans="1:6" s="9" customFormat="1" ht="49.9" customHeight="1">
      <c r="A12" s="172" t="s">
        <v>273</v>
      </c>
      <c r="B12" s="172"/>
      <c r="C12" s="172"/>
      <c r="D12" s="172"/>
      <c r="E12" s="172"/>
      <c r="F12" s="172"/>
    </row>
    <row r="13" spans="1:6" s="11" customFormat="1" ht="22.5" customHeight="1">
      <c r="A13" s="174" t="s">
        <v>10</v>
      </c>
      <c r="B13" s="174"/>
      <c r="C13" s="174"/>
      <c r="D13" s="174"/>
      <c r="E13" s="174"/>
      <c r="F13" s="10"/>
    </row>
    <row r="14" spans="1:6" s="11" customFormat="1" ht="15.75" customHeight="1">
      <c r="A14" s="174" t="s">
        <v>11</v>
      </c>
      <c r="B14" s="174"/>
      <c r="C14" s="174"/>
      <c r="D14" s="174"/>
      <c r="E14" s="174"/>
      <c r="F14" s="12"/>
    </row>
    <row r="15" spans="1:6" s="11" customFormat="1" ht="15.75" customHeight="1">
      <c r="A15" s="174" t="s">
        <v>12</v>
      </c>
      <c r="B15" s="174"/>
      <c r="C15" s="174"/>
      <c r="D15" s="174"/>
      <c r="E15" s="174"/>
      <c r="F15" s="12"/>
    </row>
    <row r="16" spans="1:6" s="11" customFormat="1" ht="15.75" customHeight="1">
      <c r="A16" s="174" t="s">
        <v>286</v>
      </c>
      <c r="B16" s="174"/>
      <c r="C16" s="174"/>
      <c r="D16" s="174"/>
      <c r="E16" s="174"/>
      <c r="F16" s="12"/>
    </row>
    <row r="17" spans="1:6" s="11" customFormat="1" ht="15.75" customHeight="1">
      <c r="A17" s="174" t="s">
        <v>287</v>
      </c>
      <c r="B17" s="174"/>
      <c r="C17" s="174"/>
      <c r="D17" s="174"/>
      <c r="E17" s="174"/>
      <c r="F17" s="12"/>
    </row>
    <row r="18" spans="1:6" s="11" customFormat="1" ht="15.75">
      <c r="A18" s="174" t="s">
        <v>13</v>
      </c>
      <c r="B18" s="174"/>
      <c r="C18" s="174"/>
      <c r="D18" s="174"/>
      <c r="E18" s="174"/>
      <c r="F18" s="174"/>
    </row>
    <row r="19" spans="1:6" ht="10.15" customHeight="1">
      <c r="A19" s="13"/>
      <c r="B19" s="13"/>
      <c r="C19" s="13"/>
      <c r="D19" s="13"/>
      <c r="E19" s="13"/>
      <c r="F19" s="9"/>
    </row>
    <row r="20" spans="1:6" s="15" customFormat="1" ht="18.75" customHeight="1">
      <c r="A20" s="175" t="s">
        <v>14</v>
      </c>
      <c r="B20" s="175" t="s">
        <v>15</v>
      </c>
      <c r="C20" s="175" t="s">
        <v>16</v>
      </c>
      <c r="D20" s="175" t="s">
        <v>17</v>
      </c>
      <c r="E20" s="175" t="s">
        <v>18</v>
      </c>
      <c r="F20" s="14"/>
    </row>
    <row r="21" spans="1:6" s="15" customFormat="1" ht="18.75" customHeight="1">
      <c r="A21" s="175"/>
      <c r="B21" s="175"/>
      <c r="C21" s="175"/>
      <c r="D21" s="175"/>
      <c r="E21" s="175"/>
      <c r="F21" s="14"/>
    </row>
    <row r="22" spans="1:6" s="18" customFormat="1" ht="15" customHeight="1">
      <c r="A22" s="16">
        <v>1</v>
      </c>
      <c r="B22" s="16">
        <v>2</v>
      </c>
      <c r="C22" s="16">
        <v>3</v>
      </c>
      <c r="D22" s="16">
        <v>4</v>
      </c>
      <c r="E22" s="16">
        <v>5</v>
      </c>
      <c r="F22" s="17"/>
    </row>
    <row r="23" spans="1:6" s="23" customFormat="1" ht="15.75" customHeight="1">
      <c r="A23" s="19">
        <v>1</v>
      </c>
      <c r="B23" s="20" t="s">
        <v>19</v>
      </c>
      <c r="C23" s="21">
        <v>1235348222.5899999</v>
      </c>
      <c r="D23" s="22">
        <f t="shared" ref="D23:D50" si="0">E23-C23</f>
        <v>-108612082.51000001</v>
      </c>
      <c r="E23" s="21">
        <v>1126736140.0799999</v>
      </c>
      <c r="F23" s="14"/>
    </row>
    <row r="24" spans="1:6" s="8" customFormat="1" ht="15.75" customHeight="1">
      <c r="A24" s="24" t="s">
        <v>20</v>
      </c>
      <c r="B24" s="25" t="s">
        <v>21</v>
      </c>
      <c r="C24" s="26">
        <v>978237094.59000003</v>
      </c>
      <c r="D24" s="27">
        <f t="shared" si="0"/>
        <v>-33920294.509999998</v>
      </c>
      <c r="E24" s="26">
        <v>944316800.08000004</v>
      </c>
      <c r="F24" s="9"/>
    </row>
    <row r="25" spans="1:6" s="8" customFormat="1" ht="31.5" customHeight="1">
      <c r="A25" s="24" t="s">
        <v>22</v>
      </c>
      <c r="B25" s="28" t="s">
        <v>23</v>
      </c>
      <c r="C25" s="26">
        <v>80224821</v>
      </c>
      <c r="D25" s="27">
        <f t="shared" si="0"/>
        <v>-6396784</v>
      </c>
      <c r="E25" s="26">
        <v>73828037</v>
      </c>
      <c r="F25" s="9"/>
    </row>
    <row r="26" spans="1:6" s="8" customFormat="1" ht="31.5" customHeight="1">
      <c r="A26" s="24" t="s">
        <v>24</v>
      </c>
      <c r="B26" s="28" t="s">
        <v>25</v>
      </c>
      <c r="C26" s="26">
        <v>203000000</v>
      </c>
      <c r="D26" s="27">
        <f t="shared" si="0"/>
        <v>0</v>
      </c>
      <c r="E26" s="26">
        <v>203000000</v>
      </c>
      <c r="F26" s="9"/>
    </row>
    <row r="27" spans="1:6" s="8" customFormat="1" ht="17.25" customHeight="1">
      <c r="A27" s="24" t="s">
        <v>26</v>
      </c>
      <c r="B27" s="28" t="s">
        <v>27</v>
      </c>
      <c r="C27" s="26">
        <v>302496090</v>
      </c>
      <c r="D27" s="27">
        <f t="shared" si="0"/>
        <v>8185218</v>
      </c>
      <c r="E27" s="26">
        <v>310681308</v>
      </c>
      <c r="F27" s="9"/>
    </row>
    <row r="28" spans="1:6" s="8" customFormat="1" ht="15.75" customHeight="1">
      <c r="A28" s="24" t="s">
        <v>28</v>
      </c>
      <c r="B28" s="28" t="s">
        <v>29</v>
      </c>
      <c r="C28" s="26">
        <v>369567424.58999997</v>
      </c>
      <c r="D28" s="27">
        <f t="shared" si="0"/>
        <v>-34311949.509999998</v>
      </c>
      <c r="E28" s="26">
        <v>335255475.07999998</v>
      </c>
      <c r="F28" s="9"/>
    </row>
    <row r="29" spans="1:6" s="8" customFormat="1" ht="15.75" customHeight="1">
      <c r="A29" s="24" t="s">
        <v>30</v>
      </c>
      <c r="B29" s="28" t="s">
        <v>31</v>
      </c>
      <c r="C29" s="26">
        <v>22948759</v>
      </c>
      <c r="D29" s="27">
        <f t="shared" si="0"/>
        <v>-1396779</v>
      </c>
      <c r="E29" s="26">
        <v>21551980</v>
      </c>
      <c r="F29" s="9"/>
    </row>
    <row r="30" spans="1:6" s="8" customFormat="1" ht="16.149999999999999" customHeight="1">
      <c r="A30" s="24" t="s">
        <v>32</v>
      </c>
      <c r="B30" s="29" t="s">
        <v>33</v>
      </c>
      <c r="C30" s="26">
        <v>0</v>
      </c>
      <c r="D30" s="27">
        <f t="shared" si="0"/>
        <v>0</v>
      </c>
      <c r="E30" s="26">
        <v>0</v>
      </c>
      <c r="F30" s="9"/>
    </row>
    <row r="31" spans="1:6" s="8" customFormat="1" ht="16.899999999999999" customHeight="1">
      <c r="A31" s="24" t="s">
        <v>34</v>
      </c>
      <c r="B31" s="25" t="s">
        <v>35</v>
      </c>
      <c r="C31" s="26">
        <v>257111128</v>
      </c>
      <c r="D31" s="27">
        <f t="shared" si="0"/>
        <v>-74691788</v>
      </c>
      <c r="E31" s="26">
        <v>182419340</v>
      </c>
      <c r="F31" s="9"/>
    </row>
    <row r="32" spans="1:6" s="8" customFormat="1" ht="15.6" customHeight="1">
      <c r="A32" s="24" t="s">
        <v>36</v>
      </c>
      <c r="B32" s="28" t="s">
        <v>37</v>
      </c>
      <c r="C32" s="26">
        <v>265000</v>
      </c>
      <c r="D32" s="27">
        <f t="shared" si="0"/>
        <v>0</v>
      </c>
      <c r="E32" s="26">
        <v>265000</v>
      </c>
      <c r="F32" s="9"/>
    </row>
    <row r="33" spans="1:6" s="8" customFormat="1" ht="21.6" customHeight="1">
      <c r="A33" s="24" t="s">
        <v>38</v>
      </c>
      <c r="B33" s="28" t="s">
        <v>39</v>
      </c>
      <c r="C33" s="26">
        <v>256831128</v>
      </c>
      <c r="D33" s="27">
        <f t="shared" si="0"/>
        <v>-108208552</v>
      </c>
      <c r="E33" s="26">
        <v>148622576</v>
      </c>
      <c r="F33" s="9"/>
    </row>
    <row r="34" spans="1:6" s="6" customFormat="1" ht="15.6" customHeight="1">
      <c r="A34" s="19">
        <v>2</v>
      </c>
      <c r="B34" s="20" t="s">
        <v>40</v>
      </c>
      <c r="C34" s="21">
        <v>1316748222.5899999</v>
      </c>
      <c r="D34" s="22">
        <f t="shared" si="0"/>
        <v>-107402785.51000001</v>
      </c>
      <c r="E34" s="21">
        <v>1209345437.0799999</v>
      </c>
      <c r="F34" s="30"/>
    </row>
    <row r="35" spans="1:6" s="8" customFormat="1" ht="15.6" customHeight="1">
      <c r="A35" s="24" t="s">
        <v>41</v>
      </c>
      <c r="B35" s="25" t="s">
        <v>42</v>
      </c>
      <c r="C35" s="26">
        <v>844872660.59000003</v>
      </c>
      <c r="D35" s="27">
        <f t="shared" si="0"/>
        <v>-59712750.509999998</v>
      </c>
      <c r="E35" s="26">
        <v>785159910.08000004</v>
      </c>
      <c r="F35" s="9"/>
    </row>
    <row r="36" spans="1:6" s="8" customFormat="1" ht="15.6" customHeight="1">
      <c r="A36" s="24" t="s">
        <v>43</v>
      </c>
      <c r="B36" s="28" t="s">
        <v>44</v>
      </c>
      <c r="C36" s="26">
        <v>153135672.13</v>
      </c>
      <c r="D36" s="27">
        <f t="shared" si="0"/>
        <v>-3093582.1</v>
      </c>
      <c r="E36" s="26">
        <v>150042090.03</v>
      </c>
      <c r="F36" s="9"/>
    </row>
    <row r="37" spans="1:6" s="8" customFormat="1" ht="15.6" customHeight="1">
      <c r="A37" s="24" t="s">
        <v>45</v>
      </c>
      <c r="B37" s="28" t="s">
        <v>46</v>
      </c>
      <c r="C37" s="26">
        <v>13779561</v>
      </c>
      <c r="D37" s="27">
        <f t="shared" si="0"/>
        <v>-13659561</v>
      </c>
      <c r="E37" s="26">
        <v>120000</v>
      </c>
      <c r="F37" s="9"/>
    </row>
    <row r="38" spans="1:6" s="8" customFormat="1" ht="27.6" customHeight="1">
      <c r="A38" s="24" t="s">
        <v>47</v>
      </c>
      <c r="B38" s="29" t="s">
        <v>48</v>
      </c>
      <c r="C38" s="26">
        <v>0</v>
      </c>
      <c r="D38" s="27">
        <f t="shared" si="0"/>
        <v>0</v>
      </c>
      <c r="E38" s="26">
        <v>0</v>
      </c>
      <c r="F38" s="9"/>
    </row>
    <row r="39" spans="1:6" s="8" customFormat="1" ht="15.6" customHeight="1">
      <c r="A39" s="24" t="s">
        <v>49</v>
      </c>
      <c r="B39" s="28" t="s">
        <v>50</v>
      </c>
      <c r="C39" s="26">
        <v>8116673</v>
      </c>
      <c r="D39" s="27">
        <f t="shared" si="0"/>
        <v>-3701203</v>
      </c>
      <c r="E39" s="26">
        <v>4415470</v>
      </c>
      <c r="F39" s="9"/>
    </row>
    <row r="40" spans="1:6" s="8" customFormat="1" ht="99.75" customHeight="1">
      <c r="A40" s="24" t="s">
        <v>51</v>
      </c>
      <c r="B40" s="29" t="s">
        <v>52</v>
      </c>
      <c r="C40" s="26">
        <v>0</v>
      </c>
      <c r="D40" s="27">
        <f t="shared" si="0"/>
        <v>0</v>
      </c>
      <c r="E40" s="26">
        <v>0</v>
      </c>
      <c r="F40" s="9"/>
    </row>
    <row r="41" spans="1:6" s="8" customFormat="1" ht="60.75" customHeight="1">
      <c r="A41" s="24" t="s">
        <v>53</v>
      </c>
      <c r="B41" s="29" t="s">
        <v>54</v>
      </c>
      <c r="C41" s="26">
        <v>0</v>
      </c>
      <c r="D41" s="27">
        <f t="shared" si="0"/>
        <v>0</v>
      </c>
      <c r="E41" s="26">
        <v>0</v>
      </c>
      <c r="F41" s="9"/>
    </row>
    <row r="42" spans="1:6" s="8" customFormat="1" ht="54" customHeight="1">
      <c r="A42" s="24" t="s">
        <v>55</v>
      </c>
      <c r="B42" s="31" t="s">
        <v>56</v>
      </c>
      <c r="C42" s="26">
        <v>0</v>
      </c>
      <c r="D42" s="27">
        <f t="shared" si="0"/>
        <v>0</v>
      </c>
      <c r="E42" s="26">
        <v>0</v>
      </c>
      <c r="F42" s="9"/>
    </row>
    <row r="43" spans="1:6" s="6" customFormat="1" ht="15.75" customHeight="1">
      <c r="A43" s="19" t="s">
        <v>57</v>
      </c>
      <c r="B43" s="32" t="s">
        <v>58</v>
      </c>
      <c r="C43" s="21">
        <v>471875562</v>
      </c>
      <c r="D43" s="22">
        <f t="shared" si="0"/>
        <v>-47690035</v>
      </c>
      <c r="E43" s="21">
        <v>424185527</v>
      </c>
      <c r="F43" s="30"/>
    </row>
    <row r="44" spans="1:6" s="8" customFormat="1" ht="36" customHeight="1">
      <c r="A44" s="24" t="s">
        <v>59</v>
      </c>
      <c r="B44" s="28" t="s">
        <v>60</v>
      </c>
      <c r="C44" s="26">
        <v>407613356</v>
      </c>
      <c r="D44" s="27">
        <f t="shared" si="0"/>
        <v>-95940035</v>
      </c>
      <c r="E44" s="26">
        <v>311673321</v>
      </c>
      <c r="F44" s="9"/>
    </row>
    <row r="45" spans="1:6" s="8" customFormat="1" ht="35.25" customHeight="1">
      <c r="A45" s="24" t="s">
        <v>61</v>
      </c>
      <c r="B45" s="29" t="s">
        <v>62</v>
      </c>
      <c r="C45" s="26">
        <v>183846812</v>
      </c>
      <c r="D45" s="27">
        <f t="shared" si="0"/>
        <v>-61394940</v>
      </c>
      <c r="E45" s="26">
        <v>122451872</v>
      </c>
      <c r="F45" s="9"/>
    </row>
    <row r="46" spans="1:6" s="8" customFormat="1" ht="15.75" customHeight="1">
      <c r="A46" s="19">
        <v>3</v>
      </c>
      <c r="B46" s="20" t="s">
        <v>63</v>
      </c>
      <c r="C46" s="33">
        <v>-81400000</v>
      </c>
      <c r="D46" s="22">
        <f t="shared" si="0"/>
        <v>-1209297</v>
      </c>
      <c r="E46" s="33">
        <v>-82609297</v>
      </c>
      <c r="F46" s="9"/>
    </row>
    <row r="47" spans="1:6" s="8" customFormat="1" ht="39" customHeight="1">
      <c r="A47" s="24" t="s">
        <v>64</v>
      </c>
      <c r="B47" s="25" t="s">
        <v>65</v>
      </c>
      <c r="C47" s="26">
        <v>0</v>
      </c>
      <c r="D47" s="27">
        <f t="shared" si="0"/>
        <v>0</v>
      </c>
      <c r="E47" s="26">
        <v>0</v>
      </c>
      <c r="F47" s="9"/>
    </row>
    <row r="48" spans="1:6" s="8" customFormat="1" ht="15.75" customHeight="1">
      <c r="A48" s="19">
        <v>4</v>
      </c>
      <c r="B48" s="20" t="s">
        <v>66</v>
      </c>
      <c r="C48" s="21">
        <v>134980952</v>
      </c>
      <c r="D48" s="22">
        <f t="shared" si="0"/>
        <v>1209297</v>
      </c>
      <c r="E48" s="21">
        <v>136190249</v>
      </c>
      <c r="F48" s="9"/>
    </row>
    <row r="49" spans="1:6" s="8" customFormat="1" ht="15.75" customHeight="1">
      <c r="A49" s="24" t="s">
        <v>67</v>
      </c>
      <c r="B49" s="25" t="s">
        <v>68</v>
      </c>
      <c r="C49" s="26">
        <v>134980952</v>
      </c>
      <c r="D49" s="27">
        <f t="shared" si="0"/>
        <v>0</v>
      </c>
      <c r="E49" s="26">
        <v>134980952</v>
      </c>
      <c r="F49" s="9"/>
    </row>
    <row r="50" spans="1:6" s="8" customFormat="1" ht="15.75" customHeight="1">
      <c r="A50" s="24" t="s">
        <v>69</v>
      </c>
      <c r="B50" s="28" t="s">
        <v>70</v>
      </c>
      <c r="C50" s="26">
        <v>81400000</v>
      </c>
      <c r="D50" s="27">
        <f t="shared" si="0"/>
        <v>0</v>
      </c>
      <c r="E50" s="26">
        <v>81400000</v>
      </c>
      <c r="F50" s="9"/>
    </row>
    <row r="51" spans="1:6" s="15" customFormat="1" ht="18.75" customHeight="1">
      <c r="A51" s="175" t="s">
        <v>14</v>
      </c>
      <c r="B51" s="175" t="s">
        <v>15</v>
      </c>
      <c r="C51" s="175" t="s">
        <v>16</v>
      </c>
      <c r="D51" s="175" t="s">
        <v>17</v>
      </c>
      <c r="E51" s="175" t="s">
        <v>18</v>
      </c>
      <c r="F51" s="14"/>
    </row>
    <row r="52" spans="1:6" s="15" customFormat="1" ht="18.75" customHeight="1">
      <c r="A52" s="175"/>
      <c r="B52" s="175"/>
      <c r="C52" s="175"/>
      <c r="D52" s="175"/>
      <c r="E52" s="175"/>
      <c r="F52" s="14"/>
    </row>
    <row r="53" spans="1:6" s="18" customFormat="1" ht="15" customHeight="1">
      <c r="A53" s="16">
        <v>1</v>
      </c>
      <c r="B53" s="16">
        <v>2</v>
      </c>
      <c r="C53" s="16">
        <v>3</v>
      </c>
      <c r="D53" s="16">
        <v>4</v>
      </c>
      <c r="E53" s="16">
        <v>5</v>
      </c>
      <c r="F53" s="17"/>
    </row>
    <row r="54" spans="1:6" s="8" customFormat="1" ht="15.75" customHeight="1">
      <c r="A54" s="24" t="s">
        <v>71</v>
      </c>
      <c r="B54" s="25" t="s">
        <v>72</v>
      </c>
      <c r="C54" s="26">
        <v>0</v>
      </c>
      <c r="D54" s="26">
        <f t="shared" ref="D54:D74" si="1">E54-C54</f>
        <v>1209297</v>
      </c>
      <c r="E54" s="26">
        <v>1209297</v>
      </c>
      <c r="F54" s="9"/>
    </row>
    <row r="55" spans="1:6" s="23" customFormat="1" ht="15.75" customHeight="1">
      <c r="A55" s="24" t="s">
        <v>73</v>
      </c>
      <c r="B55" s="28" t="s">
        <v>70</v>
      </c>
      <c r="C55" s="26">
        <v>0</v>
      </c>
      <c r="D55" s="26">
        <f t="shared" si="1"/>
        <v>1209297</v>
      </c>
      <c r="E55" s="26">
        <v>1209297</v>
      </c>
      <c r="F55" s="14"/>
    </row>
    <row r="56" spans="1:6" s="23" customFormat="1" ht="15.75" customHeight="1">
      <c r="A56" s="24" t="s">
        <v>74</v>
      </c>
      <c r="B56" s="25" t="s">
        <v>75</v>
      </c>
      <c r="C56" s="26">
        <v>0</v>
      </c>
      <c r="D56" s="26">
        <f t="shared" si="1"/>
        <v>0</v>
      </c>
      <c r="E56" s="26">
        <v>0</v>
      </c>
      <c r="F56" s="14"/>
    </row>
    <row r="57" spans="1:6" s="35" customFormat="1" ht="15.75" customHeight="1">
      <c r="A57" s="24" t="s">
        <v>76</v>
      </c>
      <c r="B57" s="28" t="s">
        <v>70</v>
      </c>
      <c r="C57" s="26">
        <v>0</v>
      </c>
      <c r="D57" s="26">
        <f t="shared" si="1"/>
        <v>0</v>
      </c>
      <c r="E57" s="26">
        <v>0</v>
      </c>
      <c r="F57" s="34"/>
    </row>
    <row r="58" spans="1:6" s="8" customFormat="1" ht="15.75" customHeight="1">
      <c r="A58" s="24" t="s">
        <v>77</v>
      </c>
      <c r="B58" s="25" t="s">
        <v>78</v>
      </c>
      <c r="C58" s="26">
        <v>0</v>
      </c>
      <c r="D58" s="26">
        <f t="shared" si="1"/>
        <v>0</v>
      </c>
      <c r="E58" s="26">
        <v>0</v>
      </c>
      <c r="F58" s="9"/>
    </row>
    <row r="59" spans="1:6" s="8" customFormat="1" ht="18" customHeight="1">
      <c r="A59" s="24" t="s">
        <v>79</v>
      </c>
      <c r="B59" s="28" t="s">
        <v>70</v>
      </c>
      <c r="C59" s="26">
        <v>0</v>
      </c>
      <c r="D59" s="26">
        <f t="shared" si="1"/>
        <v>0</v>
      </c>
      <c r="E59" s="26">
        <v>0</v>
      </c>
      <c r="F59" s="9"/>
    </row>
    <row r="60" spans="1:6" s="8" customFormat="1" ht="21.6" customHeight="1">
      <c r="A60" s="24" t="s">
        <v>80</v>
      </c>
      <c r="B60" s="25" t="s">
        <v>81</v>
      </c>
      <c r="C60" s="26">
        <v>0</v>
      </c>
      <c r="D60" s="26">
        <f t="shared" si="1"/>
        <v>0</v>
      </c>
      <c r="E60" s="26">
        <v>0</v>
      </c>
      <c r="F60" s="9"/>
    </row>
    <row r="61" spans="1:6" s="8" customFormat="1" ht="17.25" customHeight="1">
      <c r="A61" s="24" t="s">
        <v>82</v>
      </c>
      <c r="B61" s="28" t="s">
        <v>70</v>
      </c>
      <c r="C61" s="26">
        <v>0</v>
      </c>
      <c r="D61" s="26">
        <f t="shared" si="1"/>
        <v>0</v>
      </c>
      <c r="E61" s="26">
        <v>0</v>
      </c>
      <c r="F61" s="9"/>
    </row>
    <row r="62" spans="1:6" s="8" customFormat="1" ht="15.75" customHeight="1">
      <c r="A62" s="19">
        <v>5</v>
      </c>
      <c r="B62" s="20" t="s">
        <v>83</v>
      </c>
      <c r="C62" s="21">
        <v>53580952</v>
      </c>
      <c r="D62" s="22">
        <f t="shared" si="1"/>
        <v>0</v>
      </c>
      <c r="E62" s="21">
        <v>53580952</v>
      </c>
      <c r="F62" s="9"/>
    </row>
    <row r="63" spans="1:6" s="8" customFormat="1" ht="31.5" customHeight="1">
      <c r="A63" s="24" t="s">
        <v>84</v>
      </c>
      <c r="B63" s="25" t="s">
        <v>85</v>
      </c>
      <c r="C63" s="26">
        <v>53580952</v>
      </c>
      <c r="D63" s="27">
        <f t="shared" si="1"/>
        <v>0</v>
      </c>
      <c r="E63" s="26">
        <v>53580952</v>
      </c>
      <c r="F63" s="9"/>
    </row>
    <row r="64" spans="1:6" s="8" customFormat="1" ht="31.5" customHeight="1">
      <c r="A64" s="24" t="s">
        <v>86</v>
      </c>
      <c r="B64" s="28" t="s">
        <v>87</v>
      </c>
      <c r="C64" s="26">
        <v>0</v>
      </c>
      <c r="D64" s="26">
        <f t="shared" si="1"/>
        <v>0</v>
      </c>
      <c r="E64" s="26">
        <v>0</v>
      </c>
      <c r="F64" s="9"/>
    </row>
    <row r="65" spans="1:6" s="8" customFormat="1" ht="31.5" customHeight="1">
      <c r="A65" s="24" t="s">
        <v>88</v>
      </c>
      <c r="B65" s="29" t="s">
        <v>89</v>
      </c>
      <c r="C65" s="26">
        <v>0</v>
      </c>
      <c r="D65" s="26">
        <f t="shared" si="1"/>
        <v>0</v>
      </c>
      <c r="E65" s="26">
        <v>0</v>
      </c>
      <c r="F65" s="9"/>
    </row>
    <row r="66" spans="1:6" s="8" customFormat="1" ht="31.5" customHeight="1">
      <c r="A66" s="24" t="s">
        <v>90</v>
      </c>
      <c r="B66" s="29" t="s">
        <v>91</v>
      </c>
      <c r="C66" s="26">
        <v>0</v>
      </c>
      <c r="D66" s="26">
        <f t="shared" si="1"/>
        <v>0</v>
      </c>
      <c r="E66" s="26">
        <v>0</v>
      </c>
      <c r="F66" s="9"/>
    </row>
    <row r="67" spans="1:6" s="8" customFormat="1" ht="50.25" customHeight="1">
      <c r="A67" s="24" t="s">
        <v>92</v>
      </c>
      <c r="B67" s="29" t="s">
        <v>93</v>
      </c>
      <c r="C67" s="26">
        <v>0</v>
      </c>
      <c r="D67" s="26">
        <f t="shared" si="1"/>
        <v>0</v>
      </c>
      <c r="E67" s="26">
        <v>0</v>
      </c>
      <c r="F67" s="9"/>
    </row>
    <row r="68" spans="1:6" s="8" customFormat="1" ht="15.75" customHeight="1">
      <c r="A68" s="24" t="s">
        <v>94</v>
      </c>
      <c r="B68" s="36" t="s">
        <v>95</v>
      </c>
      <c r="C68" s="26">
        <v>0</v>
      </c>
      <c r="D68" s="26">
        <f t="shared" si="1"/>
        <v>0</v>
      </c>
      <c r="E68" s="26">
        <v>0</v>
      </c>
      <c r="F68" s="9"/>
    </row>
    <row r="69" spans="1:6" s="8" customFormat="1" ht="35.25" customHeight="1">
      <c r="A69" s="24" t="s">
        <v>96</v>
      </c>
      <c r="B69" s="36" t="s">
        <v>97</v>
      </c>
      <c r="C69" s="26">
        <v>0</v>
      </c>
      <c r="D69" s="26">
        <f t="shared" si="1"/>
        <v>0</v>
      </c>
      <c r="E69" s="26">
        <v>0</v>
      </c>
      <c r="F69" s="9"/>
    </row>
    <row r="70" spans="1:6" s="8" customFormat="1" ht="15.75" customHeight="1">
      <c r="A70" s="24" t="s">
        <v>98</v>
      </c>
      <c r="B70" s="36" t="s">
        <v>99</v>
      </c>
      <c r="C70" s="26">
        <v>0</v>
      </c>
      <c r="D70" s="26">
        <f t="shared" si="1"/>
        <v>0</v>
      </c>
      <c r="E70" s="26">
        <v>0</v>
      </c>
      <c r="F70" s="9"/>
    </row>
    <row r="71" spans="1:6" s="8" customFormat="1" ht="31.5" customHeight="1">
      <c r="A71" s="24" t="s">
        <v>100</v>
      </c>
      <c r="B71" s="31" t="s">
        <v>101</v>
      </c>
      <c r="C71" s="26">
        <v>0</v>
      </c>
      <c r="D71" s="26">
        <f t="shared" si="1"/>
        <v>0</v>
      </c>
      <c r="E71" s="26">
        <v>0</v>
      </c>
      <c r="F71" s="9"/>
    </row>
    <row r="72" spans="1:6" s="8" customFormat="1" ht="15.75" customHeight="1">
      <c r="A72" s="24" t="s">
        <v>102</v>
      </c>
      <c r="B72" s="25" t="s">
        <v>103</v>
      </c>
      <c r="C72" s="26">
        <v>0</v>
      </c>
      <c r="D72" s="26">
        <f t="shared" si="1"/>
        <v>0</v>
      </c>
      <c r="E72" s="26">
        <v>0</v>
      </c>
      <c r="F72" s="9"/>
    </row>
    <row r="73" spans="1:6" s="8" customFormat="1" ht="20.25" customHeight="1">
      <c r="A73" s="19" t="s">
        <v>104</v>
      </c>
      <c r="B73" s="20" t="s">
        <v>105</v>
      </c>
      <c r="C73" s="21">
        <v>350501343</v>
      </c>
      <c r="D73" s="22">
        <f t="shared" si="1"/>
        <v>0</v>
      </c>
      <c r="E73" s="21">
        <v>350501343</v>
      </c>
      <c r="F73" s="9"/>
    </row>
    <row r="74" spans="1:6" s="8" customFormat="1" ht="21" customHeight="1">
      <c r="A74" s="24" t="s">
        <v>106</v>
      </c>
      <c r="B74" s="25" t="s">
        <v>107</v>
      </c>
      <c r="C74" s="26">
        <v>0</v>
      </c>
      <c r="D74" s="27">
        <f t="shared" si="1"/>
        <v>0</v>
      </c>
      <c r="E74" s="26">
        <v>0</v>
      </c>
      <c r="F74" s="9"/>
    </row>
    <row r="75" spans="1:6" s="8" customFormat="1" ht="31.5" customHeight="1">
      <c r="A75" s="19">
        <v>7</v>
      </c>
      <c r="B75" s="20" t="s">
        <v>108</v>
      </c>
      <c r="C75" s="37" t="s">
        <v>109</v>
      </c>
      <c r="D75" s="38" t="s">
        <v>109</v>
      </c>
      <c r="E75" s="37" t="s">
        <v>109</v>
      </c>
      <c r="F75" s="9"/>
    </row>
    <row r="76" spans="1:6" s="8" customFormat="1" ht="15.75" customHeight="1">
      <c r="A76" s="24" t="s">
        <v>110</v>
      </c>
      <c r="B76" s="25" t="s">
        <v>111</v>
      </c>
      <c r="C76" s="26">
        <v>133364434</v>
      </c>
      <c r="D76" s="27">
        <f>E76-C76</f>
        <v>25792456</v>
      </c>
      <c r="E76" s="26">
        <v>159156890</v>
      </c>
      <c r="F76" s="9"/>
    </row>
    <row r="77" spans="1:6" s="8" customFormat="1" ht="34.5" customHeight="1">
      <c r="A77" s="24" t="s">
        <v>112</v>
      </c>
      <c r="B77" s="25" t="s">
        <v>113</v>
      </c>
      <c r="C77" s="26">
        <v>133364434</v>
      </c>
      <c r="D77" s="27">
        <f>E77-C77</f>
        <v>27001753</v>
      </c>
      <c r="E77" s="26">
        <v>160366187</v>
      </c>
      <c r="F77" s="9"/>
    </row>
    <row r="78" spans="1:6" s="8" customFormat="1" ht="21.75" customHeight="1">
      <c r="A78" s="19">
        <v>8</v>
      </c>
      <c r="B78" s="20" t="s">
        <v>114</v>
      </c>
      <c r="C78" s="37" t="s">
        <v>109</v>
      </c>
      <c r="D78" s="38" t="s">
        <v>109</v>
      </c>
      <c r="E78" s="37" t="s">
        <v>109</v>
      </c>
      <c r="F78" s="9"/>
    </row>
    <row r="79" spans="1:6" s="8" customFormat="1" ht="82.5" customHeight="1">
      <c r="A79" s="24" t="s">
        <v>115</v>
      </c>
      <c r="B79" s="25" t="s">
        <v>309</v>
      </c>
      <c r="C79" s="39">
        <v>0.124</v>
      </c>
      <c r="D79" s="39">
        <f t="shared" ref="D79:D85" si="2">E79-C79</f>
        <v>-2.86E-2</v>
      </c>
      <c r="E79" s="39">
        <v>9.5399999999999999E-2</v>
      </c>
      <c r="F79" s="9"/>
    </row>
    <row r="80" spans="1:6" s="8" customFormat="1" ht="31.15" hidden="1" customHeight="1">
      <c r="A80" s="24" t="s">
        <v>116</v>
      </c>
      <c r="B80" s="28" t="s">
        <v>116</v>
      </c>
      <c r="C80" s="39"/>
      <c r="D80" s="39">
        <f t="shared" si="2"/>
        <v>0</v>
      </c>
      <c r="E80" s="39"/>
      <c r="F80" s="9"/>
    </row>
    <row r="81" spans="1:6" s="8" customFormat="1" ht="31.15" hidden="1" customHeight="1">
      <c r="A81" s="24" t="s">
        <v>117</v>
      </c>
      <c r="B81" s="28" t="s">
        <v>117</v>
      </c>
      <c r="C81" s="39"/>
      <c r="D81" s="39">
        <f t="shared" si="2"/>
        <v>0</v>
      </c>
      <c r="E81" s="39"/>
      <c r="F81" s="9"/>
    </row>
    <row r="82" spans="1:6" s="8" customFormat="1" ht="28.9" customHeight="1">
      <c r="A82" s="176" t="s">
        <v>118</v>
      </c>
      <c r="B82" s="176" t="s">
        <v>119</v>
      </c>
      <c r="C82" s="39">
        <v>0.25040000000000001</v>
      </c>
      <c r="D82" s="39">
        <f t="shared" si="2"/>
        <v>3.6400000000000002E-2</v>
      </c>
      <c r="E82" s="39">
        <v>0.2868</v>
      </c>
      <c r="F82" s="9"/>
    </row>
    <row r="83" spans="1:6" s="8" customFormat="1" ht="34.5" customHeight="1">
      <c r="A83" s="176"/>
      <c r="B83" s="176"/>
      <c r="C83" s="39">
        <v>0.25080000000000002</v>
      </c>
      <c r="D83" s="39">
        <f t="shared" si="2"/>
        <v>3.6400000000000002E-2</v>
      </c>
      <c r="E83" s="39">
        <v>0.28720000000000001</v>
      </c>
      <c r="F83" s="9"/>
    </row>
    <row r="84" spans="1:6" s="8" customFormat="1" ht="93.75" customHeight="1">
      <c r="A84" s="24" t="s">
        <v>120</v>
      </c>
      <c r="B84" s="25" t="s">
        <v>310</v>
      </c>
      <c r="C84" s="39">
        <v>0.26519999999999999</v>
      </c>
      <c r="D84" s="39">
        <f t="shared" si="2"/>
        <v>0</v>
      </c>
      <c r="E84" s="39">
        <v>0.26519999999999999</v>
      </c>
      <c r="F84" s="9"/>
    </row>
    <row r="85" spans="1:6" s="8" customFormat="1" ht="96.75" customHeight="1">
      <c r="A85" s="24" t="s">
        <v>121</v>
      </c>
      <c r="B85" s="28" t="s">
        <v>311</v>
      </c>
      <c r="C85" s="39">
        <v>0.29360000000000003</v>
      </c>
      <c r="D85" s="39">
        <f t="shared" si="2"/>
        <v>0</v>
      </c>
      <c r="E85" s="39">
        <v>0.29360000000000003</v>
      </c>
      <c r="F85" s="9"/>
    </row>
    <row r="86" spans="1:6" s="23" customFormat="1" ht="89.25" customHeight="1">
      <c r="A86" s="24" t="s">
        <v>122</v>
      </c>
      <c r="B86" s="25" t="s">
        <v>312</v>
      </c>
      <c r="C86" s="40" t="s">
        <v>123</v>
      </c>
      <c r="D86" s="26"/>
      <c r="E86" s="40" t="s">
        <v>123</v>
      </c>
      <c r="F86" s="14"/>
    </row>
    <row r="87" spans="1:6" s="23" customFormat="1" ht="99.75" customHeight="1">
      <c r="A87" s="24" t="s">
        <v>124</v>
      </c>
      <c r="B87" s="28" t="s">
        <v>313</v>
      </c>
      <c r="C87" s="40" t="s">
        <v>123</v>
      </c>
      <c r="D87" s="26"/>
      <c r="E87" s="40" t="s">
        <v>123</v>
      </c>
      <c r="F87" s="14"/>
    </row>
    <row r="88" spans="1:6" s="23" customFormat="1" ht="15.75" hidden="1" customHeight="1">
      <c r="A88" s="24"/>
      <c r="B88" s="41" t="s">
        <v>125</v>
      </c>
      <c r="C88" s="40"/>
      <c r="D88" s="26"/>
      <c r="E88" s="40"/>
      <c r="F88" s="14"/>
    </row>
    <row r="89" spans="1:6" s="23" customFormat="1" ht="78.75" hidden="1" customHeight="1">
      <c r="A89" s="24"/>
      <c r="B89" s="41" t="s">
        <v>126</v>
      </c>
      <c r="C89" s="40"/>
      <c r="D89" s="26"/>
      <c r="E89" s="40"/>
      <c r="F89" s="14"/>
    </row>
    <row r="90" spans="1:6" s="23" customFormat="1" ht="78.75" hidden="1" customHeight="1">
      <c r="A90" s="24"/>
      <c r="B90" s="41" t="s">
        <v>127</v>
      </c>
      <c r="C90" s="40" t="s">
        <v>123</v>
      </c>
      <c r="D90" s="26"/>
      <c r="E90" s="40" t="s">
        <v>123</v>
      </c>
      <c r="F90" s="14"/>
    </row>
    <row r="91" spans="1:6" s="23" customFormat="1" ht="78.75" hidden="1" customHeight="1">
      <c r="A91" s="24"/>
      <c r="B91" s="42" t="s">
        <v>128</v>
      </c>
      <c r="C91" s="40" t="s">
        <v>123</v>
      </c>
      <c r="D91" s="26"/>
      <c r="E91" s="40" t="s">
        <v>123</v>
      </c>
      <c r="F91" s="14"/>
    </row>
    <row r="92" spans="1:6" s="35" customFormat="1" ht="45.6" customHeight="1">
      <c r="A92" s="19">
        <v>9</v>
      </c>
      <c r="B92" s="20" t="s">
        <v>129</v>
      </c>
      <c r="C92" s="37" t="s">
        <v>109</v>
      </c>
      <c r="D92" s="37" t="s">
        <v>109</v>
      </c>
      <c r="E92" s="37" t="s">
        <v>109</v>
      </c>
      <c r="F92" s="34"/>
    </row>
    <row r="93" spans="1:6" s="15" customFormat="1" ht="18.75" customHeight="1">
      <c r="A93" s="175" t="s">
        <v>14</v>
      </c>
      <c r="B93" s="175" t="s">
        <v>15</v>
      </c>
      <c r="C93" s="175" t="s">
        <v>16</v>
      </c>
      <c r="D93" s="175" t="s">
        <v>17</v>
      </c>
      <c r="E93" s="175" t="s">
        <v>18</v>
      </c>
      <c r="F93" s="14"/>
    </row>
    <row r="94" spans="1:6" s="15" customFormat="1" ht="18.75" customHeight="1">
      <c r="A94" s="175"/>
      <c r="B94" s="175"/>
      <c r="C94" s="175"/>
      <c r="D94" s="175"/>
      <c r="E94" s="175"/>
      <c r="F94" s="14"/>
    </row>
    <row r="95" spans="1:6" s="18" customFormat="1" ht="15" customHeight="1">
      <c r="A95" s="16">
        <v>1</v>
      </c>
      <c r="B95" s="16">
        <v>2</v>
      </c>
      <c r="C95" s="16">
        <v>3</v>
      </c>
      <c r="D95" s="16">
        <v>4</v>
      </c>
      <c r="E95" s="16">
        <v>5</v>
      </c>
      <c r="F95" s="17"/>
    </row>
    <row r="96" spans="1:6" s="8" customFormat="1" ht="31.5">
      <c r="A96" s="24" t="s">
        <v>130</v>
      </c>
      <c r="B96" s="25" t="s">
        <v>131</v>
      </c>
      <c r="C96" s="26">
        <v>276862743</v>
      </c>
      <c r="D96" s="27">
        <f>E96-C96</f>
        <v>-28304859</v>
      </c>
      <c r="E96" s="26">
        <v>248557884</v>
      </c>
      <c r="F96" s="9"/>
    </row>
    <row r="97" spans="1:6" s="8" customFormat="1" ht="50.45" customHeight="1">
      <c r="A97" s="24" t="s">
        <v>132</v>
      </c>
      <c r="B97" s="28" t="s">
        <v>133</v>
      </c>
      <c r="C97" s="26">
        <v>276862743</v>
      </c>
      <c r="D97" s="27">
        <f t="shared" ref="D97:D107" si="3">E97-C97</f>
        <v>-28304859</v>
      </c>
      <c r="E97" s="26">
        <v>248557884</v>
      </c>
      <c r="F97" s="9"/>
    </row>
    <row r="98" spans="1:6" s="8" customFormat="1" ht="15.75" customHeight="1">
      <c r="A98" s="24" t="s">
        <v>134</v>
      </c>
      <c r="B98" s="29" t="s">
        <v>135</v>
      </c>
      <c r="C98" s="26">
        <v>233709810</v>
      </c>
      <c r="D98" s="27">
        <f t="shared" si="3"/>
        <v>-24787816</v>
      </c>
      <c r="E98" s="26">
        <v>208921994</v>
      </c>
      <c r="F98" s="9"/>
    </row>
    <row r="99" spans="1:6" s="8" customFormat="1" ht="31.5" customHeight="1">
      <c r="A99" s="24" t="s">
        <v>136</v>
      </c>
      <c r="B99" s="25" t="s">
        <v>137</v>
      </c>
      <c r="C99" s="26">
        <v>248637160</v>
      </c>
      <c r="D99" s="27">
        <f t="shared" si="3"/>
        <v>-111970524</v>
      </c>
      <c r="E99" s="26">
        <v>136666636</v>
      </c>
      <c r="F99" s="9"/>
    </row>
    <row r="100" spans="1:6" s="8" customFormat="1" ht="47.25">
      <c r="A100" s="24" t="s">
        <v>138</v>
      </c>
      <c r="B100" s="28" t="s">
        <v>139</v>
      </c>
      <c r="C100" s="26">
        <v>248637160</v>
      </c>
      <c r="D100" s="27">
        <f t="shared" si="3"/>
        <v>-111970524</v>
      </c>
      <c r="E100" s="26">
        <v>136666636</v>
      </c>
      <c r="F100" s="9"/>
    </row>
    <row r="101" spans="1:6" s="8" customFormat="1" ht="15.6" customHeight="1">
      <c r="A101" s="24" t="s">
        <v>140</v>
      </c>
      <c r="B101" s="29" t="s">
        <v>135</v>
      </c>
      <c r="C101" s="26">
        <v>220205782</v>
      </c>
      <c r="D101" s="27">
        <f t="shared" si="3"/>
        <v>-94654672</v>
      </c>
      <c r="E101" s="26">
        <v>125551110</v>
      </c>
      <c r="F101" s="9"/>
    </row>
    <row r="102" spans="1:6" s="8" customFormat="1" ht="31.5" customHeight="1">
      <c r="A102" s="24" t="s">
        <v>141</v>
      </c>
      <c r="B102" s="25" t="s">
        <v>142</v>
      </c>
      <c r="C102" s="26">
        <v>287422090</v>
      </c>
      <c r="D102" s="27">
        <f t="shared" si="3"/>
        <v>-28027590</v>
      </c>
      <c r="E102" s="26">
        <v>259394500</v>
      </c>
      <c r="F102" s="9"/>
    </row>
    <row r="103" spans="1:6" s="8" customFormat="1" ht="47.25" customHeight="1">
      <c r="A103" s="24" t="s">
        <v>143</v>
      </c>
      <c r="B103" s="28" t="s">
        <v>144</v>
      </c>
      <c r="C103" s="26">
        <v>287422090</v>
      </c>
      <c r="D103" s="27">
        <f t="shared" si="3"/>
        <v>-28027590</v>
      </c>
      <c r="E103" s="26">
        <v>259394500</v>
      </c>
      <c r="F103" s="9"/>
    </row>
    <row r="104" spans="1:6" s="8" customFormat="1" ht="34.9" customHeight="1">
      <c r="A104" s="24" t="s">
        <v>145</v>
      </c>
      <c r="B104" s="29" t="s">
        <v>146</v>
      </c>
      <c r="C104" s="26">
        <v>233556482</v>
      </c>
      <c r="D104" s="27">
        <f t="shared" si="3"/>
        <v>-24639297</v>
      </c>
      <c r="E104" s="26">
        <v>208917185</v>
      </c>
      <c r="F104" s="9"/>
    </row>
    <row r="105" spans="1:6" s="8" customFormat="1" ht="31.5">
      <c r="A105" s="24" t="s">
        <v>147</v>
      </c>
      <c r="B105" s="25" t="s">
        <v>148</v>
      </c>
      <c r="C105" s="26">
        <v>265179164</v>
      </c>
      <c r="D105" s="27">
        <f t="shared" si="3"/>
        <v>-92647394</v>
      </c>
      <c r="E105" s="26">
        <v>172531770</v>
      </c>
      <c r="F105" s="9"/>
    </row>
    <row r="106" spans="1:6" s="8" customFormat="1" ht="47.25" customHeight="1">
      <c r="A106" s="24" t="s">
        <v>149</v>
      </c>
      <c r="B106" s="28" t="s">
        <v>150</v>
      </c>
      <c r="C106" s="26">
        <v>265179164</v>
      </c>
      <c r="D106" s="27">
        <f t="shared" si="3"/>
        <v>-92647394</v>
      </c>
      <c r="E106" s="26">
        <v>172531770</v>
      </c>
      <c r="F106" s="9"/>
    </row>
    <row r="107" spans="1:6" s="8" customFormat="1" ht="31.15" customHeight="1">
      <c r="A107" s="24" t="s">
        <v>151</v>
      </c>
      <c r="B107" s="29" t="s">
        <v>146</v>
      </c>
      <c r="C107" s="26">
        <v>220205782</v>
      </c>
      <c r="D107" s="27">
        <f t="shared" si="3"/>
        <v>-74056529</v>
      </c>
      <c r="E107" s="26">
        <v>146149253</v>
      </c>
      <c r="F107" s="9"/>
    </row>
    <row r="108" spans="1:6" s="8" customFormat="1" ht="15.75" customHeight="1">
      <c r="A108" s="19">
        <v>10</v>
      </c>
      <c r="B108" s="20" t="s">
        <v>152</v>
      </c>
      <c r="C108" s="37" t="s">
        <v>109</v>
      </c>
      <c r="D108" s="38" t="s">
        <v>109</v>
      </c>
      <c r="E108" s="37" t="s">
        <v>109</v>
      </c>
      <c r="F108" s="9"/>
    </row>
    <row r="109" spans="1:6" s="8" customFormat="1" ht="31.5" customHeight="1">
      <c r="A109" s="24" t="s">
        <v>153</v>
      </c>
      <c r="B109" s="25" t="s">
        <v>154</v>
      </c>
      <c r="C109" s="26">
        <v>594389394</v>
      </c>
      <c r="D109" s="27">
        <f t="shared" ref="D109:D134" si="4">E109-C109</f>
        <v>45468869</v>
      </c>
      <c r="E109" s="26">
        <v>639858263</v>
      </c>
      <c r="F109" s="9"/>
    </row>
    <row r="110" spans="1:6" s="8" customFormat="1" ht="15.75" customHeight="1">
      <c r="A110" s="24" t="s">
        <v>155</v>
      </c>
      <c r="B110" s="28" t="s">
        <v>156</v>
      </c>
      <c r="C110" s="26">
        <v>299075518</v>
      </c>
      <c r="D110" s="27">
        <f t="shared" si="4"/>
        <v>75059773</v>
      </c>
      <c r="E110" s="26">
        <v>374135291</v>
      </c>
      <c r="F110" s="9"/>
    </row>
    <row r="111" spans="1:6" s="8" customFormat="1" ht="15.75" customHeight="1">
      <c r="A111" s="24" t="s">
        <v>157</v>
      </c>
      <c r="B111" s="28" t="s">
        <v>158</v>
      </c>
      <c r="C111" s="26">
        <v>295313876</v>
      </c>
      <c r="D111" s="27">
        <f t="shared" si="4"/>
        <v>-29590904</v>
      </c>
      <c r="E111" s="26">
        <v>265722972</v>
      </c>
      <c r="F111" s="9"/>
    </row>
    <row r="112" spans="1:6" s="8" customFormat="1" ht="31.5" customHeight="1">
      <c r="A112" s="24" t="s">
        <v>159</v>
      </c>
      <c r="B112" s="25" t="s">
        <v>160</v>
      </c>
      <c r="C112" s="26">
        <v>0</v>
      </c>
      <c r="D112" s="27">
        <f t="shared" si="4"/>
        <v>657594</v>
      </c>
      <c r="E112" s="26">
        <v>657594</v>
      </c>
      <c r="F112" s="9"/>
    </row>
    <row r="113" spans="1:6" s="8" customFormat="1" ht="47.25" customHeight="1">
      <c r="A113" s="24" t="s">
        <v>161</v>
      </c>
      <c r="B113" s="25" t="s">
        <v>162</v>
      </c>
      <c r="C113" s="26">
        <v>0</v>
      </c>
      <c r="D113" s="27">
        <f t="shared" si="4"/>
        <v>0</v>
      </c>
      <c r="E113" s="26">
        <v>0</v>
      </c>
      <c r="F113" s="9"/>
    </row>
    <row r="114" spans="1:6" s="8" customFormat="1" ht="51.75" customHeight="1">
      <c r="A114" s="24" t="s">
        <v>163</v>
      </c>
      <c r="B114" s="25" t="s">
        <v>164</v>
      </c>
      <c r="C114" s="26">
        <v>0</v>
      </c>
      <c r="D114" s="27">
        <f t="shared" si="4"/>
        <v>0</v>
      </c>
      <c r="E114" s="26">
        <v>0</v>
      </c>
      <c r="F114" s="9"/>
    </row>
    <row r="115" spans="1:6" s="8" customFormat="1" ht="52.5" customHeight="1">
      <c r="A115" s="24" t="s">
        <v>165</v>
      </c>
      <c r="B115" s="25" t="s">
        <v>166</v>
      </c>
      <c r="C115" s="26">
        <v>0</v>
      </c>
      <c r="D115" s="27">
        <f t="shared" si="4"/>
        <v>0</v>
      </c>
      <c r="E115" s="26">
        <v>0</v>
      </c>
      <c r="F115" s="9"/>
    </row>
    <row r="116" spans="1:6" s="8" customFormat="1" ht="31.5" customHeight="1">
      <c r="A116" s="24" t="s">
        <v>167</v>
      </c>
      <c r="B116" s="25" t="s">
        <v>168</v>
      </c>
      <c r="C116" s="26">
        <v>53580952</v>
      </c>
      <c r="D116" s="27">
        <f t="shared" si="4"/>
        <v>0</v>
      </c>
      <c r="E116" s="26">
        <v>53580952</v>
      </c>
      <c r="F116" s="9"/>
    </row>
    <row r="117" spans="1:6" s="8" customFormat="1" ht="15.75" customHeight="1">
      <c r="A117" s="24" t="s">
        <v>169</v>
      </c>
      <c r="B117" s="25" t="s">
        <v>170</v>
      </c>
      <c r="C117" s="26">
        <v>1293298.8</v>
      </c>
      <c r="D117" s="27">
        <f t="shared" si="4"/>
        <v>0</v>
      </c>
      <c r="E117" s="26">
        <v>1293298.8</v>
      </c>
      <c r="F117" s="9"/>
    </row>
    <row r="118" spans="1:6" s="8" customFormat="1" ht="31.5" customHeight="1">
      <c r="A118" s="24" t="s">
        <v>171</v>
      </c>
      <c r="B118" s="28" t="s">
        <v>172</v>
      </c>
      <c r="C118" s="26">
        <v>343298.8</v>
      </c>
      <c r="D118" s="27">
        <f t="shared" si="4"/>
        <v>0</v>
      </c>
      <c r="E118" s="26">
        <v>343298.8</v>
      </c>
      <c r="F118" s="9"/>
    </row>
    <row r="119" spans="1:6" s="8" customFormat="1" ht="31.5" customHeight="1">
      <c r="A119" s="24" t="s">
        <v>173</v>
      </c>
      <c r="B119" s="28" t="s">
        <v>174</v>
      </c>
      <c r="C119" s="26">
        <v>950000</v>
      </c>
      <c r="D119" s="27">
        <f t="shared" si="4"/>
        <v>0</v>
      </c>
      <c r="E119" s="26">
        <v>950000</v>
      </c>
      <c r="F119" s="9"/>
    </row>
    <row r="120" spans="1:6" s="8" customFormat="1" ht="39.6" customHeight="1">
      <c r="A120" s="24" t="s">
        <v>175</v>
      </c>
      <c r="B120" s="29" t="s">
        <v>176</v>
      </c>
      <c r="C120" s="26">
        <v>0</v>
      </c>
      <c r="D120" s="26">
        <f t="shared" si="4"/>
        <v>0</v>
      </c>
      <c r="E120" s="26">
        <v>0</v>
      </c>
      <c r="F120" s="9"/>
    </row>
    <row r="121" spans="1:6" s="8" customFormat="1" ht="15.75" customHeight="1">
      <c r="A121" s="24" t="s">
        <v>177</v>
      </c>
      <c r="B121" s="36" t="s">
        <v>178</v>
      </c>
      <c r="C121" s="26">
        <v>0</v>
      </c>
      <c r="D121" s="26">
        <f t="shared" si="4"/>
        <v>0</v>
      </c>
      <c r="E121" s="26">
        <v>0</v>
      </c>
      <c r="F121" s="9"/>
    </row>
    <row r="122" spans="1:6" s="8" customFormat="1" ht="15.75" customHeight="1">
      <c r="A122" s="24" t="s">
        <v>179</v>
      </c>
      <c r="B122" s="28" t="s">
        <v>180</v>
      </c>
      <c r="C122" s="26">
        <v>0</v>
      </c>
      <c r="D122" s="26">
        <f t="shared" si="4"/>
        <v>0</v>
      </c>
      <c r="E122" s="26">
        <v>0</v>
      </c>
      <c r="F122" s="9"/>
    </row>
    <row r="123" spans="1:6" s="8" customFormat="1" ht="31.5" customHeight="1">
      <c r="A123" s="24" t="s">
        <v>181</v>
      </c>
      <c r="B123" s="25" t="s">
        <v>182</v>
      </c>
      <c r="C123" s="26">
        <v>0</v>
      </c>
      <c r="D123" s="26">
        <f t="shared" si="4"/>
        <v>0</v>
      </c>
      <c r="E123" s="26">
        <v>0</v>
      </c>
      <c r="F123" s="9"/>
    </row>
    <row r="124" spans="1:6" s="8" customFormat="1" ht="31.5" customHeight="1">
      <c r="A124" s="24" t="s">
        <v>183</v>
      </c>
      <c r="B124" s="25" t="s">
        <v>184</v>
      </c>
      <c r="C124" s="26">
        <v>0</v>
      </c>
      <c r="D124" s="26">
        <f t="shared" si="4"/>
        <v>0</v>
      </c>
      <c r="E124" s="26">
        <v>0</v>
      </c>
      <c r="F124" s="9"/>
    </row>
    <row r="125" spans="1:6" s="8" customFormat="1" ht="19.149999999999999" hidden="1" customHeight="1">
      <c r="A125" s="19">
        <v>11</v>
      </c>
      <c r="B125" s="20" t="s">
        <v>185</v>
      </c>
      <c r="C125" s="37" t="s">
        <v>109</v>
      </c>
      <c r="D125" s="26" t="e">
        <f t="shared" si="4"/>
        <v>#VALUE!</v>
      </c>
      <c r="E125" s="37"/>
      <c r="F125" s="9"/>
    </row>
    <row r="126" spans="1:6" s="8" customFormat="1" ht="15.75" hidden="1" customHeight="1">
      <c r="A126" s="24" t="s">
        <v>186</v>
      </c>
      <c r="B126" s="25" t="s">
        <v>187</v>
      </c>
      <c r="C126" s="26">
        <v>0</v>
      </c>
      <c r="D126" s="26">
        <f t="shared" si="4"/>
        <v>0</v>
      </c>
      <c r="E126" s="26"/>
      <c r="F126" s="9"/>
    </row>
    <row r="127" spans="1:6" s="8" customFormat="1" ht="15.75" hidden="1" customHeight="1">
      <c r="A127" s="24" t="s">
        <v>188</v>
      </c>
      <c r="B127" s="28" t="s">
        <v>189</v>
      </c>
      <c r="C127" s="26">
        <v>0</v>
      </c>
      <c r="D127" s="26">
        <f t="shared" si="4"/>
        <v>0</v>
      </c>
      <c r="E127" s="26"/>
      <c r="F127" s="9"/>
    </row>
    <row r="128" spans="1:6" s="8" customFormat="1" ht="36" hidden="1" customHeight="1">
      <c r="A128" s="24" t="s">
        <v>190</v>
      </c>
      <c r="B128" s="25" t="s">
        <v>191</v>
      </c>
      <c r="C128" s="26">
        <v>0</v>
      </c>
      <c r="D128" s="26">
        <f t="shared" si="4"/>
        <v>0</v>
      </c>
      <c r="E128" s="26"/>
      <c r="F128" s="9"/>
    </row>
    <row r="129" spans="1:6" s="23" customFormat="1" ht="34.9" hidden="1" customHeight="1">
      <c r="A129" s="19">
        <v>12</v>
      </c>
      <c r="B129" s="20" t="s">
        <v>192</v>
      </c>
      <c r="C129" s="37" t="s">
        <v>109</v>
      </c>
      <c r="D129" s="26" t="e">
        <f t="shared" si="4"/>
        <v>#VALUE!</v>
      </c>
      <c r="E129" s="37"/>
      <c r="F129" s="14"/>
    </row>
    <row r="130" spans="1:6" s="23" customFormat="1" ht="31.5" hidden="1" customHeight="1">
      <c r="A130" s="24" t="s">
        <v>193</v>
      </c>
      <c r="B130" s="25" t="s">
        <v>194</v>
      </c>
      <c r="C130" s="40" t="str">
        <f>+IF(C77&lt;0,ROUND(C77,2),"nd")</f>
        <v>nd</v>
      </c>
      <c r="D130" s="26" t="e">
        <f t="shared" si="4"/>
        <v>#VALUE!</v>
      </c>
      <c r="E130" s="40"/>
      <c r="F130" s="14"/>
    </row>
    <row r="131" spans="1:6" s="35" customFormat="1" ht="31.5" hidden="1" customHeight="1">
      <c r="A131" s="24" t="s">
        <v>195</v>
      </c>
      <c r="B131" s="25" t="s">
        <v>196</v>
      </c>
      <c r="C131" s="43" t="str">
        <f>IF(C79&lt;=C84,"x",ROUND(C79-C84,4))</f>
        <v>x</v>
      </c>
      <c r="D131" s="26" t="e">
        <f t="shared" si="4"/>
        <v>#VALUE!</v>
      </c>
      <c r="E131" s="43"/>
      <c r="F131" s="34"/>
    </row>
    <row r="132" spans="1:6" s="8" customFormat="1" ht="31.5" hidden="1" customHeight="1">
      <c r="A132" s="24" t="s">
        <v>197</v>
      </c>
      <c r="B132" s="25" t="s">
        <v>198</v>
      </c>
      <c r="C132" s="43" t="str">
        <f>IF(C79&lt;=C85,"x",ROUND(C79-C85,4))</f>
        <v>x</v>
      </c>
      <c r="D132" s="26" t="e">
        <f t="shared" si="4"/>
        <v>#VALUE!</v>
      </c>
      <c r="E132" s="43"/>
      <c r="F132" s="9"/>
    </row>
    <row r="133" spans="1:6" s="8" customFormat="1" ht="78.75" customHeight="1">
      <c r="A133" s="24" t="s">
        <v>199</v>
      </c>
      <c r="B133" s="25" t="s">
        <v>200</v>
      </c>
      <c r="C133" s="44">
        <v>0</v>
      </c>
      <c r="D133" s="26">
        <f t="shared" si="4"/>
        <v>0</v>
      </c>
      <c r="E133" s="44">
        <v>0</v>
      </c>
      <c r="F133" s="9"/>
    </row>
    <row r="134" spans="1:6" s="8" customFormat="1" ht="31.5" customHeight="1">
      <c r="A134" s="24" t="s">
        <v>201</v>
      </c>
      <c r="B134" s="25" t="s">
        <v>202</v>
      </c>
      <c r="C134" s="44">
        <v>341435</v>
      </c>
      <c r="D134" s="27">
        <f t="shared" si="4"/>
        <v>-75682</v>
      </c>
      <c r="E134" s="44">
        <v>265753</v>
      </c>
      <c r="F134" s="9"/>
    </row>
    <row r="135" spans="1:6" s="8" customFormat="1" ht="1.1499999999999999" customHeight="1">
      <c r="A135" s="45"/>
      <c r="B135" s="46"/>
      <c r="C135" s="47"/>
      <c r="D135" s="47"/>
      <c r="E135" s="47"/>
      <c r="F135" s="9"/>
    </row>
    <row r="136" spans="1:6" ht="15.75" customHeight="1">
      <c r="A136" s="172" t="s">
        <v>203</v>
      </c>
      <c r="B136" s="172"/>
      <c r="C136" s="172"/>
      <c r="D136" s="172"/>
      <c r="E136" s="172"/>
      <c r="F136" s="8"/>
    </row>
    <row r="137" spans="1:6" ht="15.75" customHeight="1">
      <c r="A137" s="48"/>
      <c r="B137" s="49" t="s">
        <v>204</v>
      </c>
      <c r="C137" s="49"/>
      <c r="D137" s="49"/>
      <c r="E137" s="49"/>
      <c r="F137" s="49"/>
    </row>
    <row r="138" spans="1:6" ht="15.75" customHeight="1">
      <c r="A138" s="48"/>
      <c r="B138" s="49" t="s">
        <v>205</v>
      </c>
      <c r="C138" s="49"/>
      <c r="D138" s="49"/>
      <c r="E138" s="49"/>
      <c r="F138" s="49"/>
    </row>
    <row r="139" spans="1:6" ht="15.75" customHeight="1">
      <c r="A139" s="48"/>
      <c r="B139" s="49" t="s">
        <v>206</v>
      </c>
      <c r="C139" s="49"/>
      <c r="D139" s="49"/>
      <c r="E139" s="49"/>
      <c r="F139" s="49"/>
    </row>
    <row r="140" spans="1:6" ht="15.75" customHeight="1">
      <c r="A140" s="48"/>
      <c r="B140" s="49" t="s">
        <v>207</v>
      </c>
      <c r="C140" s="49"/>
      <c r="D140" s="49"/>
      <c r="E140" s="49"/>
      <c r="F140" s="49"/>
    </row>
    <row r="141" spans="1:6" ht="15.75">
      <c r="A141" s="177" t="s">
        <v>208</v>
      </c>
      <c r="B141" s="177"/>
      <c r="C141" s="177"/>
      <c r="D141" s="177"/>
      <c r="E141" s="177"/>
      <c r="F141" s="177"/>
    </row>
    <row r="142" spans="1:6" ht="27.75" customHeight="1">
      <c r="A142" s="165"/>
      <c r="B142" s="165"/>
      <c r="C142" s="165"/>
      <c r="D142" s="165"/>
      <c r="E142" s="165"/>
      <c r="F142" s="165"/>
    </row>
    <row r="143" spans="1:6" ht="17.45" customHeight="1">
      <c r="A143" s="168" t="s">
        <v>14</v>
      </c>
      <c r="B143" s="168" t="s">
        <v>209</v>
      </c>
      <c r="C143" s="169" t="s">
        <v>210</v>
      </c>
      <c r="D143" s="169"/>
      <c r="E143" s="169"/>
      <c r="F143" s="169"/>
    </row>
    <row r="144" spans="1:6" ht="16.899999999999999" customHeight="1">
      <c r="A144" s="168"/>
      <c r="B144" s="168"/>
      <c r="C144" s="50" t="s">
        <v>211</v>
      </c>
      <c r="D144" s="50" t="s">
        <v>212</v>
      </c>
      <c r="E144" s="50" t="s">
        <v>213</v>
      </c>
      <c r="F144" s="50" t="s">
        <v>214</v>
      </c>
    </row>
    <row r="145" spans="1:6" ht="15.75">
      <c r="A145" s="50"/>
      <c r="B145" s="51"/>
      <c r="C145" s="50"/>
      <c r="D145" s="50"/>
      <c r="E145" s="50"/>
      <c r="F145" s="50"/>
    </row>
    <row r="146" spans="1:6" s="55" customFormat="1" ht="49.9" customHeight="1">
      <c r="A146" s="52" t="s">
        <v>215</v>
      </c>
      <c r="B146" s="53" t="s">
        <v>216</v>
      </c>
      <c r="C146" s="54"/>
      <c r="D146" s="54"/>
      <c r="E146" s="54"/>
      <c r="F146" s="54"/>
    </row>
    <row r="147" spans="1:6" ht="15.75">
      <c r="A147" s="56"/>
      <c r="B147" s="172"/>
      <c r="C147" s="172"/>
      <c r="D147" s="172"/>
      <c r="E147" s="172"/>
      <c r="F147" s="172"/>
    </row>
    <row r="148" spans="1:6" s="59" customFormat="1" ht="15.75" customHeight="1">
      <c r="A148" s="57" t="s">
        <v>20</v>
      </c>
      <c r="B148" s="58" t="s">
        <v>217</v>
      </c>
      <c r="C148" s="58"/>
      <c r="D148" s="58"/>
      <c r="E148" s="58"/>
      <c r="F148" s="58"/>
    </row>
    <row r="149" spans="1:6" ht="15.75">
      <c r="A149" s="60"/>
      <c r="B149" s="61"/>
      <c r="C149" s="61"/>
      <c r="D149" s="61"/>
      <c r="E149" s="61"/>
      <c r="F149" s="61"/>
    </row>
    <row r="150" spans="1:6" ht="47.25">
      <c r="A150" s="62" t="s">
        <v>22</v>
      </c>
      <c r="B150" s="64" t="s">
        <v>219</v>
      </c>
      <c r="C150" s="63">
        <v>5389685</v>
      </c>
      <c r="D150" s="63">
        <v>0</v>
      </c>
      <c r="E150" s="63">
        <v>0</v>
      </c>
      <c r="F150" s="63">
        <f>C150+D150-E150</f>
        <v>5389685</v>
      </c>
    </row>
    <row r="151" spans="1:6" ht="48" customHeight="1">
      <c r="A151" s="60"/>
      <c r="B151" s="172" t="s">
        <v>325</v>
      </c>
      <c r="C151" s="172"/>
      <c r="D151" s="172"/>
      <c r="E151" s="172"/>
      <c r="F151" s="172"/>
    </row>
    <row r="152" spans="1:6" ht="4.9000000000000004" customHeight="1">
      <c r="A152" s="60"/>
      <c r="B152" s="61"/>
      <c r="C152" s="61"/>
      <c r="D152" s="61"/>
      <c r="E152" s="61"/>
      <c r="F152" s="61"/>
    </row>
    <row r="153" spans="1:6" ht="47.25">
      <c r="A153" s="62" t="s">
        <v>24</v>
      </c>
      <c r="B153" s="64" t="s">
        <v>218</v>
      </c>
      <c r="C153" s="63">
        <v>4255916</v>
      </c>
      <c r="D153" s="63">
        <v>0</v>
      </c>
      <c r="E153" s="63">
        <v>0</v>
      </c>
      <c r="F153" s="63">
        <f>C153+D153-E153</f>
        <v>4255916</v>
      </c>
    </row>
    <row r="154" spans="1:6" ht="36.6" customHeight="1">
      <c r="A154" s="60"/>
      <c r="B154" s="172" t="s">
        <v>320</v>
      </c>
      <c r="C154" s="172"/>
      <c r="D154" s="172"/>
      <c r="E154" s="172"/>
      <c r="F154" s="172"/>
    </row>
    <row r="155" spans="1:6" ht="6" customHeight="1">
      <c r="A155" s="60"/>
      <c r="B155" s="61"/>
      <c r="C155" s="61"/>
      <c r="D155" s="61"/>
      <c r="E155" s="61"/>
      <c r="F155" s="61"/>
    </row>
    <row r="156" spans="1:6" ht="47.25">
      <c r="A156" s="62" t="s">
        <v>26</v>
      </c>
      <c r="B156" s="64" t="s">
        <v>321</v>
      </c>
      <c r="C156" s="63">
        <v>0</v>
      </c>
      <c r="D156" s="63">
        <v>5767164</v>
      </c>
      <c r="E156" s="63">
        <v>0</v>
      </c>
      <c r="F156" s="63">
        <f>C156+D156-E156</f>
        <v>5767164</v>
      </c>
    </row>
    <row r="157" spans="1:6" ht="31.15" customHeight="1">
      <c r="A157" s="60"/>
      <c r="B157" s="172" t="s">
        <v>314</v>
      </c>
      <c r="C157" s="172"/>
      <c r="D157" s="172"/>
      <c r="E157" s="172"/>
      <c r="F157" s="172"/>
    </row>
    <row r="158" spans="1:6" ht="6" customHeight="1">
      <c r="A158" s="60"/>
      <c r="B158" s="61"/>
      <c r="C158" s="61"/>
      <c r="D158" s="61"/>
      <c r="E158" s="61"/>
      <c r="F158" s="61"/>
    </row>
    <row r="159" spans="1:6" ht="78.75" customHeight="1">
      <c r="A159" s="62" t="s">
        <v>28</v>
      </c>
      <c r="B159" s="64" t="s">
        <v>220</v>
      </c>
      <c r="C159" s="63">
        <v>483799</v>
      </c>
      <c r="D159" s="63">
        <v>0</v>
      </c>
      <c r="E159" s="63">
        <v>0</v>
      </c>
      <c r="F159" s="63">
        <f>C159+D159-E159</f>
        <v>483799</v>
      </c>
    </row>
    <row r="160" spans="1:6" ht="15.75" customHeight="1">
      <c r="A160" s="60"/>
      <c r="B160" s="172" t="s">
        <v>221</v>
      </c>
      <c r="C160" s="172"/>
      <c r="D160" s="172"/>
      <c r="E160" s="172"/>
      <c r="F160" s="172"/>
    </row>
    <row r="161" spans="1:6" ht="6" customHeight="1">
      <c r="A161" s="60"/>
      <c r="B161" s="61"/>
      <c r="C161" s="61"/>
      <c r="D161" s="61"/>
      <c r="E161" s="61"/>
      <c r="F161" s="61"/>
    </row>
    <row r="162" spans="1:6" ht="63">
      <c r="A162" s="62" t="s">
        <v>30</v>
      </c>
      <c r="B162" s="64" t="s">
        <v>307</v>
      </c>
      <c r="C162" s="63">
        <v>0</v>
      </c>
      <c r="D162" s="63">
        <v>8795909</v>
      </c>
      <c r="E162" s="63">
        <v>0</v>
      </c>
      <c r="F162" s="63">
        <f>C162+D162-E162</f>
        <v>8795909</v>
      </c>
    </row>
    <row r="163" spans="1:6" ht="31.15" customHeight="1">
      <c r="A163" s="60"/>
      <c r="B163" s="172" t="s">
        <v>315</v>
      </c>
      <c r="C163" s="172"/>
      <c r="D163" s="172"/>
      <c r="E163" s="172"/>
      <c r="F163" s="172"/>
    </row>
    <row r="164" spans="1:6" ht="4.9000000000000004" customHeight="1">
      <c r="A164" s="60"/>
      <c r="B164" s="61"/>
      <c r="C164" s="61"/>
      <c r="D164" s="61"/>
      <c r="E164" s="61"/>
      <c r="F164" s="61"/>
    </row>
    <row r="165" spans="1:6" ht="78.75">
      <c r="A165" s="62" t="s">
        <v>288</v>
      </c>
      <c r="B165" s="64" t="s">
        <v>222</v>
      </c>
      <c r="C165" s="63">
        <v>0</v>
      </c>
      <c r="D165" s="63">
        <v>8155800</v>
      </c>
      <c r="E165" s="63">
        <v>0</v>
      </c>
      <c r="F165" s="63">
        <f>C165+D165-E165</f>
        <v>8155800</v>
      </c>
    </row>
    <row r="166" spans="1:6" ht="33.6" customHeight="1">
      <c r="A166" s="60"/>
      <c r="B166" s="172" t="s">
        <v>223</v>
      </c>
      <c r="C166" s="172"/>
      <c r="D166" s="172"/>
      <c r="E166" s="172"/>
      <c r="F166" s="172"/>
    </row>
    <row r="167" spans="1:6" ht="4.9000000000000004" customHeight="1">
      <c r="A167" s="60"/>
      <c r="B167" s="61"/>
      <c r="C167" s="61"/>
      <c r="D167" s="61"/>
      <c r="E167" s="61"/>
      <c r="F167" s="61"/>
    </row>
    <row r="168" spans="1:6" ht="63">
      <c r="A168" s="62" t="s">
        <v>289</v>
      </c>
      <c r="B168" s="64" t="s">
        <v>302</v>
      </c>
      <c r="C168" s="63">
        <v>0</v>
      </c>
      <c r="D168" s="63">
        <v>51900936</v>
      </c>
      <c r="E168" s="63">
        <v>0</v>
      </c>
      <c r="F168" s="63">
        <f>C168+D168-E168</f>
        <v>51900936</v>
      </c>
    </row>
    <row r="169" spans="1:6" ht="31.15" customHeight="1">
      <c r="A169" s="60"/>
      <c r="B169" s="172" t="s">
        <v>223</v>
      </c>
      <c r="C169" s="172"/>
      <c r="D169" s="172"/>
      <c r="E169" s="172"/>
      <c r="F169" s="172"/>
    </row>
    <row r="170" spans="1:6" ht="4.9000000000000004" customHeight="1">
      <c r="A170" s="60"/>
      <c r="B170" s="61"/>
      <c r="C170" s="61"/>
      <c r="D170" s="61"/>
      <c r="E170" s="61"/>
      <c r="F170" s="61"/>
    </row>
    <row r="171" spans="1:6" ht="78.75">
      <c r="A171" s="62" t="s">
        <v>290</v>
      </c>
      <c r="B171" s="164" t="s">
        <v>308</v>
      </c>
      <c r="C171" s="63">
        <v>0</v>
      </c>
      <c r="D171" s="63">
        <v>34372296</v>
      </c>
      <c r="E171" s="63">
        <v>0</v>
      </c>
      <c r="F171" s="63">
        <f>C171+D171-E171</f>
        <v>34372296</v>
      </c>
    </row>
    <row r="172" spans="1:6" ht="31.15" customHeight="1">
      <c r="A172" s="60"/>
      <c r="B172" s="172" t="s">
        <v>223</v>
      </c>
      <c r="C172" s="172"/>
      <c r="D172" s="172"/>
      <c r="E172" s="172"/>
      <c r="F172" s="172"/>
    </row>
    <row r="173" spans="1:6" ht="4.9000000000000004" customHeight="1">
      <c r="A173" s="60"/>
      <c r="B173" s="61"/>
      <c r="C173" s="61"/>
      <c r="D173" s="61"/>
      <c r="E173" s="61"/>
      <c r="F173" s="61"/>
    </row>
    <row r="174" spans="1:6" ht="47.25">
      <c r="A174" s="62" t="s">
        <v>291</v>
      </c>
      <c r="B174" s="64" t="s">
        <v>278</v>
      </c>
      <c r="C174" s="63">
        <v>38835</v>
      </c>
      <c r="D174" s="63">
        <v>729190</v>
      </c>
      <c r="E174" s="63">
        <v>0</v>
      </c>
      <c r="F174" s="63">
        <f>C174+D174-E174</f>
        <v>768025</v>
      </c>
    </row>
    <row r="175" spans="1:6" ht="15.6" customHeight="1">
      <c r="A175" s="60"/>
      <c r="B175" s="172" t="s">
        <v>230</v>
      </c>
      <c r="C175" s="172"/>
      <c r="D175" s="172"/>
      <c r="E175" s="172"/>
      <c r="F175" s="172"/>
    </row>
    <row r="176" spans="1:6" ht="4.9000000000000004" customHeight="1">
      <c r="A176" s="60"/>
      <c r="B176" s="61"/>
      <c r="C176" s="61"/>
      <c r="D176" s="61"/>
      <c r="E176" s="61"/>
      <c r="F176" s="61"/>
    </row>
    <row r="177" spans="1:6" ht="47.25">
      <c r="A177" s="62" t="s">
        <v>292</v>
      </c>
      <c r="B177" s="64" t="s">
        <v>279</v>
      </c>
      <c r="C177" s="63">
        <v>71103186</v>
      </c>
      <c r="D177" s="63">
        <v>0</v>
      </c>
      <c r="E177" s="63">
        <v>0</v>
      </c>
      <c r="F177" s="63">
        <f>C177+D177-E177</f>
        <v>71103186</v>
      </c>
    </row>
    <row r="178" spans="1:6" ht="15.6" customHeight="1">
      <c r="A178" s="60"/>
      <c r="B178" s="172" t="s">
        <v>227</v>
      </c>
      <c r="C178" s="172"/>
      <c r="D178" s="172"/>
      <c r="E178" s="172"/>
      <c r="F178" s="172"/>
    </row>
    <row r="179" spans="1:6" ht="4.9000000000000004" customHeight="1">
      <c r="A179" s="60"/>
      <c r="B179" s="61"/>
      <c r="C179" s="61"/>
      <c r="D179" s="61"/>
      <c r="E179" s="61"/>
      <c r="F179" s="61"/>
    </row>
    <row r="180" spans="1:6" ht="47.25">
      <c r="A180" s="62" t="s">
        <v>293</v>
      </c>
      <c r="B180" s="64" t="s">
        <v>274</v>
      </c>
      <c r="C180" s="63">
        <v>8890262</v>
      </c>
      <c r="D180" s="63">
        <v>0</v>
      </c>
      <c r="E180" s="63">
        <v>0</v>
      </c>
      <c r="F180" s="63">
        <f>C180+D180-E180</f>
        <v>8890262</v>
      </c>
    </row>
    <row r="181" spans="1:6" ht="15.6" customHeight="1">
      <c r="A181" s="60"/>
      <c r="B181" s="172" t="s">
        <v>227</v>
      </c>
      <c r="C181" s="172"/>
      <c r="D181" s="172"/>
      <c r="E181" s="172"/>
      <c r="F181" s="172"/>
    </row>
    <row r="182" spans="1:6" ht="63.75" customHeight="1">
      <c r="A182" s="60"/>
      <c r="B182" s="61"/>
      <c r="C182" s="61"/>
      <c r="D182" s="61"/>
      <c r="E182" s="61"/>
      <c r="F182" s="61"/>
    </row>
    <row r="183" spans="1:6" ht="15.75">
      <c r="A183" s="168" t="s">
        <v>14</v>
      </c>
      <c r="B183" s="168" t="s">
        <v>209</v>
      </c>
      <c r="C183" s="169" t="s">
        <v>210</v>
      </c>
      <c r="D183" s="169"/>
      <c r="E183" s="169"/>
      <c r="F183" s="169"/>
    </row>
    <row r="184" spans="1:6" ht="16.899999999999999" customHeight="1">
      <c r="A184" s="168"/>
      <c r="B184" s="168"/>
      <c r="C184" s="50" t="s">
        <v>211</v>
      </c>
      <c r="D184" s="50" t="s">
        <v>212</v>
      </c>
      <c r="E184" s="50" t="s">
        <v>213</v>
      </c>
      <c r="F184" s="50" t="s">
        <v>214</v>
      </c>
    </row>
    <row r="185" spans="1:6" ht="4.1500000000000004" customHeight="1">
      <c r="A185" s="60"/>
      <c r="B185" s="61"/>
      <c r="C185" s="61"/>
      <c r="D185" s="61"/>
      <c r="E185" s="61"/>
      <c r="F185" s="61"/>
    </row>
    <row r="186" spans="1:6" ht="47.25">
      <c r="A186" s="62" t="s">
        <v>294</v>
      </c>
      <c r="B186" s="64" t="s">
        <v>285</v>
      </c>
      <c r="C186" s="63">
        <v>3682243</v>
      </c>
      <c r="D186" s="63">
        <v>0</v>
      </c>
      <c r="E186" s="63">
        <v>1084088</v>
      </c>
      <c r="F186" s="63">
        <f>C186+D186-E186</f>
        <v>2598155</v>
      </c>
    </row>
    <row r="187" spans="1:6" ht="32.450000000000003" customHeight="1">
      <c r="A187" s="60"/>
      <c r="B187" s="172" t="s">
        <v>316</v>
      </c>
      <c r="C187" s="172"/>
      <c r="D187" s="172"/>
      <c r="E187" s="172"/>
      <c r="F187" s="172"/>
    </row>
    <row r="188" spans="1:6" ht="4.1500000000000004" customHeight="1">
      <c r="A188" s="60"/>
      <c r="B188" s="61"/>
      <c r="C188" s="61"/>
      <c r="D188" s="61"/>
      <c r="E188" s="61"/>
      <c r="F188" s="61"/>
    </row>
    <row r="189" spans="1:6" ht="63">
      <c r="A189" s="62" t="s">
        <v>295</v>
      </c>
      <c r="B189" s="153" t="s">
        <v>224</v>
      </c>
      <c r="C189" s="63">
        <v>789371</v>
      </c>
      <c r="D189" s="63">
        <v>0</v>
      </c>
      <c r="E189" s="63">
        <v>0</v>
      </c>
      <c r="F189" s="63">
        <f>C189+D189-E189</f>
        <v>789371</v>
      </c>
    </row>
    <row r="190" spans="1:6" ht="37.15" customHeight="1">
      <c r="A190" s="60"/>
      <c r="B190" s="172" t="s">
        <v>284</v>
      </c>
      <c r="C190" s="172"/>
      <c r="D190" s="172"/>
      <c r="E190" s="172"/>
      <c r="F190" s="172"/>
    </row>
    <row r="191" spans="1:6" ht="4.9000000000000004" customHeight="1">
      <c r="A191" s="60"/>
      <c r="B191" s="61"/>
      <c r="C191" s="61"/>
      <c r="D191" s="61"/>
      <c r="E191" s="61"/>
      <c r="F191" s="61"/>
    </row>
    <row r="192" spans="1:6" s="55" customFormat="1" ht="15.75" customHeight="1">
      <c r="A192" s="57" t="s">
        <v>34</v>
      </c>
      <c r="B192" s="154" t="s">
        <v>228</v>
      </c>
      <c r="C192" s="155"/>
      <c r="D192" s="155"/>
      <c r="E192" s="155"/>
      <c r="F192" s="155"/>
    </row>
    <row r="193" spans="1:6" ht="4.9000000000000004" customHeight="1">
      <c r="A193" s="60"/>
      <c r="B193" s="7"/>
      <c r="C193" s="7"/>
      <c r="D193" s="7"/>
      <c r="E193" s="7"/>
      <c r="F193" s="7"/>
    </row>
    <row r="194" spans="1:6" ht="78.75" customHeight="1">
      <c r="A194" s="62" t="s">
        <v>36</v>
      </c>
      <c r="B194" s="64" t="s">
        <v>220</v>
      </c>
      <c r="C194" s="63">
        <v>48114242</v>
      </c>
      <c r="D194" s="63">
        <v>0</v>
      </c>
      <c r="E194" s="63">
        <v>0</v>
      </c>
      <c r="F194" s="63">
        <f>C194+D194-E194</f>
        <v>48114242</v>
      </c>
    </row>
    <row r="195" spans="1:6" ht="30.6" customHeight="1">
      <c r="A195" s="60"/>
      <c r="B195" s="172" t="s">
        <v>229</v>
      </c>
      <c r="C195" s="172"/>
      <c r="D195" s="172"/>
      <c r="E195" s="172"/>
      <c r="F195" s="172"/>
    </row>
    <row r="196" spans="1:6" ht="6" customHeight="1">
      <c r="A196" s="60"/>
      <c r="B196" s="7"/>
      <c r="C196" s="7"/>
      <c r="D196" s="7"/>
      <c r="E196" s="7"/>
      <c r="F196" s="7"/>
    </row>
    <row r="197" spans="1:6" ht="51" customHeight="1">
      <c r="A197" s="62" t="s">
        <v>38</v>
      </c>
      <c r="B197" s="64" t="s">
        <v>226</v>
      </c>
      <c r="C197" s="63">
        <v>19569959</v>
      </c>
      <c r="D197" s="63">
        <v>1201596</v>
      </c>
      <c r="E197" s="63">
        <v>0</v>
      </c>
      <c r="F197" s="63">
        <f>C197+D197-E197</f>
        <v>20771555</v>
      </c>
    </row>
    <row r="198" spans="1:6" ht="30.6" customHeight="1">
      <c r="A198" s="60"/>
      <c r="B198" s="172" t="s">
        <v>317</v>
      </c>
      <c r="C198" s="172"/>
      <c r="D198" s="172"/>
      <c r="E198" s="172"/>
      <c r="F198" s="172"/>
    </row>
    <row r="199" spans="1:6" ht="8.4499999999999993" customHeight="1">
      <c r="A199" s="60"/>
      <c r="B199" s="7"/>
      <c r="C199" s="7"/>
      <c r="D199" s="7"/>
      <c r="E199" s="7"/>
      <c r="F199" s="7"/>
    </row>
    <row r="200" spans="1:6" ht="63">
      <c r="A200" s="62" t="s">
        <v>296</v>
      </c>
      <c r="B200" s="64" t="s">
        <v>307</v>
      </c>
      <c r="C200" s="63">
        <v>0</v>
      </c>
      <c r="D200" s="63">
        <v>66998317</v>
      </c>
      <c r="E200" s="63">
        <v>0</v>
      </c>
      <c r="F200" s="63">
        <f>C200+D200-E200</f>
        <v>66998317</v>
      </c>
    </row>
    <row r="201" spans="1:6" ht="30.6" customHeight="1">
      <c r="A201" s="60"/>
      <c r="B201" s="172" t="s">
        <v>315</v>
      </c>
      <c r="C201" s="172"/>
      <c r="D201" s="172"/>
      <c r="E201" s="172"/>
      <c r="F201" s="172"/>
    </row>
    <row r="202" spans="1:6" ht="4.9000000000000004" customHeight="1">
      <c r="A202" s="60"/>
      <c r="B202" s="7"/>
      <c r="C202" s="7"/>
      <c r="D202" s="7"/>
      <c r="E202" s="7"/>
      <c r="F202" s="7"/>
    </row>
    <row r="203" spans="1:6" ht="63">
      <c r="A203" s="62" t="s">
        <v>297</v>
      </c>
      <c r="B203" s="64" t="s">
        <v>303</v>
      </c>
      <c r="C203" s="63">
        <v>0</v>
      </c>
      <c r="D203" s="63">
        <v>550000</v>
      </c>
      <c r="E203" s="63">
        <v>0</v>
      </c>
      <c r="F203" s="63">
        <f>C203+D203-E203</f>
        <v>550000</v>
      </c>
    </row>
    <row r="204" spans="1:6" ht="33.6" customHeight="1">
      <c r="A204" s="60"/>
      <c r="B204" s="172" t="s">
        <v>223</v>
      </c>
      <c r="C204" s="172"/>
      <c r="D204" s="172"/>
      <c r="E204" s="172"/>
      <c r="F204" s="172"/>
    </row>
    <row r="205" spans="1:6" ht="4.9000000000000004" customHeight="1">
      <c r="A205" s="60"/>
      <c r="B205" s="7"/>
      <c r="C205" s="7"/>
      <c r="D205" s="7"/>
      <c r="E205" s="7"/>
      <c r="F205" s="7"/>
    </row>
    <row r="206" spans="1:6" ht="47.25">
      <c r="A206" s="62" t="s">
        <v>298</v>
      </c>
      <c r="B206" s="64" t="s">
        <v>278</v>
      </c>
      <c r="C206" s="63">
        <v>129198213</v>
      </c>
      <c r="D206" s="63">
        <v>0</v>
      </c>
      <c r="E206" s="63">
        <v>729190</v>
      </c>
      <c r="F206" s="63">
        <f>C206+D206-E206</f>
        <v>128469023</v>
      </c>
    </row>
    <row r="207" spans="1:6" ht="15.6" customHeight="1">
      <c r="A207" s="60"/>
      <c r="B207" s="172" t="s">
        <v>230</v>
      </c>
      <c r="C207" s="172"/>
      <c r="D207" s="172"/>
      <c r="E207" s="172"/>
      <c r="F207" s="172"/>
    </row>
    <row r="208" spans="1:6" ht="4.9000000000000004" customHeight="1">
      <c r="A208" s="60"/>
      <c r="B208" s="7"/>
      <c r="C208" s="7"/>
      <c r="D208" s="7"/>
      <c r="E208" s="7"/>
      <c r="F208" s="7"/>
    </row>
    <row r="209" spans="1:6" ht="47.25">
      <c r="A209" s="62" t="s">
        <v>299</v>
      </c>
      <c r="B209" s="64" t="s">
        <v>279</v>
      </c>
      <c r="C209" s="63">
        <v>2054501</v>
      </c>
      <c r="D209" s="63">
        <v>0</v>
      </c>
      <c r="E209" s="63">
        <v>0</v>
      </c>
      <c r="F209" s="63">
        <f>C209+D209-E209</f>
        <v>2054501</v>
      </c>
    </row>
    <row r="210" spans="1:6" ht="15.6" customHeight="1">
      <c r="A210" s="60"/>
      <c r="B210" s="172" t="s">
        <v>227</v>
      </c>
      <c r="C210" s="172"/>
      <c r="D210" s="172"/>
      <c r="E210" s="172"/>
      <c r="F210" s="172"/>
    </row>
    <row r="211" spans="1:6" ht="4.9000000000000004" customHeight="1">
      <c r="A211" s="60"/>
      <c r="B211" s="7"/>
      <c r="C211" s="7"/>
      <c r="D211" s="7"/>
      <c r="E211" s="7"/>
      <c r="F211" s="7"/>
    </row>
    <row r="212" spans="1:6" ht="63">
      <c r="A212" s="62" t="s">
        <v>300</v>
      </c>
      <c r="B212" s="153" t="s">
        <v>224</v>
      </c>
      <c r="C212" s="63">
        <v>30836726</v>
      </c>
      <c r="D212" s="63">
        <v>0</v>
      </c>
      <c r="E212" s="63">
        <v>0</v>
      </c>
      <c r="F212" s="63">
        <f>C212+D212-E212</f>
        <v>30836726</v>
      </c>
    </row>
    <row r="213" spans="1:6" ht="28.35" customHeight="1">
      <c r="A213" s="60"/>
      <c r="B213" s="172" t="s">
        <v>225</v>
      </c>
      <c r="C213" s="172"/>
      <c r="D213" s="172"/>
      <c r="E213" s="172"/>
      <c r="F213" s="172"/>
    </row>
    <row r="214" spans="1:6" ht="15.75">
      <c r="A214" s="60"/>
      <c r="B214" s="7"/>
      <c r="C214" s="7"/>
      <c r="D214" s="7"/>
      <c r="E214" s="7"/>
      <c r="F214" s="7"/>
    </row>
    <row r="215" spans="1:6" s="55" customFormat="1" ht="15.75" customHeight="1">
      <c r="A215" s="156">
        <v>2</v>
      </c>
      <c r="B215" s="157" t="s">
        <v>231</v>
      </c>
      <c r="C215" s="157"/>
      <c r="D215" s="157"/>
      <c r="E215" s="157"/>
      <c r="F215" s="157"/>
    </row>
    <row r="216" spans="1:6" s="55" customFormat="1" ht="15.75">
      <c r="A216" s="156"/>
      <c r="B216" s="157"/>
      <c r="C216" s="157"/>
      <c r="D216" s="157"/>
      <c r="E216" s="157"/>
      <c r="F216" s="157"/>
    </row>
    <row r="217" spans="1:6" s="55" customFormat="1" ht="15.75" customHeight="1">
      <c r="A217" s="57" t="s">
        <v>41</v>
      </c>
      <c r="B217" s="154" t="s">
        <v>217</v>
      </c>
      <c r="C217" s="155"/>
      <c r="D217" s="155"/>
      <c r="E217" s="155"/>
      <c r="F217" s="155"/>
    </row>
    <row r="218" spans="1:6" s="67" customFormat="1" ht="15.75">
      <c r="A218" s="66"/>
      <c r="B218" s="7"/>
      <c r="C218" s="7"/>
      <c r="D218" s="7"/>
      <c r="E218" s="7"/>
      <c r="F218" s="7"/>
    </row>
    <row r="219" spans="1:6" s="67" customFormat="1" ht="46.15" customHeight="1">
      <c r="A219" s="68" t="s">
        <v>43</v>
      </c>
      <c r="B219" s="152" t="s">
        <v>242</v>
      </c>
      <c r="C219" s="70">
        <v>36157542</v>
      </c>
      <c r="D219" s="70">
        <v>0</v>
      </c>
      <c r="E219" s="70">
        <v>440546</v>
      </c>
      <c r="F219" s="70">
        <f>C219+D219-E219</f>
        <v>35716996</v>
      </c>
    </row>
    <row r="220" spans="1:6" ht="142.15" customHeight="1">
      <c r="A220" s="60"/>
      <c r="B220" s="172" t="s">
        <v>322</v>
      </c>
      <c r="C220" s="172"/>
      <c r="D220" s="172"/>
      <c r="E220" s="172"/>
      <c r="F220" s="172"/>
    </row>
    <row r="221" spans="1:6" s="67" customFormat="1" ht="74.25" customHeight="1">
      <c r="A221" s="66"/>
      <c r="B221" s="7"/>
      <c r="C221" s="7"/>
      <c r="D221" s="7"/>
      <c r="E221" s="7"/>
      <c r="F221" s="7"/>
    </row>
    <row r="222" spans="1:6" ht="15.75">
      <c r="A222" s="168" t="s">
        <v>14</v>
      </c>
      <c r="B222" s="168" t="s">
        <v>209</v>
      </c>
      <c r="C222" s="169" t="s">
        <v>210</v>
      </c>
      <c r="D222" s="169"/>
      <c r="E222" s="169"/>
      <c r="F222" s="169"/>
    </row>
    <row r="223" spans="1:6" ht="16.899999999999999" customHeight="1">
      <c r="A223" s="168"/>
      <c r="B223" s="168"/>
      <c r="C223" s="50" t="s">
        <v>211</v>
      </c>
      <c r="D223" s="50" t="s">
        <v>212</v>
      </c>
      <c r="E223" s="50" t="s">
        <v>213</v>
      </c>
      <c r="F223" s="50" t="s">
        <v>214</v>
      </c>
    </row>
    <row r="224" spans="1:6" s="67" customFormat="1" ht="5.45" customHeight="1">
      <c r="A224" s="66"/>
      <c r="B224" s="7"/>
      <c r="C224" s="7"/>
      <c r="D224" s="7"/>
      <c r="E224" s="7"/>
      <c r="F224" s="7"/>
    </row>
    <row r="225" spans="1:6" s="67" customFormat="1" ht="33" customHeight="1">
      <c r="A225" s="68" t="s">
        <v>45</v>
      </c>
      <c r="B225" s="178" t="s">
        <v>323</v>
      </c>
      <c r="C225" s="178"/>
      <c r="D225" s="178"/>
      <c r="E225" s="178"/>
      <c r="F225" s="178"/>
    </row>
    <row r="226" spans="1:6" s="67" customFormat="1" ht="47.25">
      <c r="A226" s="69" t="s">
        <v>232</v>
      </c>
      <c r="B226" s="65" t="s">
        <v>233</v>
      </c>
      <c r="C226" s="70">
        <v>199667000</v>
      </c>
      <c r="D226" s="70">
        <v>0</v>
      </c>
      <c r="E226" s="70">
        <v>199667000</v>
      </c>
      <c r="F226" s="70">
        <f>C226+D226-E226</f>
        <v>0</v>
      </c>
    </row>
    <row r="227" spans="1:6" s="67" customFormat="1" ht="47.25">
      <c r="A227" s="69" t="s">
        <v>234</v>
      </c>
      <c r="B227" s="65" t="s">
        <v>235</v>
      </c>
      <c r="C227" s="70">
        <v>548504000</v>
      </c>
      <c r="D227" s="70">
        <v>0</v>
      </c>
      <c r="E227" s="70">
        <v>548504000</v>
      </c>
      <c r="F227" s="70">
        <f>C227+D227-E227</f>
        <v>0</v>
      </c>
    </row>
    <row r="228" spans="1:6" s="67" customFormat="1" ht="47.25">
      <c r="A228" s="69" t="s">
        <v>236</v>
      </c>
      <c r="B228" s="65" t="s">
        <v>237</v>
      </c>
      <c r="C228" s="70">
        <v>226621000</v>
      </c>
      <c r="D228" s="70">
        <v>0</v>
      </c>
      <c r="E228" s="70">
        <v>226621000</v>
      </c>
      <c r="F228" s="70">
        <f>C228+D228-E228</f>
        <v>0</v>
      </c>
    </row>
    <row r="229" spans="1:6" s="67" customFormat="1" ht="47.25">
      <c r="A229" s="69" t="s">
        <v>238</v>
      </c>
      <c r="B229" s="65" t="s">
        <v>239</v>
      </c>
      <c r="C229" s="70">
        <v>510721000</v>
      </c>
      <c r="D229" s="70">
        <v>0</v>
      </c>
      <c r="E229" s="70">
        <v>510721000</v>
      </c>
      <c r="F229" s="70">
        <f>C229+D229-E229</f>
        <v>0</v>
      </c>
    </row>
    <row r="230" spans="1:6" s="167" customFormat="1" ht="40.9" customHeight="1">
      <c r="A230" s="166"/>
      <c r="B230" s="178" t="s">
        <v>324</v>
      </c>
      <c r="C230" s="178"/>
      <c r="D230" s="178"/>
      <c r="E230" s="178"/>
      <c r="F230" s="178"/>
    </row>
    <row r="231" spans="1:6" s="67" customFormat="1" ht="31.9" customHeight="1">
      <c r="A231" s="69" t="s">
        <v>318</v>
      </c>
      <c r="B231" s="65" t="s">
        <v>240</v>
      </c>
      <c r="C231" s="70">
        <v>0</v>
      </c>
      <c r="D231" s="70">
        <v>1485513000</v>
      </c>
      <c r="E231" s="70">
        <v>0</v>
      </c>
      <c r="F231" s="70">
        <f>C231+D231-E231</f>
        <v>1485513000</v>
      </c>
    </row>
    <row r="232" spans="1:6" s="67" customFormat="1" ht="4.9000000000000004" customHeight="1">
      <c r="A232" s="66"/>
      <c r="B232" s="7"/>
      <c r="C232" s="7"/>
      <c r="D232" s="7"/>
      <c r="E232" s="7"/>
      <c r="F232" s="7"/>
    </row>
    <row r="233" spans="1:6" s="67" customFormat="1" ht="63">
      <c r="A233" s="68" t="s">
        <v>49</v>
      </c>
      <c r="B233" s="65" t="s">
        <v>241</v>
      </c>
      <c r="C233" s="70">
        <v>3365829</v>
      </c>
      <c r="D233" s="70">
        <v>0</v>
      </c>
      <c r="E233" s="70">
        <v>50000</v>
      </c>
      <c r="F233" s="70">
        <f>C233+D233-E233</f>
        <v>3315829</v>
      </c>
    </row>
    <row r="234" spans="1:6" ht="32.450000000000003" customHeight="1">
      <c r="A234" s="60"/>
      <c r="B234" s="172" t="s">
        <v>277</v>
      </c>
      <c r="C234" s="172"/>
      <c r="D234" s="172"/>
      <c r="E234" s="172"/>
      <c r="F234" s="172"/>
    </row>
    <row r="235" spans="1:6" ht="4.9000000000000004" customHeight="1">
      <c r="A235" s="60"/>
      <c r="B235" s="7"/>
      <c r="C235" s="7"/>
      <c r="D235" s="7"/>
      <c r="E235" s="7"/>
      <c r="F235" s="7"/>
    </row>
    <row r="236" spans="1:6" s="67" customFormat="1" ht="31.5">
      <c r="A236" s="68" t="s">
        <v>301</v>
      </c>
      <c r="B236" s="64" t="s">
        <v>276</v>
      </c>
      <c r="C236" s="70">
        <v>111000</v>
      </c>
      <c r="D236" s="70">
        <v>0</v>
      </c>
      <c r="E236" s="70">
        <v>31400</v>
      </c>
      <c r="F236" s="70">
        <f>C236+D236-E236</f>
        <v>79600</v>
      </c>
    </row>
    <row r="237" spans="1:6" ht="33" customHeight="1">
      <c r="A237" s="60"/>
      <c r="B237" s="172" t="s">
        <v>306</v>
      </c>
      <c r="C237" s="172"/>
      <c r="D237" s="172"/>
      <c r="E237" s="172"/>
      <c r="F237" s="172"/>
    </row>
    <row r="238" spans="1:6" s="67" customFormat="1" ht="4.9000000000000004" customHeight="1">
      <c r="A238" s="66"/>
      <c r="B238" s="7"/>
      <c r="C238" s="7"/>
      <c r="D238" s="7"/>
      <c r="E238" s="7"/>
      <c r="F238" s="7"/>
    </row>
    <row r="239" spans="1:6" s="55" customFormat="1" ht="15.75" customHeight="1">
      <c r="A239" s="57" t="s">
        <v>57</v>
      </c>
      <c r="B239" s="154" t="s">
        <v>228</v>
      </c>
      <c r="C239" s="155"/>
      <c r="D239" s="155"/>
      <c r="E239" s="155"/>
      <c r="F239" s="155"/>
    </row>
    <row r="240" spans="1:6" ht="4.9000000000000004" customHeight="1">
      <c r="A240" s="60"/>
      <c r="B240" s="61"/>
      <c r="C240" s="61"/>
      <c r="D240" s="61"/>
      <c r="E240" s="61"/>
      <c r="F240" s="61"/>
    </row>
    <row r="241" spans="1:6" s="67" customFormat="1" ht="47.25">
      <c r="A241" s="68" t="s">
        <v>59</v>
      </c>
      <c r="B241" s="153" t="s">
        <v>243</v>
      </c>
      <c r="C241" s="70">
        <v>69330003</v>
      </c>
      <c r="D241" s="70">
        <v>0</v>
      </c>
      <c r="E241" s="70">
        <v>751095</v>
      </c>
      <c r="F241" s="70">
        <f>C241+D241-E241</f>
        <v>68578908</v>
      </c>
    </row>
    <row r="242" spans="1:6" ht="128.44999999999999" customHeight="1">
      <c r="A242" s="60"/>
      <c r="B242" s="172" t="s">
        <v>275</v>
      </c>
      <c r="C242" s="172"/>
      <c r="D242" s="172"/>
      <c r="E242" s="172"/>
      <c r="F242" s="172"/>
    </row>
    <row r="243" spans="1:6" ht="4.9000000000000004" customHeight="1">
      <c r="A243" s="60"/>
      <c r="B243" s="61"/>
      <c r="C243" s="61"/>
      <c r="D243" s="61"/>
      <c r="E243" s="61"/>
      <c r="F243" s="61"/>
    </row>
    <row r="244" spans="1:6" s="55" customFormat="1" ht="15.75" customHeight="1">
      <c r="A244" s="158" t="s">
        <v>244</v>
      </c>
      <c r="B244" s="159" t="s">
        <v>245</v>
      </c>
      <c r="C244" s="159"/>
      <c r="D244" s="159"/>
      <c r="E244" s="159"/>
      <c r="F244" s="159"/>
    </row>
    <row r="245" spans="1:6" s="55" customFormat="1" ht="15.75">
      <c r="A245" s="172" t="s">
        <v>319</v>
      </c>
      <c r="B245" s="172"/>
      <c r="C245" s="172"/>
      <c r="D245" s="172"/>
      <c r="E245" s="172"/>
      <c r="F245" s="172"/>
    </row>
    <row r="246" spans="1:6" s="5" customFormat="1" ht="15.75" customHeight="1">
      <c r="A246" s="172" t="s">
        <v>246</v>
      </c>
      <c r="B246" s="172"/>
      <c r="C246" s="172"/>
      <c r="D246" s="172"/>
      <c r="E246" s="172"/>
      <c r="F246" s="172"/>
    </row>
    <row r="247" spans="1:6" s="5" customFormat="1" ht="15.75" customHeight="1">
      <c r="A247" s="172" t="s">
        <v>280</v>
      </c>
      <c r="B247" s="172"/>
      <c r="C247" s="172"/>
      <c r="D247" s="172"/>
      <c r="E247" s="172"/>
      <c r="F247" s="172"/>
    </row>
    <row r="248" spans="1:6" s="5" customFormat="1" ht="15.75" customHeight="1">
      <c r="A248" s="172" t="s">
        <v>304</v>
      </c>
      <c r="B248" s="172"/>
      <c r="C248" s="172"/>
      <c r="D248" s="172"/>
      <c r="E248" s="172"/>
      <c r="F248" s="172"/>
    </row>
    <row r="249" spans="1:6" s="55" customFormat="1" ht="15.75">
      <c r="A249" s="172" t="s">
        <v>305</v>
      </c>
      <c r="B249" s="172"/>
      <c r="C249" s="172"/>
      <c r="D249" s="172"/>
      <c r="E249" s="172"/>
      <c r="F249" s="172"/>
    </row>
    <row r="250" spans="1:6" s="55" customFormat="1" ht="32.450000000000003" customHeight="1">
      <c r="A250" s="172" t="s">
        <v>282</v>
      </c>
      <c r="B250" s="172"/>
      <c r="C250" s="172"/>
      <c r="D250" s="172"/>
      <c r="E250" s="172"/>
      <c r="F250" s="172"/>
    </row>
    <row r="251" spans="1:6" s="55" customFormat="1" ht="31.9" customHeight="1">
      <c r="A251" s="172" t="s">
        <v>283</v>
      </c>
      <c r="B251" s="172"/>
      <c r="C251" s="172"/>
      <c r="D251" s="172"/>
      <c r="E251" s="172"/>
      <c r="F251" s="172"/>
    </row>
    <row r="252" spans="1:6" ht="21.6" customHeight="1">
      <c r="A252" s="172" t="s">
        <v>281</v>
      </c>
      <c r="B252" s="172"/>
      <c r="C252" s="172"/>
      <c r="D252" s="172"/>
      <c r="E252" s="172"/>
      <c r="F252" s="172"/>
    </row>
  </sheetData>
  <sheetProtection password="C25B" sheet="1" selectLockedCells="1" selectUnlockedCells="1"/>
  <mergeCells count="80">
    <mergeCell ref="A252:F252"/>
    <mergeCell ref="B225:F225"/>
    <mergeCell ref="A249:F249"/>
    <mergeCell ref="A250:F250"/>
    <mergeCell ref="A251:F251"/>
    <mergeCell ref="A245:F245"/>
    <mergeCell ref="A246:F246"/>
    <mergeCell ref="A247:F247"/>
    <mergeCell ref="A248:F248"/>
    <mergeCell ref="B175:F175"/>
    <mergeCell ref="B207:F207"/>
    <mergeCell ref="B242:F242"/>
    <mergeCell ref="B234:F234"/>
    <mergeCell ref="B237:F237"/>
    <mergeCell ref="B220:F220"/>
    <mergeCell ref="B213:F213"/>
    <mergeCell ref="B178:F178"/>
    <mergeCell ref="B187:F187"/>
    <mergeCell ref="B230:F230"/>
    <mergeCell ref="B166:F166"/>
    <mergeCell ref="B169:F169"/>
    <mergeCell ref="B210:F210"/>
    <mergeCell ref="B195:F195"/>
    <mergeCell ref="B198:F198"/>
    <mergeCell ref="B201:F201"/>
    <mergeCell ref="B204:F204"/>
    <mergeCell ref="B172:F172"/>
    <mergeCell ref="B190:F190"/>
    <mergeCell ref="B181:F181"/>
    <mergeCell ref="A141:F141"/>
    <mergeCell ref="A143:A144"/>
    <mergeCell ref="B143:B144"/>
    <mergeCell ref="C143:F143"/>
    <mergeCell ref="B147:F147"/>
    <mergeCell ref="B163:F163"/>
    <mergeCell ref="B154:F154"/>
    <mergeCell ref="B157:F157"/>
    <mergeCell ref="B160:F160"/>
    <mergeCell ref="B151:F151"/>
    <mergeCell ref="A93:A94"/>
    <mergeCell ref="B93:B94"/>
    <mergeCell ref="C93:C94"/>
    <mergeCell ref="D93:D94"/>
    <mergeCell ref="E93:E94"/>
    <mergeCell ref="A136:E136"/>
    <mergeCell ref="A51:A52"/>
    <mergeCell ref="B51:B52"/>
    <mergeCell ref="C51:C52"/>
    <mergeCell ref="D51:D52"/>
    <mergeCell ref="E51:E52"/>
    <mergeCell ref="A82:A83"/>
    <mergeCell ref="B82:B83"/>
    <mergeCell ref="A14:E14"/>
    <mergeCell ref="A15:E15"/>
    <mergeCell ref="A16:E16"/>
    <mergeCell ref="A18:F18"/>
    <mergeCell ref="A20:A21"/>
    <mergeCell ref="B20:B21"/>
    <mergeCell ref="C20:C21"/>
    <mergeCell ref="D20:D21"/>
    <mergeCell ref="E20:E21"/>
    <mergeCell ref="A17:E17"/>
    <mergeCell ref="A8:F8"/>
    <mergeCell ref="A9:F9"/>
    <mergeCell ref="A10:F10"/>
    <mergeCell ref="A11:F11"/>
    <mergeCell ref="A12:F12"/>
    <mergeCell ref="A13:E13"/>
    <mergeCell ref="A1:F1"/>
    <mergeCell ref="A3:F3"/>
    <mergeCell ref="A4:F4"/>
    <mergeCell ref="A5:F5"/>
    <mergeCell ref="A6:F6"/>
    <mergeCell ref="A7:F7"/>
    <mergeCell ref="A222:A223"/>
    <mergeCell ref="B222:B223"/>
    <mergeCell ref="C222:F222"/>
    <mergeCell ref="A183:A184"/>
    <mergeCell ref="B183:B184"/>
    <mergeCell ref="C183:F183"/>
  </mergeCells>
  <conditionalFormatting sqref="E79:E80 C79:C80">
    <cfRule type="expression" dxfId="1" priority="1" stopIfTrue="1">
      <formula>LEFT(C79,3)="Nie"</formula>
    </cfRule>
  </conditionalFormatting>
  <conditionalFormatting sqref="E86:E91 C86:C91">
    <cfRule type="cellIs" dxfId="0" priority="2" stopIfTrue="1" operator="equal">
      <formula>"Nie spełniona"</formula>
    </cfRule>
  </conditionalFormatting>
  <printOptions horizontalCentered="1"/>
  <pageMargins left="0.59055118110236227" right="0.59055118110236227" top="0.70866141732283472" bottom="0.70866141732283472" header="0.51181102362204722" footer="0.51181102362204722"/>
  <pageSetup paperSize="9" scale="63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view="pageBreakPreview" topLeftCell="A22" zoomScaleNormal="100" zoomScaleSheetLayoutView="100" workbookViewId="0">
      <selection activeCell="D43" sqref="D43"/>
    </sheetView>
  </sheetViews>
  <sheetFormatPr defaultColWidth="8.875" defaultRowHeight="15"/>
  <cols>
    <col min="1" max="1" width="8.25" style="71" customWidth="1"/>
    <col min="2" max="2" width="14.375" style="72" customWidth="1"/>
    <col min="3" max="3" width="14.25" style="72" customWidth="1"/>
    <col min="4" max="4" width="13.625" style="72" customWidth="1"/>
    <col min="5" max="5" width="14.375" style="72" customWidth="1"/>
    <col min="6" max="7" width="13.875" style="72" customWidth="1"/>
    <col min="8" max="8" width="1.75" style="73" customWidth="1"/>
    <col min="9" max="9" width="13.125" style="72" customWidth="1"/>
    <col min="10" max="10" width="13.375" style="72" customWidth="1"/>
    <col min="11" max="11" width="13.125" style="72" customWidth="1"/>
    <col min="12" max="16384" width="8.875" style="72"/>
  </cols>
  <sheetData>
    <row r="1" spans="1:11" ht="30" customHeight="1">
      <c r="A1" s="179" t="s">
        <v>247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</row>
    <row r="3" spans="1:11" s="75" customFormat="1" ht="27.75" customHeight="1">
      <c r="A3" s="180" t="s">
        <v>248</v>
      </c>
      <c r="B3" s="181" t="s">
        <v>249</v>
      </c>
      <c r="C3" s="181"/>
      <c r="D3" s="181"/>
      <c r="E3" s="182" t="s">
        <v>250</v>
      </c>
      <c r="F3" s="182"/>
      <c r="G3" s="182"/>
      <c r="H3" s="74"/>
      <c r="I3" s="181" t="s">
        <v>251</v>
      </c>
      <c r="J3" s="181"/>
      <c r="K3" s="181"/>
    </row>
    <row r="4" spans="1:11" s="84" customFormat="1" ht="31.5" customHeight="1">
      <c r="A4" s="180"/>
      <c r="B4" s="76" t="s">
        <v>252</v>
      </c>
      <c r="C4" s="77" t="s">
        <v>253</v>
      </c>
      <c r="D4" s="78" t="s">
        <v>254</v>
      </c>
      <c r="E4" s="79" t="s">
        <v>252</v>
      </c>
      <c r="F4" s="77" t="s">
        <v>253</v>
      </c>
      <c r="G4" s="78" t="s">
        <v>254</v>
      </c>
      <c r="H4" s="80"/>
      <c r="I4" s="81" t="s">
        <v>252</v>
      </c>
      <c r="J4" s="82" t="s">
        <v>253</v>
      </c>
      <c r="K4" s="83" t="s">
        <v>254</v>
      </c>
    </row>
    <row r="5" spans="1:11" s="91" customFormat="1" ht="12" thickBot="1">
      <c r="A5" s="85" t="s">
        <v>215</v>
      </c>
      <c r="B5" s="86" t="s">
        <v>255</v>
      </c>
      <c r="C5" s="87" t="s">
        <v>244</v>
      </c>
      <c r="D5" s="88" t="s">
        <v>256</v>
      </c>
      <c r="E5" s="89" t="s">
        <v>257</v>
      </c>
      <c r="F5" s="87" t="s">
        <v>258</v>
      </c>
      <c r="G5" s="88" t="s">
        <v>259</v>
      </c>
      <c r="H5" s="90"/>
      <c r="I5" s="86" t="s">
        <v>260</v>
      </c>
      <c r="J5" s="87" t="s">
        <v>261</v>
      </c>
      <c r="K5" s="88" t="s">
        <v>262</v>
      </c>
    </row>
    <row r="6" spans="1:11" s="98" customFormat="1" ht="18" customHeight="1">
      <c r="A6" s="92">
        <v>2020</v>
      </c>
      <c r="B6" s="160">
        <v>1235348222.5899999</v>
      </c>
      <c r="C6" s="93">
        <f t="shared" ref="C6:C24" si="0">D6-B6</f>
        <v>-108612082.51000001</v>
      </c>
      <c r="D6" s="94">
        <v>1126736140.0799999</v>
      </c>
      <c r="E6" s="160">
        <v>1316748222.5899999</v>
      </c>
      <c r="F6" s="93">
        <f t="shared" ref="F6:F24" si="1">G6-E6</f>
        <v>-107402785.51000001</v>
      </c>
      <c r="G6" s="94">
        <v>1209345437.0799999</v>
      </c>
      <c r="H6" s="95"/>
      <c r="I6" s="96">
        <f t="shared" ref="I6:I24" si="2">B6-E6</f>
        <v>-81400000</v>
      </c>
      <c r="J6" s="97">
        <f t="shared" ref="J6:J24" si="3">K6-I6</f>
        <v>-1209297</v>
      </c>
      <c r="K6" s="94">
        <f t="shared" ref="K6:K24" si="4">D6-G6</f>
        <v>-82609297</v>
      </c>
    </row>
    <row r="7" spans="1:11" s="98" customFormat="1" ht="18" customHeight="1">
      <c r="A7" s="92">
        <f>A6+1</f>
        <v>2021</v>
      </c>
      <c r="B7" s="161">
        <v>1150610781</v>
      </c>
      <c r="C7" s="93">
        <f t="shared" si="0"/>
        <v>106710127</v>
      </c>
      <c r="D7" s="94">
        <v>1257320908</v>
      </c>
      <c r="E7" s="161">
        <v>1222972082</v>
      </c>
      <c r="F7" s="93">
        <f t="shared" si="1"/>
        <v>106710127</v>
      </c>
      <c r="G7" s="94">
        <v>1329682209</v>
      </c>
      <c r="H7" s="95"/>
      <c r="I7" s="96">
        <f t="shared" si="2"/>
        <v>-72361301</v>
      </c>
      <c r="J7" s="97">
        <f t="shared" si="3"/>
        <v>0</v>
      </c>
      <c r="K7" s="94">
        <f t="shared" si="4"/>
        <v>-72361301</v>
      </c>
    </row>
    <row r="8" spans="1:11" s="98" customFormat="1" ht="18" customHeight="1">
      <c r="A8" s="92">
        <f>A7+1</f>
        <v>2022</v>
      </c>
      <c r="B8" s="161">
        <v>1067978034</v>
      </c>
      <c r="C8" s="93">
        <f t="shared" si="0"/>
        <v>11360093</v>
      </c>
      <c r="D8" s="94">
        <v>1079338127</v>
      </c>
      <c r="E8" s="161">
        <v>1084978034</v>
      </c>
      <c r="F8" s="93">
        <f t="shared" si="1"/>
        <v>11360093</v>
      </c>
      <c r="G8" s="94">
        <v>1096338127</v>
      </c>
      <c r="H8" s="95"/>
      <c r="I8" s="96">
        <f t="shared" si="2"/>
        <v>-17000000</v>
      </c>
      <c r="J8" s="97">
        <f t="shared" si="3"/>
        <v>0</v>
      </c>
      <c r="K8" s="94">
        <f t="shared" si="4"/>
        <v>-17000000</v>
      </c>
    </row>
    <row r="9" spans="1:11" s="98" customFormat="1" ht="18" customHeight="1">
      <c r="A9" s="92">
        <f>A8+1</f>
        <v>2023</v>
      </c>
      <c r="B9" s="161">
        <v>901520717</v>
      </c>
      <c r="C9" s="93">
        <f t="shared" si="0"/>
        <v>-200000</v>
      </c>
      <c r="D9" s="94">
        <v>901320717</v>
      </c>
      <c r="E9" s="161">
        <v>874020717</v>
      </c>
      <c r="F9" s="93">
        <f t="shared" si="1"/>
        <v>-200000</v>
      </c>
      <c r="G9" s="94">
        <v>873820717</v>
      </c>
      <c r="H9" s="95"/>
      <c r="I9" s="96">
        <f t="shared" si="2"/>
        <v>27500000</v>
      </c>
      <c r="J9" s="97">
        <f t="shared" si="3"/>
        <v>0</v>
      </c>
      <c r="K9" s="94">
        <f t="shared" si="4"/>
        <v>27500000</v>
      </c>
    </row>
    <row r="10" spans="1:11" s="98" customFormat="1" ht="18" customHeight="1">
      <c r="A10" s="92">
        <f>A9+1</f>
        <v>2024</v>
      </c>
      <c r="B10" s="161">
        <v>735670723</v>
      </c>
      <c r="C10" s="93">
        <f t="shared" si="0"/>
        <v>0</v>
      </c>
      <c r="D10" s="94">
        <v>735670723</v>
      </c>
      <c r="E10" s="161">
        <v>705689771</v>
      </c>
      <c r="F10" s="93">
        <f t="shared" si="1"/>
        <v>0</v>
      </c>
      <c r="G10" s="94">
        <v>705689771</v>
      </c>
      <c r="H10" s="95"/>
      <c r="I10" s="96">
        <f t="shared" si="2"/>
        <v>29980952</v>
      </c>
      <c r="J10" s="97">
        <f t="shared" si="3"/>
        <v>0</v>
      </c>
      <c r="K10" s="94">
        <f t="shared" si="4"/>
        <v>29980952</v>
      </c>
    </row>
    <row r="11" spans="1:11" s="98" customFormat="1" ht="18" customHeight="1">
      <c r="A11" s="92">
        <f>A10+1</f>
        <v>2025</v>
      </c>
      <c r="B11" s="161">
        <v>695327355</v>
      </c>
      <c r="C11" s="93">
        <f t="shared" si="0"/>
        <v>0</v>
      </c>
      <c r="D11" s="94">
        <v>695327355</v>
      </c>
      <c r="E11" s="161">
        <v>665327355</v>
      </c>
      <c r="F11" s="93">
        <f t="shared" si="1"/>
        <v>0</v>
      </c>
      <c r="G11" s="94">
        <v>665327355</v>
      </c>
      <c r="H11" s="95"/>
      <c r="I11" s="96">
        <f t="shared" si="2"/>
        <v>30000000</v>
      </c>
      <c r="J11" s="97">
        <f t="shared" si="3"/>
        <v>0</v>
      </c>
      <c r="K11" s="94">
        <f t="shared" si="4"/>
        <v>30000000</v>
      </c>
    </row>
    <row r="12" spans="1:11" s="98" customFormat="1" ht="18" customHeight="1">
      <c r="A12" s="99">
        <v>2026</v>
      </c>
      <c r="B12" s="162">
        <v>701584637</v>
      </c>
      <c r="C12" s="93">
        <f t="shared" si="0"/>
        <v>0</v>
      </c>
      <c r="D12" s="100">
        <v>701584637</v>
      </c>
      <c r="E12" s="162">
        <v>671784637</v>
      </c>
      <c r="F12" s="93">
        <f t="shared" si="1"/>
        <v>0</v>
      </c>
      <c r="G12" s="100">
        <v>671784637</v>
      </c>
      <c r="H12" s="95"/>
      <c r="I12" s="96">
        <f t="shared" si="2"/>
        <v>29800000</v>
      </c>
      <c r="J12" s="97">
        <f t="shared" si="3"/>
        <v>0</v>
      </c>
      <c r="K12" s="94">
        <f t="shared" si="4"/>
        <v>29800000</v>
      </c>
    </row>
    <row r="13" spans="1:11" s="98" customFormat="1" ht="18" customHeight="1">
      <c r="A13" s="99">
        <v>2027</v>
      </c>
      <c r="B13" s="162">
        <v>707916670</v>
      </c>
      <c r="C13" s="93">
        <f t="shared" si="0"/>
        <v>0</v>
      </c>
      <c r="D13" s="100">
        <v>707916670</v>
      </c>
      <c r="E13" s="162">
        <v>678748346</v>
      </c>
      <c r="F13" s="93">
        <f t="shared" si="1"/>
        <v>0</v>
      </c>
      <c r="G13" s="100">
        <v>678748346</v>
      </c>
      <c r="H13" s="95"/>
      <c r="I13" s="96">
        <f t="shared" si="2"/>
        <v>29168324</v>
      </c>
      <c r="J13" s="97">
        <f t="shared" si="3"/>
        <v>0</v>
      </c>
      <c r="K13" s="94">
        <f t="shared" si="4"/>
        <v>29168324</v>
      </c>
    </row>
    <row r="14" spans="1:11" s="98" customFormat="1" ht="18" customHeight="1">
      <c r="A14" s="99">
        <v>2028</v>
      </c>
      <c r="B14" s="162">
        <v>714324595</v>
      </c>
      <c r="C14" s="93">
        <f t="shared" si="0"/>
        <v>0</v>
      </c>
      <c r="D14" s="100">
        <v>714324595</v>
      </c>
      <c r="E14" s="162">
        <v>684988065</v>
      </c>
      <c r="F14" s="93">
        <f t="shared" si="1"/>
        <v>0</v>
      </c>
      <c r="G14" s="100">
        <v>684988065</v>
      </c>
      <c r="H14" s="95"/>
      <c r="I14" s="96">
        <f t="shared" si="2"/>
        <v>29336530</v>
      </c>
      <c r="J14" s="97">
        <f t="shared" si="3"/>
        <v>0</v>
      </c>
      <c r="K14" s="94">
        <f t="shared" si="4"/>
        <v>29336530</v>
      </c>
    </row>
    <row r="15" spans="1:11" s="98" customFormat="1" ht="18" customHeight="1">
      <c r="A15" s="99">
        <v>2029</v>
      </c>
      <c r="B15" s="162">
        <v>714324595</v>
      </c>
      <c r="C15" s="93">
        <f t="shared" si="0"/>
        <v>0</v>
      </c>
      <c r="D15" s="100">
        <v>714324595</v>
      </c>
      <c r="E15" s="162">
        <v>684324595</v>
      </c>
      <c r="F15" s="93">
        <f t="shared" si="1"/>
        <v>0</v>
      </c>
      <c r="G15" s="100">
        <v>684324595</v>
      </c>
      <c r="H15" s="95"/>
      <c r="I15" s="96">
        <f t="shared" si="2"/>
        <v>30000000</v>
      </c>
      <c r="J15" s="97">
        <f t="shared" si="3"/>
        <v>0</v>
      </c>
      <c r="K15" s="94">
        <f t="shared" si="4"/>
        <v>30000000</v>
      </c>
    </row>
    <row r="16" spans="1:11" s="98" customFormat="1" ht="18" customHeight="1">
      <c r="A16" s="99">
        <v>2030</v>
      </c>
      <c r="B16" s="162">
        <v>714324595</v>
      </c>
      <c r="C16" s="93">
        <f t="shared" si="0"/>
        <v>0</v>
      </c>
      <c r="D16" s="100">
        <v>714324595</v>
      </c>
      <c r="E16" s="162">
        <v>684324595</v>
      </c>
      <c r="F16" s="93">
        <f t="shared" si="1"/>
        <v>0</v>
      </c>
      <c r="G16" s="100">
        <v>684324595</v>
      </c>
      <c r="H16" s="95"/>
      <c r="I16" s="96">
        <f t="shared" si="2"/>
        <v>30000000</v>
      </c>
      <c r="J16" s="97">
        <f t="shared" si="3"/>
        <v>0</v>
      </c>
      <c r="K16" s="94">
        <f t="shared" si="4"/>
        <v>30000000</v>
      </c>
    </row>
    <row r="17" spans="1:11" s="98" customFormat="1" ht="18" customHeight="1">
      <c r="A17" s="99">
        <v>2031</v>
      </c>
      <c r="B17" s="162">
        <v>714324595</v>
      </c>
      <c r="C17" s="93">
        <f t="shared" si="0"/>
        <v>0</v>
      </c>
      <c r="D17" s="100">
        <v>714324595</v>
      </c>
      <c r="E17" s="162">
        <v>683324595</v>
      </c>
      <c r="F17" s="93">
        <f t="shared" si="1"/>
        <v>0</v>
      </c>
      <c r="G17" s="100">
        <v>683324595</v>
      </c>
      <c r="H17" s="95"/>
      <c r="I17" s="96">
        <f t="shared" si="2"/>
        <v>31000000</v>
      </c>
      <c r="J17" s="97">
        <f t="shared" si="3"/>
        <v>0</v>
      </c>
      <c r="K17" s="94">
        <f t="shared" si="4"/>
        <v>31000000</v>
      </c>
    </row>
    <row r="18" spans="1:11" s="98" customFormat="1" ht="18" customHeight="1">
      <c r="A18" s="99">
        <v>2032</v>
      </c>
      <c r="B18" s="162">
        <v>714324595</v>
      </c>
      <c r="C18" s="93">
        <f t="shared" si="0"/>
        <v>0</v>
      </c>
      <c r="D18" s="100">
        <v>714324595</v>
      </c>
      <c r="E18" s="162">
        <v>682324595</v>
      </c>
      <c r="F18" s="93">
        <f t="shared" si="1"/>
        <v>0</v>
      </c>
      <c r="G18" s="100">
        <v>682324595</v>
      </c>
      <c r="H18" s="95"/>
      <c r="I18" s="96">
        <f t="shared" si="2"/>
        <v>32000000</v>
      </c>
      <c r="J18" s="97">
        <f t="shared" si="3"/>
        <v>0</v>
      </c>
      <c r="K18" s="94">
        <f t="shared" si="4"/>
        <v>32000000</v>
      </c>
    </row>
    <row r="19" spans="1:11" s="98" customFormat="1" ht="18" customHeight="1">
      <c r="A19" s="99">
        <v>2033</v>
      </c>
      <c r="B19" s="162">
        <v>714324595</v>
      </c>
      <c r="C19" s="93">
        <f t="shared" si="0"/>
        <v>0</v>
      </c>
      <c r="D19" s="100">
        <v>714324595</v>
      </c>
      <c r="E19" s="162">
        <v>681324595</v>
      </c>
      <c r="F19" s="93">
        <f t="shared" si="1"/>
        <v>0</v>
      </c>
      <c r="G19" s="100">
        <v>681324595</v>
      </c>
      <c r="H19" s="95"/>
      <c r="I19" s="96">
        <f t="shared" si="2"/>
        <v>33000000</v>
      </c>
      <c r="J19" s="97">
        <f t="shared" si="3"/>
        <v>0</v>
      </c>
      <c r="K19" s="94">
        <f t="shared" si="4"/>
        <v>33000000</v>
      </c>
    </row>
    <row r="20" spans="1:11" s="98" customFormat="1" ht="18" customHeight="1">
      <c r="A20" s="99">
        <v>2034</v>
      </c>
      <c r="B20" s="162">
        <v>714324595</v>
      </c>
      <c r="C20" s="93">
        <f t="shared" si="0"/>
        <v>0</v>
      </c>
      <c r="D20" s="100">
        <v>714324595</v>
      </c>
      <c r="E20" s="162">
        <v>682824595</v>
      </c>
      <c r="F20" s="93">
        <f t="shared" si="1"/>
        <v>0</v>
      </c>
      <c r="G20" s="100">
        <v>682824595</v>
      </c>
      <c r="H20" s="95"/>
      <c r="I20" s="96">
        <f t="shared" si="2"/>
        <v>31500000</v>
      </c>
      <c r="J20" s="97">
        <f t="shared" si="3"/>
        <v>0</v>
      </c>
      <c r="K20" s="94">
        <f t="shared" si="4"/>
        <v>31500000</v>
      </c>
    </row>
    <row r="21" spans="1:11" s="98" customFormat="1" ht="18" customHeight="1">
      <c r="A21" s="99">
        <v>2035</v>
      </c>
      <c r="B21" s="162">
        <v>714324595</v>
      </c>
      <c r="C21" s="93">
        <f t="shared" si="0"/>
        <v>0</v>
      </c>
      <c r="D21" s="100">
        <v>714324595</v>
      </c>
      <c r="E21" s="162">
        <v>682533962</v>
      </c>
      <c r="F21" s="93">
        <f t="shared" si="1"/>
        <v>0</v>
      </c>
      <c r="G21" s="100">
        <v>682533962</v>
      </c>
      <c r="H21" s="95"/>
      <c r="I21" s="96">
        <f t="shared" si="2"/>
        <v>31790633</v>
      </c>
      <c r="J21" s="97">
        <f t="shared" si="3"/>
        <v>0</v>
      </c>
      <c r="K21" s="94">
        <f t="shared" si="4"/>
        <v>31790633</v>
      </c>
    </row>
    <row r="22" spans="1:11" s="98" customFormat="1" ht="18" customHeight="1">
      <c r="A22" s="99">
        <v>2036</v>
      </c>
      <c r="B22" s="162">
        <v>714324595</v>
      </c>
      <c r="C22" s="93">
        <f t="shared" si="0"/>
        <v>0</v>
      </c>
      <c r="D22" s="100">
        <v>714324595</v>
      </c>
      <c r="E22" s="162">
        <v>689343643</v>
      </c>
      <c r="F22" s="93">
        <f t="shared" si="1"/>
        <v>0</v>
      </c>
      <c r="G22" s="100">
        <v>689343643</v>
      </c>
      <c r="H22" s="95"/>
      <c r="I22" s="96">
        <f t="shared" si="2"/>
        <v>24980952</v>
      </c>
      <c r="J22" s="97">
        <f t="shared" si="3"/>
        <v>0</v>
      </c>
      <c r="K22" s="94">
        <f t="shared" si="4"/>
        <v>24980952</v>
      </c>
    </row>
    <row r="23" spans="1:11" s="98" customFormat="1" ht="18" customHeight="1">
      <c r="A23" s="99">
        <v>2037</v>
      </c>
      <c r="B23" s="162">
        <v>714324595</v>
      </c>
      <c r="C23" s="93">
        <f t="shared" si="0"/>
        <v>0</v>
      </c>
      <c r="D23" s="100">
        <v>714324595</v>
      </c>
      <c r="E23" s="162">
        <v>714324595</v>
      </c>
      <c r="F23" s="93">
        <f t="shared" si="1"/>
        <v>0</v>
      </c>
      <c r="G23" s="100">
        <v>714324595</v>
      </c>
      <c r="H23" s="95"/>
      <c r="I23" s="96">
        <f t="shared" si="2"/>
        <v>0</v>
      </c>
      <c r="J23" s="97">
        <f t="shared" si="3"/>
        <v>0</v>
      </c>
      <c r="K23" s="94">
        <f t="shared" si="4"/>
        <v>0</v>
      </c>
    </row>
    <row r="24" spans="1:11" s="98" customFormat="1" ht="18" customHeight="1" thickBot="1">
      <c r="A24" s="101">
        <v>2038</v>
      </c>
      <c r="B24" s="163">
        <v>714324595</v>
      </c>
      <c r="C24" s="102">
        <f t="shared" si="0"/>
        <v>0</v>
      </c>
      <c r="D24" s="103">
        <v>714324595</v>
      </c>
      <c r="E24" s="163">
        <v>714324595</v>
      </c>
      <c r="F24" s="102">
        <f t="shared" si="1"/>
        <v>0</v>
      </c>
      <c r="G24" s="103">
        <v>714324595</v>
      </c>
      <c r="H24" s="95"/>
      <c r="I24" s="104">
        <f t="shared" si="2"/>
        <v>0</v>
      </c>
      <c r="J24" s="105">
        <f t="shared" si="3"/>
        <v>0</v>
      </c>
      <c r="K24" s="103">
        <f t="shared" si="4"/>
        <v>0</v>
      </c>
    </row>
    <row r="25" spans="1:11">
      <c r="B25" s="106"/>
      <c r="C25" s="106"/>
      <c r="D25" s="106"/>
      <c r="E25" s="106"/>
      <c r="F25" s="106"/>
      <c r="G25" s="106"/>
      <c r="H25" s="107"/>
      <c r="I25" s="106"/>
      <c r="J25" s="106"/>
      <c r="K25" s="106"/>
    </row>
    <row r="28" spans="1:11" s="75" customFormat="1" ht="27.75" customHeight="1">
      <c r="A28" s="183" t="s">
        <v>248</v>
      </c>
      <c r="B28" s="181" t="s">
        <v>263</v>
      </c>
      <c r="C28" s="181"/>
      <c r="D28" s="181"/>
      <c r="E28" s="182" t="s">
        <v>264</v>
      </c>
      <c r="F28" s="182"/>
      <c r="G28" s="182"/>
      <c r="H28" s="74"/>
      <c r="I28" s="181" t="s">
        <v>265</v>
      </c>
      <c r="J28" s="181"/>
      <c r="K28" s="181"/>
    </row>
    <row r="29" spans="1:11" s="84" customFormat="1" ht="31.5" customHeight="1">
      <c r="A29" s="183"/>
      <c r="B29" s="76" t="s">
        <v>252</v>
      </c>
      <c r="C29" s="77" t="s">
        <v>253</v>
      </c>
      <c r="D29" s="78" t="s">
        <v>254</v>
      </c>
      <c r="E29" s="79" t="s">
        <v>252</v>
      </c>
      <c r="F29" s="77" t="s">
        <v>253</v>
      </c>
      <c r="G29" s="78" t="s">
        <v>254</v>
      </c>
      <c r="H29" s="80"/>
      <c r="I29" s="81" t="s">
        <v>252</v>
      </c>
      <c r="J29" s="82" t="s">
        <v>253</v>
      </c>
      <c r="K29" s="83" t="s">
        <v>254</v>
      </c>
    </row>
    <row r="30" spans="1:11" s="91" customFormat="1" ht="12" thickBot="1">
      <c r="A30" s="108" t="s">
        <v>215</v>
      </c>
      <c r="B30" s="86" t="s">
        <v>255</v>
      </c>
      <c r="C30" s="87" t="s">
        <v>244</v>
      </c>
      <c r="D30" s="88" t="s">
        <v>256</v>
      </c>
      <c r="E30" s="89" t="s">
        <v>257</v>
      </c>
      <c r="F30" s="87" t="s">
        <v>258</v>
      </c>
      <c r="G30" s="88" t="s">
        <v>259</v>
      </c>
      <c r="H30" s="90"/>
      <c r="I30" s="86" t="s">
        <v>260</v>
      </c>
      <c r="J30" s="87" t="s">
        <v>261</v>
      </c>
      <c r="K30" s="88" t="s">
        <v>262</v>
      </c>
    </row>
    <row r="31" spans="1:11" s="98" customFormat="1" ht="18" customHeight="1">
      <c r="A31" s="92">
        <v>2020</v>
      </c>
      <c r="B31" s="160">
        <v>134980952</v>
      </c>
      <c r="C31" s="93">
        <f t="shared" ref="C31:C49" si="5">D31-B31</f>
        <v>1209297</v>
      </c>
      <c r="D31" s="94">
        <v>136190249</v>
      </c>
      <c r="E31" s="160">
        <v>53580952</v>
      </c>
      <c r="F31" s="93">
        <f t="shared" ref="F31:F49" si="6">G31-E31</f>
        <v>0</v>
      </c>
      <c r="G31" s="94">
        <v>53580952</v>
      </c>
      <c r="H31" s="95"/>
      <c r="I31" s="109">
        <f t="shared" ref="I31:I49" si="7">B6+B31-E6-E31</f>
        <v>0</v>
      </c>
      <c r="J31" s="110">
        <f t="shared" ref="J31:J49" si="8">K31-I31</f>
        <v>0</v>
      </c>
      <c r="K31" s="111">
        <f t="shared" ref="K31:K49" si="9">D6+D31-G6-G31</f>
        <v>0</v>
      </c>
    </row>
    <row r="32" spans="1:11" s="98" customFormat="1" ht="18" customHeight="1">
      <c r="A32" s="92">
        <f>A31+1</f>
        <v>2021</v>
      </c>
      <c r="B32" s="161">
        <v>99805253</v>
      </c>
      <c r="C32" s="93">
        <f t="shared" si="5"/>
        <v>0</v>
      </c>
      <c r="D32" s="94">
        <v>99805253</v>
      </c>
      <c r="E32" s="161">
        <v>27443952</v>
      </c>
      <c r="F32" s="93">
        <f t="shared" si="6"/>
        <v>0</v>
      </c>
      <c r="G32" s="94">
        <v>27443952</v>
      </c>
      <c r="H32" s="95"/>
      <c r="I32" s="96">
        <f t="shared" si="7"/>
        <v>0</v>
      </c>
      <c r="J32" s="97">
        <f t="shared" si="8"/>
        <v>0</v>
      </c>
      <c r="K32" s="94">
        <f t="shared" si="9"/>
        <v>0</v>
      </c>
    </row>
    <row r="33" spans="1:11" s="98" customFormat="1" ht="18" customHeight="1">
      <c r="A33" s="92">
        <f>A32+1</f>
        <v>2022</v>
      </c>
      <c r="B33" s="161">
        <v>35000000</v>
      </c>
      <c r="C33" s="93">
        <f t="shared" si="5"/>
        <v>0</v>
      </c>
      <c r="D33" s="94">
        <v>35000000</v>
      </c>
      <c r="E33" s="161">
        <v>18000000</v>
      </c>
      <c r="F33" s="93">
        <f t="shared" si="6"/>
        <v>0</v>
      </c>
      <c r="G33" s="94">
        <v>18000000</v>
      </c>
      <c r="H33" s="95"/>
      <c r="I33" s="96">
        <f t="shared" si="7"/>
        <v>0</v>
      </c>
      <c r="J33" s="97">
        <f t="shared" si="8"/>
        <v>0</v>
      </c>
      <c r="K33" s="94">
        <f t="shared" si="9"/>
        <v>0</v>
      </c>
    </row>
    <row r="34" spans="1:11" s="98" customFormat="1" ht="18" customHeight="1">
      <c r="A34" s="92">
        <f>A33+1</f>
        <v>2023</v>
      </c>
      <c r="B34" s="96">
        <v>0</v>
      </c>
      <c r="C34" s="93">
        <f t="shared" si="5"/>
        <v>0</v>
      </c>
      <c r="D34" s="94">
        <v>0</v>
      </c>
      <c r="E34" s="161">
        <v>27500000</v>
      </c>
      <c r="F34" s="93">
        <f t="shared" si="6"/>
        <v>0</v>
      </c>
      <c r="G34" s="94">
        <v>27500000</v>
      </c>
      <c r="H34" s="95"/>
      <c r="I34" s="96">
        <f t="shared" si="7"/>
        <v>0</v>
      </c>
      <c r="J34" s="97">
        <f t="shared" si="8"/>
        <v>0</v>
      </c>
      <c r="K34" s="94">
        <f t="shared" si="9"/>
        <v>0</v>
      </c>
    </row>
    <row r="35" spans="1:11" s="98" customFormat="1" ht="18" customHeight="1">
      <c r="A35" s="92">
        <f>A34+1</f>
        <v>2024</v>
      </c>
      <c r="B35" s="96">
        <v>0</v>
      </c>
      <c r="C35" s="93">
        <f t="shared" si="5"/>
        <v>0</v>
      </c>
      <c r="D35" s="94">
        <v>0</v>
      </c>
      <c r="E35" s="161">
        <v>29980952</v>
      </c>
      <c r="F35" s="93">
        <f t="shared" si="6"/>
        <v>0</v>
      </c>
      <c r="G35" s="94">
        <v>29980952</v>
      </c>
      <c r="H35" s="95"/>
      <c r="I35" s="96">
        <f t="shared" si="7"/>
        <v>0</v>
      </c>
      <c r="J35" s="97">
        <f t="shared" si="8"/>
        <v>0</v>
      </c>
      <c r="K35" s="94">
        <f t="shared" si="9"/>
        <v>0</v>
      </c>
    </row>
    <row r="36" spans="1:11" s="98" customFormat="1" ht="18" customHeight="1">
      <c r="A36" s="92">
        <f>A35+1</f>
        <v>2025</v>
      </c>
      <c r="B36" s="96">
        <v>0</v>
      </c>
      <c r="C36" s="93">
        <f t="shared" si="5"/>
        <v>0</v>
      </c>
      <c r="D36" s="94">
        <v>0</v>
      </c>
      <c r="E36" s="161">
        <v>30000000</v>
      </c>
      <c r="F36" s="93">
        <f t="shared" si="6"/>
        <v>0</v>
      </c>
      <c r="G36" s="94">
        <v>30000000</v>
      </c>
      <c r="H36" s="95"/>
      <c r="I36" s="96">
        <f t="shared" si="7"/>
        <v>0</v>
      </c>
      <c r="J36" s="97">
        <f t="shared" si="8"/>
        <v>0</v>
      </c>
      <c r="K36" s="94">
        <f t="shared" si="9"/>
        <v>0</v>
      </c>
    </row>
    <row r="37" spans="1:11" s="98" customFormat="1" ht="18" customHeight="1">
      <c r="A37" s="99">
        <v>2026</v>
      </c>
      <c r="B37" s="112">
        <v>0</v>
      </c>
      <c r="C37" s="93">
        <f t="shared" si="5"/>
        <v>0</v>
      </c>
      <c r="D37" s="94">
        <v>0</v>
      </c>
      <c r="E37" s="162">
        <v>29800000</v>
      </c>
      <c r="F37" s="93">
        <f t="shared" si="6"/>
        <v>0</v>
      </c>
      <c r="G37" s="100">
        <v>29800000</v>
      </c>
      <c r="H37" s="95"/>
      <c r="I37" s="96">
        <f t="shared" si="7"/>
        <v>0</v>
      </c>
      <c r="J37" s="97">
        <f t="shared" si="8"/>
        <v>0</v>
      </c>
      <c r="K37" s="94">
        <f t="shared" si="9"/>
        <v>0</v>
      </c>
    </row>
    <row r="38" spans="1:11" s="98" customFormat="1" ht="18" customHeight="1">
      <c r="A38" s="99">
        <v>2027</v>
      </c>
      <c r="B38" s="112">
        <v>0</v>
      </c>
      <c r="C38" s="93">
        <f t="shared" si="5"/>
        <v>0</v>
      </c>
      <c r="D38" s="94">
        <v>0</v>
      </c>
      <c r="E38" s="162">
        <v>29168324</v>
      </c>
      <c r="F38" s="93">
        <f t="shared" si="6"/>
        <v>0</v>
      </c>
      <c r="G38" s="100">
        <v>29168324</v>
      </c>
      <c r="H38" s="95"/>
      <c r="I38" s="96">
        <f t="shared" si="7"/>
        <v>0</v>
      </c>
      <c r="J38" s="97">
        <f t="shared" si="8"/>
        <v>0</v>
      </c>
      <c r="K38" s="94">
        <f t="shared" si="9"/>
        <v>0</v>
      </c>
    </row>
    <row r="39" spans="1:11" s="98" customFormat="1" ht="18" customHeight="1">
      <c r="A39" s="99">
        <v>2028</v>
      </c>
      <c r="B39" s="112">
        <v>0</v>
      </c>
      <c r="C39" s="93">
        <f t="shared" si="5"/>
        <v>0</v>
      </c>
      <c r="D39" s="94">
        <v>0</v>
      </c>
      <c r="E39" s="162">
        <v>29336530</v>
      </c>
      <c r="F39" s="93">
        <f t="shared" si="6"/>
        <v>0</v>
      </c>
      <c r="G39" s="100">
        <v>29336530</v>
      </c>
      <c r="H39" s="95"/>
      <c r="I39" s="96">
        <f t="shared" si="7"/>
        <v>0</v>
      </c>
      <c r="J39" s="97">
        <f t="shared" si="8"/>
        <v>0</v>
      </c>
      <c r="K39" s="94">
        <f t="shared" si="9"/>
        <v>0</v>
      </c>
    </row>
    <row r="40" spans="1:11" s="98" customFormat="1" ht="18" customHeight="1">
      <c r="A40" s="99">
        <v>2029</v>
      </c>
      <c r="B40" s="112">
        <v>0</v>
      </c>
      <c r="C40" s="93">
        <f t="shared" si="5"/>
        <v>0</v>
      </c>
      <c r="D40" s="94">
        <v>0</v>
      </c>
      <c r="E40" s="162">
        <v>30000000</v>
      </c>
      <c r="F40" s="93">
        <f t="shared" si="6"/>
        <v>0</v>
      </c>
      <c r="G40" s="100">
        <v>30000000</v>
      </c>
      <c r="H40" s="95"/>
      <c r="I40" s="96">
        <f t="shared" si="7"/>
        <v>0</v>
      </c>
      <c r="J40" s="97">
        <f t="shared" si="8"/>
        <v>0</v>
      </c>
      <c r="K40" s="94">
        <f t="shared" si="9"/>
        <v>0</v>
      </c>
    </row>
    <row r="41" spans="1:11" s="98" customFormat="1" ht="18" customHeight="1">
      <c r="A41" s="99">
        <v>2030</v>
      </c>
      <c r="B41" s="112">
        <v>0</v>
      </c>
      <c r="C41" s="93">
        <f t="shared" si="5"/>
        <v>0</v>
      </c>
      <c r="D41" s="94">
        <v>0</v>
      </c>
      <c r="E41" s="162">
        <v>30000000</v>
      </c>
      <c r="F41" s="93">
        <f t="shared" si="6"/>
        <v>0</v>
      </c>
      <c r="G41" s="100">
        <v>30000000</v>
      </c>
      <c r="H41" s="95"/>
      <c r="I41" s="96">
        <f t="shared" si="7"/>
        <v>0</v>
      </c>
      <c r="J41" s="97">
        <f t="shared" si="8"/>
        <v>0</v>
      </c>
      <c r="K41" s="94">
        <f t="shared" si="9"/>
        <v>0</v>
      </c>
    </row>
    <row r="42" spans="1:11" s="98" customFormat="1" ht="18" customHeight="1">
      <c r="A42" s="99">
        <v>2031</v>
      </c>
      <c r="B42" s="112">
        <v>0</v>
      </c>
      <c r="C42" s="93">
        <f t="shared" si="5"/>
        <v>0</v>
      </c>
      <c r="D42" s="94">
        <v>0</v>
      </c>
      <c r="E42" s="162">
        <v>31000000</v>
      </c>
      <c r="F42" s="93">
        <f t="shared" si="6"/>
        <v>0</v>
      </c>
      <c r="G42" s="100">
        <v>31000000</v>
      </c>
      <c r="H42" s="95"/>
      <c r="I42" s="96">
        <f t="shared" si="7"/>
        <v>0</v>
      </c>
      <c r="J42" s="97">
        <f t="shared" si="8"/>
        <v>0</v>
      </c>
      <c r="K42" s="94">
        <f t="shared" si="9"/>
        <v>0</v>
      </c>
    </row>
    <row r="43" spans="1:11" s="98" customFormat="1" ht="18" customHeight="1">
      <c r="A43" s="99">
        <v>2032</v>
      </c>
      <c r="B43" s="112">
        <v>0</v>
      </c>
      <c r="C43" s="93">
        <f t="shared" si="5"/>
        <v>0</v>
      </c>
      <c r="D43" s="94">
        <v>0</v>
      </c>
      <c r="E43" s="162">
        <v>32000000</v>
      </c>
      <c r="F43" s="93">
        <f t="shared" si="6"/>
        <v>0</v>
      </c>
      <c r="G43" s="100">
        <v>32000000</v>
      </c>
      <c r="H43" s="95"/>
      <c r="I43" s="96">
        <f t="shared" si="7"/>
        <v>0</v>
      </c>
      <c r="J43" s="97">
        <f t="shared" si="8"/>
        <v>0</v>
      </c>
      <c r="K43" s="94">
        <f t="shared" si="9"/>
        <v>0</v>
      </c>
    </row>
    <row r="44" spans="1:11" s="98" customFormat="1" ht="18" customHeight="1">
      <c r="A44" s="99">
        <v>2033</v>
      </c>
      <c r="B44" s="112">
        <v>0</v>
      </c>
      <c r="C44" s="93">
        <f t="shared" si="5"/>
        <v>0</v>
      </c>
      <c r="D44" s="94">
        <v>0</v>
      </c>
      <c r="E44" s="162">
        <v>33000000</v>
      </c>
      <c r="F44" s="93">
        <f t="shared" si="6"/>
        <v>0</v>
      </c>
      <c r="G44" s="100">
        <v>33000000</v>
      </c>
      <c r="H44" s="95"/>
      <c r="I44" s="96">
        <f t="shared" si="7"/>
        <v>0</v>
      </c>
      <c r="J44" s="97">
        <f t="shared" si="8"/>
        <v>0</v>
      </c>
      <c r="K44" s="94">
        <f t="shared" si="9"/>
        <v>0</v>
      </c>
    </row>
    <row r="45" spans="1:11" s="98" customFormat="1" ht="18" customHeight="1">
      <c r="A45" s="99">
        <v>2034</v>
      </c>
      <c r="B45" s="112">
        <v>0</v>
      </c>
      <c r="C45" s="93">
        <f t="shared" si="5"/>
        <v>0</v>
      </c>
      <c r="D45" s="94">
        <v>0</v>
      </c>
      <c r="E45" s="162">
        <v>31500000</v>
      </c>
      <c r="F45" s="93">
        <f t="shared" si="6"/>
        <v>0</v>
      </c>
      <c r="G45" s="100">
        <v>31500000</v>
      </c>
      <c r="H45" s="95"/>
      <c r="I45" s="96">
        <f t="shared" si="7"/>
        <v>0</v>
      </c>
      <c r="J45" s="97">
        <f t="shared" si="8"/>
        <v>0</v>
      </c>
      <c r="K45" s="94">
        <f t="shared" si="9"/>
        <v>0</v>
      </c>
    </row>
    <row r="46" spans="1:11" s="98" customFormat="1" ht="18" customHeight="1">
      <c r="A46" s="99">
        <v>2035</v>
      </c>
      <c r="B46" s="112">
        <v>0</v>
      </c>
      <c r="C46" s="93">
        <f t="shared" si="5"/>
        <v>0</v>
      </c>
      <c r="D46" s="94">
        <v>0</v>
      </c>
      <c r="E46" s="162">
        <v>31790633</v>
      </c>
      <c r="F46" s="93">
        <f t="shared" si="6"/>
        <v>0</v>
      </c>
      <c r="G46" s="100">
        <v>31790633</v>
      </c>
      <c r="H46" s="95"/>
      <c r="I46" s="96">
        <f t="shared" si="7"/>
        <v>0</v>
      </c>
      <c r="J46" s="97">
        <f t="shared" si="8"/>
        <v>0</v>
      </c>
      <c r="K46" s="94">
        <f t="shared" si="9"/>
        <v>0</v>
      </c>
    </row>
    <row r="47" spans="1:11" s="98" customFormat="1" ht="18" customHeight="1">
      <c r="A47" s="99">
        <v>2036</v>
      </c>
      <c r="B47" s="112">
        <v>0</v>
      </c>
      <c r="C47" s="93">
        <f t="shared" si="5"/>
        <v>0</v>
      </c>
      <c r="D47" s="94">
        <v>0</v>
      </c>
      <c r="E47" s="162">
        <v>24980952</v>
      </c>
      <c r="F47" s="93">
        <f t="shared" si="6"/>
        <v>0</v>
      </c>
      <c r="G47" s="100">
        <v>24980952</v>
      </c>
      <c r="H47" s="95"/>
      <c r="I47" s="96">
        <f t="shared" si="7"/>
        <v>0</v>
      </c>
      <c r="J47" s="97">
        <f t="shared" si="8"/>
        <v>0</v>
      </c>
      <c r="K47" s="94">
        <f t="shared" si="9"/>
        <v>0</v>
      </c>
    </row>
    <row r="48" spans="1:11" s="98" customFormat="1" ht="18" customHeight="1">
      <c r="A48" s="99">
        <v>2037</v>
      </c>
      <c r="B48" s="112">
        <v>0</v>
      </c>
      <c r="C48" s="93">
        <f t="shared" si="5"/>
        <v>0</v>
      </c>
      <c r="D48" s="94">
        <v>0</v>
      </c>
      <c r="E48" s="162">
        <v>0</v>
      </c>
      <c r="F48" s="93">
        <f t="shared" si="6"/>
        <v>0</v>
      </c>
      <c r="G48" s="100">
        <v>0</v>
      </c>
      <c r="H48" s="95"/>
      <c r="I48" s="96">
        <f t="shared" si="7"/>
        <v>0</v>
      </c>
      <c r="J48" s="97">
        <f t="shared" si="8"/>
        <v>0</v>
      </c>
      <c r="K48" s="94">
        <f t="shared" si="9"/>
        <v>0</v>
      </c>
    </row>
    <row r="49" spans="1:11" s="98" customFormat="1" ht="18" customHeight="1" thickBot="1">
      <c r="A49" s="101">
        <v>2038</v>
      </c>
      <c r="B49" s="104">
        <v>0</v>
      </c>
      <c r="C49" s="102">
        <f t="shared" si="5"/>
        <v>0</v>
      </c>
      <c r="D49" s="103">
        <v>0</v>
      </c>
      <c r="E49" s="163">
        <v>0</v>
      </c>
      <c r="F49" s="102">
        <f t="shared" si="6"/>
        <v>0</v>
      </c>
      <c r="G49" s="103">
        <v>0</v>
      </c>
      <c r="H49" s="95"/>
      <c r="I49" s="104">
        <f t="shared" si="7"/>
        <v>0</v>
      </c>
      <c r="J49" s="105">
        <f t="shared" si="8"/>
        <v>0</v>
      </c>
      <c r="K49" s="103">
        <f t="shared" si="9"/>
        <v>0</v>
      </c>
    </row>
    <row r="52" spans="1:11" ht="15.75" customHeight="1">
      <c r="A52" s="50" t="s">
        <v>257</v>
      </c>
      <c r="B52" s="184" t="s">
        <v>266</v>
      </c>
      <c r="C52" s="184"/>
      <c r="D52" s="184"/>
      <c r="E52" s="184"/>
      <c r="F52" s="184"/>
      <c r="G52" s="184"/>
      <c r="H52" s="184"/>
      <c r="I52" s="184"/>
      <c r="J52" s="184"/>
      <c r="K52" s="184"/>
    </row>
    <row r="53" spans="1:11" ht="33" customHeight="1">
      <c r="A53" s="172" t="s">
        <v>267</v>
      </c>
      <c r="B53" s="172"/>
      <c r="C53" s="172"/>
      <c r="D53" s="172"/>
      <c r="E53" s="172"/>
      <c r="F53" s="172"/>
      <c r="G53" s="172"/>
      <c r="H53" s="172"/>
      <c r="I53" s="172"/>
      <c r="J53" s="172"/>
      <c r="K53" s="172"/>
    </row>
  </sheetData>
  <sheetProtection password="C25B" sheet="1" selectLockedCells="1" selectUnlockedCells="1"/>
  <mergeCells count="11">
    <mergeCell ref="B52:K52"/>
    <mergeCell ref="A53:K53"/>
    <mergeCell ref="A1:K1"/>
    <mergeCell ref="A3:A4"/>
    <mergeCell ref="B3:D3"/>
    <mergeCell ref="E3:G3"/>
    <mergeCell ref="I3:K3"/>
    <mergeCell ref="A28:A29"/>
    <mergeCell ref="B28:D28"/>
    <mergeCell ref="E28:G28"/>
    <mergeCell ref="I28:K28"/>
  </mergeCells>
  <pageMargins left="0.70866141732283472" right="0.70866141732283472" top="0.74803149606299213" bottom="0.74803149606299213" header="0.51181102362204722" footer="0.51181102362204722"/>
  <pageSetup paperSize="9" scale="60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view="pageBreakPreview" workbookViewId="0">
      <selection activeCell="D21" sqref="D21"/>
    </sheetView>
  </sheetViews>
  <sheetFormatPr defaultColWidth="8.875" defaultRowHeight="15"/>
  <cols>
    <col min="1" max="1" width="8.25" style="113" customWidth="1"/>
    <col min="2" max="2" width="11.25" style="114" customWidth="1"/>
    <col min="3" max="3" width="11.125" style="114" customWidth="1"/>
    <col min="4" max="5" width="11.25" style="114" customWidth="1"/>
    <col min="6" max="6" width="11.125" style="114" customWidth="1"/>
    <col min="7" max="7" width="11.25" style="114" customWidth="1"/>
    <col min="8" max="8" width="1.75" style="115" customWidth="1"/>
    <col min="9" max="9" width="11.25" style="114" customWidth="1"/>
    <col min="10" max="10" width="9.75" style="114" customWidth="1"/>
    <col min="11" max="11" width="11.25" style="114" customWidth="1"/>
    <col min="12" max="16384" width="8.875" style="114"/>
  </cols>
  <sheetData>
    <row r="1" spans="1:11" ht="30" customHeight="1">
      <c r="A1" s="185" t="s">
        <v>268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3" spans="1:11" s="117" customFormat="1" ht="27.75" customHeight="1">
      <c r="A3" s="186" t="s">
        <v>248</v>
      </c>
      <c r="B3" s="187" t="s">
        <v>249</v>
      </c>
      <c r="C3" s="187"/>
      <c r="D3" s="187"/>
      <c r="E3" s="187" t="s">
        <v>250</v>
      </c>
      <c r="F3" s="187"/>
      <c r="G3" s="187"/>
      <c r="H3" s="116"/>
      <c r="I3" s="187" t="s">
        <v>251</v>
      </c>
      <c r="J3" s="187"/>
      <c r="K3" s="187"/>
    </row>
    <row r="4" spans="1:11" s="122" customFormat="1" ht="31.5" customHeight="1">
      <c r="A4" s="186"/>
      <c r="B4" s="118" t="s">
        <v>252</v>
      </c>
      <c r="C4" s="119" t="s">
        <v>253</v>
      </c>
      <c r="D4" s="120" t="s">
        <v>254</v>
      </c>
      <c r="E4" s="118" t="s">
        <v>252</v>
      </c>
      <c r="F4" s="119" t="s">
        <v>253</v>
      </c>
      <c r="G4" s="120" t="s">
        <v>254</v>
      </c>
      <c r="H4" s="121"/>
      <c r="I4" s="118" t="s">
        <v>252</v>
      </c>
      <c r="J4" s="119" t="s">
        <v>253</v>
      </c>
      <c r="K4" s="120" t="s">
        <v>254</v>
      </c>
    </row>
    <row r="5" spans="1:11" s="128" customFormat="1" ht="11.25">
      <c r="A5" s="123" t="s">
        <v>215</v>
      </c>
      <c r="B5" s="124" t="s">
        <v>255</v>
      </c>
      <c r="C5" s="125" t="s">
        <v>244</v>
      </c>
      <c r="D5" s="126" t="s">
        <v>256</v>
      </c>
      <c r="E5" s="124" t="s">
        <v>257</v>
      </c>
      <c r="F5" s="125" t="s">
        <v>258</v>
      </c>
      <c r="G5" s="126" t="s">
        <v>259</v>
      </c>
      <c r="H5" s="127"/>
      <c r="I5" s="124" t="s">
        <v>260</v>
      </c>
      <c r="J5" s="125" t="s">
        <v>261</v>
      </c>
      <c r="K5" s="126" t="s">
        <v>262</v>
      </c>
    </row>
    <row r="6" spans="1:11" s="135" customFormat="1" ht="18" customHeight="1">
      <c r="A6" s="129">
        <v>2011</v>
      </c>
      <c r="B6" s="130">
        <v>736629732</v>
      </c>
      <c r="C6" s="131">
        <f t="shared" ref="C6:C21" si="0">D6-B6</f>
        <v>0</v>
      </c>
      <c r="D6" s="130">
        <v>736629732</v>
      </c>
      <c r="E6" s="132">
        <v>774997440</v>
      </c>
      <c r="F6" s="131">
        <f t="shared" ref="F6:F21" si="1">G6-E6</f>
        <v>0</v>
      </c>
      <c r="G6" s="130">
        <v>774997440</v>
      </c>
      <c r="H6" s="133"/>
      <c r="I6" s="134">
        <f t="shared" ref="I6:I21" si="2">B6-E6</f>
        <v>-38367708</v>
      </c>
      <c r="J6" s="131">
        <f t="shared" ref="J6:J21" si="3">K6-I6</f>
        <v>0</v>
      </c>
      <c r="K6" s="130">
        <f t="shared" ref="K6:K21" si="4">D6-G6</f>
        <v>-38367708</v>
      </c>
    </row>
    <row r="7" spans="1:11" s="135" customFormat="1" ht="18" customHeight="1">
      <c r="A7" s="136">
        <f t="shared" ref="A7:A21" si="5">A6+1</f>
        <v>2012</v>
      </c>
      <c r="B7" s="137">
        <v>759814698</v>
      </c>
      <c r="C7" s="138">
        <f t="shared" si="0"/>
        <v>0</v>
      </c>
      <c r="D7" s="137">
        <v>759814698</v>
      </c>
      <c r="E7" s="139">
        <v>766102070</v>
      </c>
      <c r="F7" s="138">
        <f t="shared" si="1"/>
        <v>0</v>
      </c>
      <c r="G7" s="137">
        <v>766102070</v>
      </c>
      <c r="H7" s="133"/>
      <c r="I7" s="140">
        <f t="shared" si="2"/>
        <v>-6287372</v>
      </c>
      <c r="J7" s="138">
        <f t="shared" si="3"/>
        <v>0</v>
      </c>
      <c r="K7" s="137">
        <f t="shared" si="4"/>
        <v>-6287372</v>
      </c>
    </row>
    <row r="8" spans="1:11" s="135" customFormat="1" ht="18" customHeight="1">
      <c r="A8" s="136">
        <f t="shared" si="5"/>
        <v>2013</v>
      </c>
      <c r="B8" s="137">
        <v>828053919</v>
      </c>
      <c r="C8" s="138">
        <f t="shared" si="0"/>
        <v>12897522</v>
      </c>
      <c r="D8" s="137">
        <v>840951441</v>
      </c>
      <c r="E8" s="139">
        <v>868053919</v>
      </c>
      <c r="F8" s="138">
        <f t="shared" si="1"/>
        <v>12897522</v>
      </c>
      <c r="G8" s="137">
        <v>880951441</v>
      </c>
      <c r="H8" s="133"/>
      <c r="I8" s="140">
        <f t="shared" si="2"/>
        <v>-40000000</v>
      </c>
      <c r="J8" s="138">
        <f t="shared" si="3"/>
        <v>0</v>
      </c>
      <c r="K8" s="137">
        <f t="shared" si="4"/>
        <v>-40000000</v>
      </c>
    </row>
    <row r="9" spans="1:11" s="135" customFormat="1" ht="18" customHeight="1">
      <c r="A9" s="136">
        <f t="shared" si="5"/>
        <v>2014</v>
      </c>
      <c r="B9" s="137">
        <v>1008729660</v>
      </c>
      <c r="C9" s="138">
        <f t="shared" si="0"/>
        <v>31874934</v>
      </c>
      <c r="D9" s="137">
        <v>1040604594</v>
      </c>
      <c r="E9" s="139">
        <v>994661336</v>
      </c>
      <c r="F9" s="138">
        <f t="shared" si="1"/>
        <v>31874934</v>
      </c>
      <c r="G9" s="137">
        <v>1026536270</v>
      </c>
      <c r="H9" s="133"/>
      <c r="I9" s="140">
        <f t="shared" si="2"/>
        <v>14068324</v>
      </c>
      <c r="J9" s="138">
        <f t="shared" si="3"/>
        <v>0</v>
      </c>
      <c r="K9" s="137">
        <f t="shared" si="4"/>
        <v>14068324</v>
      </c>
    </row>
    <row r="10" spans="1:11" s="135" customFormat="1" ht="18" customHeight="1">
      <c r="A10" s="136">
        <f t="shared" si="5"/>
        <v>2015</v>
      </c>
      <c r="B10" s="137">
        <v>724373840</v>
      </c>
      <c r="C10" s="138">
        <f t="shared" si="0"/>
        <v>2641871</v>
      </c>
      <c r="D10" s="137">
        <v>727015711</v>
      </c>
      <c r="E10" s="139">
        <v>681792888</v>
      </c>
      <c r="F10" s="138">
        <f t="shared" si="1"/>
        <v>2641871</v>
      </c>
      <c r="G10" s="137">
        <v>684434759</v>
      </c>
      <c r="H10" s="133"/>
      <c r="I10" s="140">
        <f t="shared" si="2"/>
        <v>42580952</v>
      </c>
      <c r="J10" s="138">
        <f t="shared" si="3"/>
        <v>0</v>
      </c>
      <c r="K10" s="137">
        <f t="shared" si="4"/>
        <v>42580952</v>
      </c>
    </row>
    <row r="11" spans="1:11" s="135" customFormat="1" ht="18" customHeight="1">
      <c r="A11" s="136">
        <f t="shared" si="5"/>
        <v>2016</v>
      </c>
      <c r="B11" s="137">
        <v>569097963</v>
      </c>
      <c r="C11" s="138">
        <f t="shared" si="0"/>
        <v>1500000</v>
      </c>
      <c r="D11" s="137">
        <v>570597963</v>
      </c>
      <c r="E11" s="139">
        <v>524817011</v>
      </c>
      <c r="F11" s="138">
        <f t="shared" si="1"/>
        <v>1500000</v>
      </c>
      <c r="G11" s="137">
        <v>526317011</v>
      </c>
      <c r="H11" s="133"/>
      <c r="I11" s="140">
        <f t="shared" si="2"/>
        <v>44280952</v>
      </c>
      <c r="J11" s="138">
        <f t="shared" si="3"/>
        <v>0</v>
      </c>
      <c r="K11" s="137">
        <f t="shared" si="4"/>
        <v>44280952</v>
      </c>
    </row>
    <row r="12" spans="1:11" s="135" customFormat="1" ht="18" customHeight="1">
      <c r="A12" s="136">
        <f t="shared" si="5"/>
        <v>2017</v>
      </c>
      <c r="B12" s="137">
        <v>565060690</v>
      </c>
      <c r="C12" s="138">
        <f t="shared" si="0"/>
        <v>0</v>
      </c>
      <c r="D12" s="137">
        <v>565060690</v>
      </c>
      <c r="E12" s="139">
        <v>521479738</v>
      </c>
      <c r="F12" s="138">
        <f t="shared" si="1"/>
        <v>0</v>
      </c>
      <c r="G12" s="137">
        <v>521479738</v>
      </c>
      <c r="H12" s="133"/>
      <c r="I12" s="140">
        <f t="shared" si="2"/>
        <v>43580952</v>
      </c>
      <c r="J12" s="138">
        <f t="shared" si="3"/>
        <v>0</v>
      </c>
      <c r="K12" s="137">
        <f t="shared" si="4"/>
        <v>43580952</v>
      </c>
    </row>
    <row r="13" spans="1:11" s="135" customFormat="1" ht="18" customHeight="1">
      <c r="A13" s="136">
        <f t="shared" si="5"/>
        <v>2018</v>
      </c>
      <c r="B13" s="137">
        <v>572686089</v>
      </c>
      <c r="C13" s="138">
        <f t="shared" si="0"/>
        <v>0</v>
      </c>
      <c r="D13" s="137">
        <v>572686089</v>
      </c>
      <c r="E13" s="139">
        <v>528105137</v>
      </c>
      <c r="F13" s="138">
        <f t="shared" si="1"/>
        <v>0</v>
      </c>
      <c r="G13" s="137">
        <v>528105137</v>
      </c>
      <c r="H13" s="133"/>
      <c r="I13" s="140">
        <f t="shared" si="2"/>
        <v>44580952</v>
      </c>
      <c r="J13" s="138">
        <f t="shared" si="3"/>
        <v>0</v>
      </c>
      <c r="K13" s="137">
        <f t="shared" si="4"/>
        <v>44580952</v>
      </c>
    </row>
    <row r="14" spans="1:11" s="135" customFormat="1" ht="18" customHeight="1">
      <c r="A14" s="136">
        <f t="shared" si="5"/>
        <v>2019</v>
      </c>
      <c r="B14" s="137">
        <v>580923590</v>
      </c>
      <c r="C14" s="138">
        <f t="shared" si="0"/>
        <v>0</v>
      </c>
      <c r="D14" s="137">
        <v>580923590</v>
      </c>
      <c r="E14" s="139">
        <v>536342638</v>
      </c>
      <c r="F14" s="138">
        <f t="shared" si="1"/>
        <v>0</v>
      </c>
      <c r="G14" s="137">
        <v>536342638</v>
      </c>
      <c r="H14" s="133"/>
      <c r="I14" s="140">
        <f t="shared" si="2"/>
        <v>44580952</v>
      </c>
      <c r="J14" s="138">
        <f t="shared" si="3"/>
        <v>0</v>
      </c>
      <c r="K14" s="137">
        <f t="shared" si="4"/>
        <v>44580952</v>
      </c>
    </row>
    <row r="15" spans="1:11" s="135" customFormat="1" ht="18" customHeight="1">
      <c r="A15" s="136">
        <f t="shared" si="5"/>
        <v>2020</v>
      </c>
      <c r="B15" s="137">
        <v>587098279</v>
      </c>
      <c r="C15" s="138">
        <f t="shared" si="0"/>
        <v>0</v>
      </c>
      <c r="D15" s="137">
        <v>587098279</v>
      </c>
      <c r="E15" s="139">
        <v>549054329</v>
      </c>
      <c r="F15" s="138">
        <f t="shared" si="1"/>
        <v>0</v>
      </c>
      <c r="G15" s="137">
        <v>549054329</v>
      </c>
      <c r="H15" s="133"/>
      <c r="I15" s="140">
        <f t="shared" si="2"/>
        <v>38043950</v>
      </c>
      <c r="J15" s="138">
        <f t="shared" si="3"/>
        <v>0</v>
      </c>
      <c r="K15" s="137">
        <f t="shared" si="4"/>
        <v>38043950</v>
      </c>
    </row>
    <row r="16" spans="1:11" s="135" customFormat="1" ht="18" customHeight="1">
      <c r="A16" s="136">
        <f t="shared" si="5"/>
        <v>2021</v>
      </c>
      <c r="B16" s="137">
        <v>590579723</v>
      </c>
      <c r="C16" s="138">
        <f t="shared" si="0"/>
        <v>0</v>
      </c>
      <c r="D16" s="137">
        <v>590579723</v>
      </c>
      <c r="E16" s="139">
        <v>569579723</v>
      </c>
      <c r="F16" s="138">
        <f t="shared" si="1"/>
        <v>0</v>
      </c>
      <c r="G16" s="137">
        <v>569579723</v>
      </c>
      <c r="H16" s="133"/>
      <c r="I16" s="140">
        <f t="shared" si="2"/>
        <v>21000000</v>
      </c>
      <c r="J16" s="138">
        <f t="shared" si="3"/>
        <v>0</v>
      </c>
      <c r="K16" s="137">
        <f t="shared" si="4"/>
        <v>21000000</v>
      </c>
    </row>
    <row r="17" spans="1:11" s="135" customFormat="1" ht="18" customHeight="1">
      <c r="A17" s="136">
        <f t="shared" si="5"/>
        <v>2022</v>
      </c>
      <c r="B17" s="137">
        <v>597380286</v>
      </c>
      <c r="C17" s="138">
        <f t="shared" si="0"/>
        <v>0</v>
      </c>
      <c r="D17" s="137">
        <v>597380286</v>
      </c>
      <c r="E17" s="139">
        <v>576380286</v>
      </c>
      <c r="F17" s="138">
        <f t="shared" si="1"/>
        <v>0</v>
      </c>
      <c r="G17" s="137">
        <v>576380286</v>
      </c>
      <c r="H17" s="133"/>
      <c r="I17" s="140">
        <f t="shared" si="2"/>
        <v>21000000</v>
      </c>
      <c r="J17" s="138">
        <f t="shared" si="3"/>
        <v>0</v>
      </c>
      <c r="K17" s="137">
        <f t="shared" si="4"/>
        <v>21000000</v>
      </c>
    </row>
    <row r="18" spans="1:11" s="135" customFormat="1" ht="18" customHeight="1">
      <c r="A18" s="136">
        <f t="shared" si="5"/>
        <v>2023</v>
      </c>
      <c r="B18" s="137">
        <v>600752653</v>
      </c>
      <c r="C18" s="138">
        <f t="shared" si="0"/>
        <v>0</v>
      </c>
      <c r="D18" s="137">
        <v>600752653</v>
      </c>
      <c r="E18" s="139">
        <v>580771701</v>
      </c>
      <c r="F18" s="138">
        <f t="shared" si="1"/>
        <v>0</v>
      </c>
      <c r="G18" s="137">
        <v>580771701</v>
      </c>
      <c r="H18" s="133"/>
      <c r="I18" s="140">
        <f t="shared" si="2"/>
        <v>19980952</v>
      </c>
      <c r="J18" s="138">
        <f t="shared" si="3"/>
        <v>0</v>
      </c>
      <c r="K18" s="137">
        <f t="shared" si="4"/>
        <v>19980952</v>
      </c>
    </row>
    <row r="19" spans="1:11" s="135" customFormat="1" ht="18" customHeight="1">
      <c r="A19" s="136">
        <f t="shared" si="5"/>
        <v>2024</v>
      </c>
      <c r="B19" s="137">
        <v>607741610</v>
      </c>
      <c r="C19" s="138">
        <f t="shared" si="0"/>
        <v>0</v>
      </c>
      <c r="D19" s="137">
        <v>607741610</v>
      </c>
      <c r="E19" s="139">
        <v>595741610</v>
      </c>
      <c r="F19" s="138">
        <f t="shared" si="1"/>
        <v>0</v>
      </c>
      <c r="G19" s="137">
        <v>595741610</v>
      </c>
      <c r="H19" s="133"/>
      <c r="I19" s="140">
        <f t="shared" si="2"/>
        <v>12000000</v>
      </c>
      <c r="J19" s="138">
        <f t="shared" si="3"/>
        <v>0</v>
      </c>
      <c r="K19" s="137">
        <f t="shared" si="4"/>
        <v>12000000</v>
      </c>
    </row>
    <row r="20" spans="1:11" s="135" customFormat="1" ht="18" customHeight="1">
      <c r="A20" s="136">
        <f t="shared" si="5"/>
        <v>2025</v>
      </c>
      <c r="B20" s="137">
        <v>614638521</v>
      </c>
      <c r="C20" s="138">
        <f t="shared" si="0"/>
        <v>0</v>
      </c>
      <c r="D20" s="137">
        <v>614638521</v>
      </c>
      <c r="E20" s="139">
        <v>605167705</v>
      </c>
      <c r="F20" s="138">
        <f t="shared" si="1"/>
        <v>0</v>
      </c>
      <c r="G20" s="137">
        <v>605167705</v>
      </c>
      <c r="H20" s="133"/>
      <c r="I20" s="140">
        <f t="shared" si="2"/>
        <v>9470816</v>
      </c>
      <c r="J20" s="138">
        <f t="shared" si="3"/>
        <v>0</v>
      </c>
      <c r="K20" s="137">
        <f t="shared" si="4"/>
        <v>9470816</v>
      </c>
    </row>
    <row r="21" spans="1:11" s="135" customFormat="1" ht="18" customHeight="1">
      <c r="A21" s="141">
        <f t="shared" si="5"/>
        <v>2026</v>
      </c>
      <c r="B21" s="142">
        <v>621858781</v>
      </c>
      <c r="C21" s="143">
        <f t="shared" si="0"/>
        <v>0</v>
      </c>
      <c r="D21" s="142">
        <v>621858781</v>
      </c>
      <c r="E21" s="144">
        <v>621858781</v>
      </c>
      <c r="F21" s="143">
        <f t="shared" si="1"/>
        <v>0</v>
      </c>
      <c r="G21" s="142">
        <v>621858781</v>
      </c>
      <c r="H21" s="133"/>
      <c r="I21" s="145">
        <f t="shared" si="2"/>
        <v>0</v>
      </c>
      <c r="J21" s="143">
        <f t="shared" si="3"/>
        <v>0</v>
      </c>
      <c r="K21" s="142">
        <f t="shared" si="4"/>
        <v>0</v>
      </c>
    </row>
    <row r="25" spans="1:11" s="117" customFormat="1" ht="27.75" customHeight="1">
      <c r="A25" s="186" t="s">
        <v>248</v>
      </c>
      <c r="B25" s="187" t="s">
        <v>263</v>
      </c>
      <c r="C25" s="187"/>
      <c r="D25" s="187"/>
      <c r="E25" s="187" t="s">
        <v>264</v>
      </c>
      <c r="F25" s="187"/>
      <c r="G25" s="187"/>
      <c r="H25" s="116"/>
      <c r="I25" s="187" t="s">
        <v>265</v>
      </c>
      <c r="J25" s="187"/>
      <c r="K25" s="187"/>
    </row>
    <row r="26" spans="1:11" s="122" customFormat="1" ht="31.5" customHeight="1">
      <c r="A26" s="186"/>
      <c r="B26" s="118" t="s">
        <v>252</v>
      </c>
      <c r="C26" s="119" t="s">
        <v>253</v>
      </c>
      <c r="D26" s="120" t="s">
        <v>254</v>
      </c>
      <c r="E26" s="118" t="s">
        <v>252</v>
      </c>
      <c r="F26" s="119" t="s">
        <v>253</v>
      </c>
      <c r="G26" s="120" t="s">
        <v>254</v>
      </c>
      <c r="H26" s="121"/>
      <c r="I26" s="118" t="s">
        <v>252</v>
      </c>
      <c r="J26" s="119" t="s">
        <v>253</v>
      </c>
      <c r="K26" s="120" t="s">
        <v>254</v>
      </c>
    </row>
    <row r="27" spans="1:11" s="128" customFormat="1" ht="11.25">
      <c r="A27" s="123" t="s">
        <v>215</v>
      </c>
      <c r="B27" s="124" t="s">
        <v>260</v>
      </c>
      <c r="C27" s="125" t="s">
        <v>261</v>
      </c>
      <c r="D27" s="126" t="s">
        <v>262</v>
      </c>
      <c r="E27" s="124" t="s">
        <v>269</v>
      </c>
      <c r="F27" s="125" t="s">
        <v>270</v>
      </c>
      <c r="G27" s="126" t="s">
        <v>271</v>
      </c>
      <c r="H27" s="127"/>
      <c r="I27" s="124" t="s">
        <v>260</v>
      </c>
      <c r="J27" s="125" t="s">
        <v>261</v>
      </c>
      <c r="K27" s="126" t="s">
        <v>262</v>
      </c>
    </row>
    <row r="28" spans="1:11" s="135" customFormat="1" ht="18" customHeight="1">
      <c r="A28" s="146">
        <v>2011</v>
      </c>
      <c r="B28" s="134">
        <v>133221710</v>
      </c>
      <c r="C28" s="131">
        <f t="shared" ref="C28:C43" si="6">D28-B28</f>
        <v>0</v>
      </c>
      <c r="D28" s="147">
        <v>133221710</v>
      </c>
      <c r="E28" s="134">
        <v>31462914</v>
      </c>
      <c r="F28" s="131">
        <f t="shared" ref="F28:F43" si="7">G28-E28</f>
        <v>0</v>
      </c>
      <c r="G28" s="130">
        <v>31462914</v>
      </c>
      <c r="H28" s="133"/>
      <c r="I28" s="134">
        <f t="shared" ref="I28:I43" si="8">B6+B28-E6-E28</f>
        <v>63391088</v>
      </c>
      <c r="J28" s="131">
        <f t="shared" ref="J28:J43" si="9">K28-I28</f>
        <v>0</v>
      </c>
      <c r="K28" s="130">
        <f t="shared" ref="K28:K43" si="10">D6+D28-G6-G28</f>
        <v>63391088</v>
      </c>
    </row>
    <row r="29" spans="1:11" s="135" customFormat="1" ht="18" customHeight="1">
      <c r="A29" s="148">
        <f t="shared" ref="A29:A43" si="11">A28+1</f>
        <v>2012</v>
      </c>
      <c r="B29" s="140">
        <v>104972040</v>
      </c>
      <c r="C29" s="138">
        <f t="shared" si="6"/>
        <v>0</v>
      </c>
      <c r="D29" s="149">
        <v>104972040</v>
      </c>
      <c r="E29" s="140">
        <v>31580952</v>
      </c>
      <c r="F29" s="138">
        <f t="shared" si="7"/>
        <v>0</v>
      </c>
      <c r="G29" s="137">
        <v>31580952</v>
      </c>
      <c r="H29" s="133"/>
      <c r="I29" s="140">
        <f t="shared" si="8"/>
        <v>67103716</v>
      </c>
      <c r="J29" s="138">
        <f t="shared" si="9"/>
        <v>0</v>
      </c>
      <c r="K29" s="137">
        <f t="shared" si="10"/>
        <v>67103716</v>
      </c>
    </row>
    <row r="30" spans="1:11" s="135" customFormat="1" ht="18" customHeight="1">
      <c r="A30" s="148">
        <f t="shared" si="11"/>
        <v>2013</v>
      </c>
      <c r="B30" s="140">
        <v>74280952</v>
      </c>
      <c r="C30" s="138">
        <f t="shared" si="6"/>
        <v>0</v>
      </c>
      <c r="D30" s="149">
        <v>74280952</v>
      </c>
      <c r="E30" s="140">
        <v>34280952</v>
      </c>
      <c r="F30" s="138">
        <f t="shared" si="7"/>
        <v>0</v>
      </c>
      <c r="G30" s="137">
        <v>34280952</v>
      </c>
      <c r="H30" s="133"/>
      <c r="I30" s="140">
        <f t="shared" si="8"/>
        <v>0</v>
      </c>
      <c r="J30" s="138">
        <f t="shared" si="9"/>
        <v>0</v>
      </c>
      <c r="K30" s="137">
        <f t="shared" si="10"/>
        <v>0</v>
      </c>
    </row>
    <row r="31" spans="1:11" s="135" customFormat="1" ht="18" customHeight="1">
      <c r="A31" s="148">
        <f t="shared" si="11"/>
        <v>2014</v>
      </c>
      <c r="B31" s="140">
        <v>34280952</v>
      </c>
      <c r="C31" s="138">
        <f t="shared" si="6"/>
        <v>0</v>
      </c>
      <c r="D31" s="149">
        <v>34280952</v>
      </c>
      <c r="E31" s="140">
        <v>34280952</v>
      </c>
      <c r="F31" s="138">
        <f t="shared" si="7"/>
        <v>0</v>
      </c>
      <c r="G31" s="137">
        <v>34280952</v>
      </c>
      <c r="H31" s="133"/>
      <c r="I31" s="140">
        <f t="shared" si="8"/>
        <v>14068324</v>
      </c>
      <c r="J31" s="138">
        <f t="shared" si="9"/>
        <v>0</v>
      </c>
      <c r="K31" s="137">
        <f t="shared" si="10"/>
        <v>14068324</v>
      </c>
    </row>
    <row r="32" spans="1:11" s="135" customFormat="1" ht="18" customHeight="1">
      <c r="A32" s="148">
        <f t="shared" si="11"/>
        <v>2015</v>
      </c>
      <c r="B32" s="140">
        <v>42780952</v>
      </c>
      <c r="C32" s="138">
        <f t="shared" si="6"/>
        <v>0</v>
      </c>
      <c r="D32" s="149">
        <v>42780952</v>
      </c>
      <c r="E32" s="140">
        <v>42780952</v>
      </c>
      <c r="F32" s="138">
        <f t="shared" si="7"/>
        <v>0</v>
      </c>
      <c r="G32" s="137">
        <v>42780952</v>
      </c>
      <c r="H32" s="133"/>
      <c r="I32" s="140">
        <f t="shared" si="8"/>
        <v>42580952</v>
      </c>
      <c r="J32" s="138">
        <f t="shared" si="9"/>
        <v>0</v>
      </c>
      <c r="K32" s="137">
        <f t="shared" si="10"/>
        <v>42580952</v>
      </c>
    </row>
    <row r="33" spans="1:11" s="135" customFormat="1" ht="18" customHeight="1">
      <c r="A33" s="148">
        <f t="shared" si="11"/>
        <v>2016</v>
      </c>
      <c r="B33" s="140">
        <v>42580952</v>
      </c>
      <c r="C33" s="138">
        <f t="shared" si="6"/>
        <v>0</v>
      </c>
      <c r="D33" s="149">
        <v>42580952</v>
      </c>
      <c r="E33" s="140">
        <v>42580952</v>
      </c>
      <c r="F33" s="138">
        <f t="shared" si="7"/>
        <v>0</v>
      </c>
      <c r="G33" s="137">
        <v>42580952</v>
      </c>
      <c r="H33" s="133"/>
      <c r="I33" s="140">
        <f t="shared" si="8"/>
        <v>44280952</v>
      </c>
      <c r="J33" s="138">
        <f t="shared" si="9"/>
        <v>0</v>
      </c>
      <c r="K33" s="137">
        <f t="shared" si="10"/>
        <v>44280952</v>
      </c>
    </row>
    <row r="34" spans="1:11" s="135" customFormat="1" ht="18" customHeight="1">
      <c r="A34" s="148">
        <f t="shared" si="11"/>
        <v>2017</v>
      </c>
      <c r="B34" s="140">
        <v>44280952</v>
      </c>
      <c r="C34" s="138">
        <f t="shared" si="6"/>
        <v>0</v>
      </c>
      <c r="D34" s="149">
        <v>44280952</v>
      </c>
      <c r="E34" s="140">
        <v>44280952</v>
      </c>
      <c r="F34" s="138">
        <f t="shared" si="7"/>
        <v>0</v>
      </c>
      <c r="G34" s="137">
        <v>44280952</v>
      </c>
      <c r="H34" s="133"/>
      <c r="I34" s="140">
        <f t="shared" si="8"/>
        <v>43580952</v>
      </c>
      <c r="J34" s="138">
        <f t="shared" si="9"/>
        <v>0</v>
      </c>
      <c r="K34" s="137">
        <f t="shared" si="10"/>
        <v>43580952</v>
      </c>
    </row>
    <row r="35" spans="1:11" s="135" customFormat="1" ht="18" customHeight="1">
      <c r="A35" s="148">
        <f t="shared" si="11"/>
        <v>2018</v>
      </c>
      <c r="B35" s="140">
        <v>43580952</v>
      </c>
      <c r="C35" s="138">
        <f t="shared" si="6"/>
        <v>0</v>
      </c>
      <c r="D35" s="149">
        <v>43580952</v>
      </c>
      <c r="E35" s="140">
        <v>43580952</v>
      </c>
      <c r="F35" s="138">
        <f t="shared" si="7"/>
        <v>0</v>
      </c>
      <c r="G35" s="137">
        <v>43580952</v>
      </c>
      <c r="H35" s="133"/>
      <c r="I35" s="140">
        <f t="shared" si="8"/>
        <v>44580952</v>
      </c>
      <c r="J35" s="138">
        <f t="shared" si="9"/>
        <v>0</v>
      </c>
      <c r="K35" s="137">
        <f t="shared" si="10"/>
        <v>44580952</v>
      </c>
    </row>
    <row r="36" spans="1:11" s="135" customFormat="1" ht="18" customHeight="1">
      <c r="A36" s="148">
        <f t="shared" si="11"/>
        <v>2019</v>
      </c>
      <c r="B36" s="140">
        <v>44580952</v>
      </c>
      <c r="C36" s="138">
        <f t="shared" si="6"/>
        <v>0</v>
      </c>
      <c r="D36" s="149">
        <v>44580952</v>
      </c>
      <c r="E36" s="140">
        <v>44580952</v>
      </c>
      <c r="F36" s="138">
        <f t="shared" si="7"/>
        <v>0</v>
      </c>
      <c r="G36" s="137">
        <v>44580952</v>
      </c>
      <c r="H36" s="133"/>
      <c r="I36" s="140">
        <f t="shared" si="8"/>
        <v>44580952</v>
      </c>
      <c r="J36" s="138">
        <f t="shared" si="9"/>
        <v>0</v>
      </c>
      <c r="K36" s="137">
        <f t="shared" si="10"/>
        <v>44580952</v>
      </c>
    </row>
    <row r="37" spans="1:11" s="135" customFormat="1" ht="18" customHeight="1">
      <c r="A37" s="148">
        <f t="shared" si="11"/>
        <v>2020</v>
      </c>
      <c r="B37" s="140">
        <v>44580952</v>
      </c>
      <c r="C37" s="138">
        <f t="shared" si="6"/>
        <v>0</v>
      </c>
      <c r="D37" s="149">
        <v>44580952</v>
      </c>
      <c r="E37" s="140">
        <v>44580952</v>
      </c>
      <c r="F37" s="138">
        <f t="shared" si="7"/>
        <v>0</v>
      </c>
      <c r="G37" s="137">
        <v>44580952</v>
      </c>
      <c r="H37" s="133"/>
      <c r="I37" s="140">
        <f t="shared" si="8"/>
        <v>38043950</v>
      </c>
      <c r="J37" s="138">
        <f t="shared" si="9"/>
        <v>0</v>
      </c>
      <c r="K37" s="137">
        <f t="shared" si="10"/>
        <v>38043950</v>
      </c>
    </row>
    <row r="38" spans="1:11" s="135" customFormat="1" ht="18" customHeight="1">
      <c r="A38" s="148">
        <f t="shared" si="11"/>
        <v>2021</v>
      </c>
      <c r="B38" s="140">
        <v>38043950</v>
      </c>
      <c r="C38" s="138">
        <f t="shared" si="6"/>
        <v>0</v>
      </c>
      <c r="D38" s="149">
        <v>38043950</v>
      </c>
      <c r="E38" s="140">
        <v>38043950</v>
      </c>
      <c r="F38" s="138">
        <f t="shared" si="7"/>
        <v>0</v>
      </c>
      <c r="G38" s="137">
        <v>38043950</v>
      </c>
      <c r="H38" s="133"/>
      <c r="I38" s="140">
        <f t="shared" si="8"/>
        <v>21000000</v>
      </c>
      <c r="J38" s="138">
        <f t="shared" si="9"/>
        <v>0</v>
      </c>
      <c r="K38" s="137">
        <f t="shared" si="10"/>
        <v>21000000</v>
      </c>
    </row>
    <row r="39" spans="1:11" s="135" customFormat="1" ht="18" customHeight="1">
      <c r="A39" s="148">
        <f t="shared" si="11"/>
        <v>2022</v>
      </c>
      <c r="B39" s="140">
        <v>21000000</v>
      </c>
      <c r="C39" s="138">
        <f t="shared" si="6"/>
        <v>0</v>
      </c>
      <c r="D39" s="149">
        <v>21000000</v>
      </c>
      <c r="E39" s="140">
        <v>21000000</v>
      </c>
      <c r="F39" s="138">
        <f t="shared" si="7"/>
        <v>0</v>
      </c>
      <c r="G39" s="137">
        <v>21000000</v>
      </c>
      <c r="H39" s="133"/>
      <c r="I39" s="140">
        <f t="shared" si="8"/>
        <v>21000000</v>
      </c>
      <c r="J39" s="138">
        <f t="shared" si="9"/>
        <v>0</v>
      </c>
      <c r="K39" s="137">
        <f t="shared" si="10"/>
        <v>21000000</v>
      </c>
    </row>
    <row r="40" spans="1:11" s="135" customFormat="1" ht="18" customHeight="1">
      <c r="A40" s="148">
        <f t="shared" si="11"/>
        <v>2023</v>
      </c>
      <c r="B40" s="140">
        <v>21000000</v>
      </c>
      <c r="C40" s="138">
        <f t="shared" si="6"/>
        <v>0</v>
      </c>
      <c r="D40" s="149">
        <v>21000000</v>
      </c>
      <c r="E40" s="140">
        <v>21000000</v>
      </c>
      <c r="F40" s="138">
        <f t="shared" si="7"/>
        <v>0</v>
      </c>
      <c r="G40" s="137">
        <v>21000000</v>
      </c>
      <c r="H40" s="133"/>
      <c r="I40" s="140">
        <f t="shared" si="8"/>
        <v>19980952</v>
      </c>
      <c r="J40" s="138">
        <f t="shared" si="9"/>
        <v>0</v>
      </c>
      <c r="K40" s="137">
        <f t="shared" si="10"/>
        <v>19980952</v>
      </c>
    </row>
    <row r="41" spans="1:11" s="135" customFormat="1" ht="18" customHeight="1">
      <c r="A41" s="148">
        <f t="shared" si="11"/>
        <v>2024</v>
      </c>
      <c r="B41" s="140">
        <v>19980952</v>
      </c>
      <c r="C41" s="138">
        <f t="shared" si="6"/>
        <v>0</v>
      </c>
      <c r="D41" s="149">
        <v>19980952</v>
      </c>
      <c r="E41" s="140">
        <v>19980952</v>
      </c>
      <c r="F41" s="138">
        <f t="shared" si="7"/>
        <v>0</v>
      </c>
      <c r="G41" s="137">
        <v>19980952</v>
      </c>
      <c r="H41" s="133"/>
      <c r="I41" s="140">
        <f t="shared" si="8"/>
        <v>12000000</v>
      </c>
      <c r="J41" s="138">
        <f t="shared" si="9"/>
        <v>0</v>
      </c>
      <c r="K41" s="137">
        <f t="shared" si="10"/>
        <v>12000000</v>
      </c>
    </row>
    <row r="42" spans="1:11" s="135" customFormat="1" ht="18" customHeight="1">
      <c r="A42" s="148">
        <f t="shared" si="11"/>
        <v>2025</v>
      </c>
      <c r="B42" s="140">
        <v>12000000</v>
      </c>
      <c r="C42" s="138">
        <f t="shared" si="6"/>
        <v>0</v>
      </c>
      <c r="D42" s="149">
        <v>12000000</v>
      </c>
      <c r="E42" s="140">
        <v>12000000</v>
      </c>
      <c r="F42" s="138">
        <f t="shared" si="7"/>
        <v>0</v>
      </c>
      <c r="G42" s="137">
        <v>12000000</v>
      </c>
      <c r="H42" s="133"/>
      <c r="I42" s="140">
        <f t="shared" si="8"/>
        <v>9470816</v>
      </c>
      <c r="J42" s="138">
        <f t="shared" si="9"/>
        <v>0</v>
      </c>
      <c r="K42" s="137">
        <f t="shared" si="10"/>
        <v>9470816</v>
      </c>
    </row>
    <row r="43" spans="1:11" s="135" customFormat="1" ht="18" customHeight="1">
      <c r="A43" s="150">
        <f t="shared" si="11"/>
        <v>2026</v>
      </c>
      <c r="B43" s="145">
        <v>9470816</v>
      </c>
      <c r="C43" s="143">
        <f t="shared" si="6"/>
        <v>0</v>
      </c>
      <c r="D43" s="151">
        <v>9470816</v>
      </c>
      <c r="E43" s="145">
        <v>9470816</v>
      </c>
      <c r="F43" s="143">
        <f t="shared" si="7"/>
        <v>0</v>
      </c>
      <c r="G43" s="142">
        <v>9470816</v>
      </c>
      <c r="H43" s="133"/>
      <c r="I43" s="145">
        <f t="shared" si="8"/>
        <v>0</v>
      </c>
      <c r="J43" s="143">
        <f t="shared" si="9"/>
        <v>0</v>
      </c>
      <c r="K43" s="142">
        <f t="shared" si="10"/>
        <v>0</v>
      </c>
    </row>
    <row r="46" spans="1:11" ht="15.75" customHeight="1">
      <c r="A46" s="50" t="s">
        <v>256</v>
      </c>
      <c r="B46" s="184" t="s">
        <v>266</v>
      </c>
      <c r="C46" s="184"/>
      <c r="D46" s="184"/>
      <c r="E46" s="184"/>
      <c r="F46" s="184"/>
      <c r="G46" s="184"/>
      <c r="H46" s="184"/>
      <c r="I46" s="184"/>
      <c r="J46" s="184"/>
      <c r="K46" s="184"/>
    </row>
    <row r="47" spans="1:11" ht="33" customHeight="1">
      <c r="A47" s="172" t="s">
        <v>272</v>
      </c>
      <c r="B47" s="172"/>
      <c r="C47" s="172"/>
      <c r="D47" s="172"/>
      <c r="E47" s="172"/>
      <c r="F47" s="172"/>
      <c r="G47" s="172"/>
      <c r="H47" s="172"/>
      <c r="I47" s="172"/>
      <c r="J47" s="172"/>
      <c r="K47" s="172"/>
    </row>
  </sheetData>
  <sheetProtection selectLockedCells="1" selectUnlockedCells="1"/>
  <mergeCells count="11">
    <mergeCell ref="B46:K46"/>
    <mergeCell ref="A47:K47"/>
    <mergeCell ref="A1:K1"/>
    <mergeCell ref="A3:A4"/>
    <mergeCell ref="B3:D3"/>
    <mergeCell ref="E3:G3"/>
    <mergeCell ref="I3:K3"/>
    <mergeCell ref="A25:A26"/>
    <mergeCell ref="B25:D25"/>
    <mergeCell ref="E25:G25"/>
    <mergeCell ref="I25:K25"/>
  </mergeCells>
  <pageMargins left="0.70833333333333337" right="0.70833333333333337" top="0.74791666666666667" bottom="0.74791666666666667" header="0.51180555555555551" footer="0.51180555555555551"/>
  <pageSetup paperSize="9" scale="7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Uzasadnienie</vt:lpstr>
      <vt:lpstr>Tabela do uzasadnienia</vt:lpstr>
      <vt:lpstr>tab.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Sobierajska</dc:creator>
  <cp:lastModifiedBy>Anna Sobierajska</cp:lastModifiedBy>
  <cp:lastPrinted>2020-12-18T13:03:44Z</cp:lastPrinted>
  <dcterms:created xsi:type="dcterms:W3CDTF">2020-12-19T11:52:16Z</dcterms:created>
  <dcterms:modified xsi:type="dcterms:W3CDTF">2020-12-19T11:52:17Z</dcterms:modified>
</cp:coreProperties>
</file>