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3040" windowHeight="963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<sst xmlns="http://schemas.openxmlformats.org/spreadsheetml/2006/main" count="737" uniqueCount="560">
  <si>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</si>
  <si>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</si>
  <si>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</si>
  <si>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</si>
  <si>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</si>
  <si>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</si>
  <si>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</si>
  <si>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</si>
  <si>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</si>
  <si>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</si>
  <si>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</si>
  <si>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</si>
  <si>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</si>
  <si>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</si>
  <si>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</si>
  <si>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</si>
  <si>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</si>
  <si>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</si>
  <si>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</si>
  <si>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</si>
  <si>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</si>
  <si>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</si>
  <si>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</si>
  <si>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</si>
  <si>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</si>
  <si>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</si>
  <si>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</si>
  <si>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</si>
  <si>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</si>
  <si>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</si>
  <si>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</si>
  <si>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</si>
  <si>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</si>
  <si>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Transport i łączność</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</si>
  <si>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</si>
  <si>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</si>
  <si>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</si>
  <si>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</si>
  <si>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</si>
  <si>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</si>
  <si>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</si>
  <si>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</si>
  <si>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</si>
  <si>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</si>
  <si>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</si>
  <si>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</si>
  <si>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</si>
  <si>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</si>
  <si>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</si>
  <si>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</si>
  <si>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</si>
  <si>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</si>
  <si>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Teatry</t>
  </si>
  <si>
    <t xml:space="preserve">o kwotę </t>
  </si>
  <si>
    <t>Drogi publiczne wojewódzkie</t>
  </si>
  <si>
    <t>60013</t>
  </si>
  <si>
    <t>Regionalne Programy Operacyjne 2014-2020 finansowane z udziałem środków Europejskiego Funduszu Rozwoju Regionalnego</t>
  </si>
  <si>
    <t>Specjalne ośrodki szkolno-wychowawcze</t>
  </si>
  <si>
    <t>13.</t>
  </si>
  <si>
    <t>Ochrona zdrowia</t>
  </si>
  <si>
    <t>Administracja publiczna</t>
  </si>
  <si>
    <t>Regionalne Programy Operacyjne 2014-2020 finansowane z udziałem środków Europejskiego Funduszu Społecznego</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</si>
  <si>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</si>
  <si>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</si>
  <si>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Urzędy marszałkowskie</t>
  </si>
  <si>
    <t>Muzea</t>
  </si>
  <si>
    <t>Szpitale ogólne</t>
  </si>
  <si>
    <t>Załącznik nr 1 "Dochody budżetu Województwa Kujawsko-Pomorskiego wg źródeł pochodzenia. Plan na 2020 rok";</t>
  </si>
  <si>
    <t>Załącznik nr 2 "Dochody budżetu Województwa Kujawsko-Pomorskiego wg klasyfikacji budżetowej. Plan na 2020 rok";</t>
  </si>
  <si>
    <t>Załącznik nr 3 "Wydatki budżetu Województwa Kujawsko-Pomorskiego wg grup wydatków. Plan na 2020 rok";</t>
  </si>
  <si>
    <t>Załącznik nr 4 "Wydatki budżetu Województwa Kujawsko-Pomorskiego wg klasyfikacji budżetowej. Plan na 2020 rok";</t>
  </si>
  <si>
    <t>Załącznik nr 5 "Wynik budżetowy i finansowy. Plan na 2020 rok";</t>
  </si>
  <si>
    <t>Załącznik nr 6 "Projekty i działania realizowane w ramach Regionalnego Programu Operacyjnego Województwa Kujawsko-Pomorskiego 2014-2020. Plan na 2020 rok";</t>
  </si>
  <si>
    <t>Załącznik Nr 7 "Pozostałe projekty i działania realizowane ze środków zagranicznych. Plan na 2020 rok"";</t>
  </si>
  <si>
    <t>Załącznik nr 8 "Wydatki na zadania inwestycyjne. Plan na 2020 rok";</t>
  </si>
  <si>
    <t>Załącznik nr 9 "Dotacje udzielane z budżetu Województwa Kujawsko-Pomorskiego. Plan na 2020 rok";</t>
  </si>
  <si>
    <t>Załącznik nr 12 "Dochody i wydatki na zadania realizowane w drodze umów i porozumień między jednostkami samorządu terytorialnego. Plan na 2020 rok";</t>
  </si>
  <si>
    <t>Załącznik nr 13 "Dochody gromadzone na wydzielonych rachunkach oraz wydatki nimi finansowane. Plan na 2020 rok".</t>
  </si>
  <si>
    <t>Wynik budżetowy i finansowy na 2020 rok</t>
  </si>
  <si>
    <t>Zmianie ulega załącznik nr 5 do uchwały budżetowej pn. "Wynik budżetowy i finansowy. Plan na 2020 rok" w związku ze:</t>
  </si>
  <si>
    <t>4. Uzasadnienie merytoryczne - uzasadnienie do zmian w uchwale budżetowej na 2020 rok</t>
  </si>
  <si>
    <t xml:space="preserve">             </t>
  </si>
  <si>
    <t>Art. 211, 212, 214, 215, 217, 219 ust. 3, 222, 235-237 i 258 ustawy z dnia 27 sierpnia 2009 r. o finansach publicznych określają zakres i wymogi, które musi spełniać uchwała budżetowa jednostki samorządu terytorialnego.</t>
  </si>
  <si>
    <t>Pozostałe zadania w zakresie polityki społecznej</t>
  </si>
  <si>
    <t xml:space="preserve">Parki krajobrazowe </t>
  </si>
  <si>
    <t>Informatyka</t>
  </si>
  <si>
    <t>Pomoc społeczna</t>
  </si>
  <si>
    <t>Wojewódzkie urzędy pracy</t>
  </si>
  <si>
    <t>Biblioteki</t>
  </si>
  <si>
    <t>Gospodarka komunalna i ochrona środowiska</t>
  </si>
  <si>
    <t>90095</t>
  </si>
  <si>
    <t>Domy i ośrodki kultury, świetlice i kluby</t>
  </si>
  <si>
    <t>Zmniejsza się wydatki:</t>
  </si>
  <si>
    <t>w kwocie</t>
  </si>
  <si>
    <t xml:space="preserve">   1) na zadania bieżące w ramach:</t>
  </si>
  <si>
    <t xml:space="preserve">   2) na zadania inwestycyjne w ramach:</t>
  </si>
  <si>
    <t>Fundusz Gwarantowanych Świadczeń Pracowniczych</t>
  </si>
  <si>
    <t>Programy polityki zdrowotnej</t>
  </si>
  <si>
    <t>Przedszkola specjalne</t>
  </si>
  <si>
    <t>Szkoły policealne</t>
  </si>
  <si>
    <t>Obsługa długu publicznego</t>
  </si>
  <si>
    <t>Załącznik nr 11 "Dochody i wydatki na zadania wykonywane na mocy porozumień z organami administracji rządowej. Plan na 2020 rok";</t>
  </si>
  <si>
    <t>Przetwórstwo przemysłowe</t>
  </si>
  <si>
    <t>Różne rozliczenia finansowe</t>
  </si>
  <si>
    <t>W związku z brakiem możliwości wydatkowania do dnia 30 czerwca 2020 r. części środków określonych uchwałą Nr XII/273/19 Sejmiku Województwa Kujawsko-Pomorskiego z dnia 16 grudnia 2019 r. jako wydatki niewygasające z upływem 2019 r., zwiększa się majątkowe dochody własne województwa o kwotę 33.510.208 zł oraz bieżące dochody własne o kwotę 254.939 zł.</t>
  </si>
  <si>
    <t>Ochrona zabytków i opieka nad zabytkami</t>
  </si>
  <si>
    <t>Rozwój kadr nowoczesnej gospodarki i przedsiębiorczości</t>
  </si>
  <si>
    <t>Galerie i biura wystaw artystycznych</t>
  </si>
  <si>
    <t>Rodzina</t>
  </si>
  <si>
    <t>85595</t>
  </si>
  <si>
    <t>1) zmniejszenie wydatków:</t>
  </si>
  <si>
    <t>Rozliczenia z tytułu poręczeń i gwarancji udzielonych przez Skarb Państwa lub jednostkę samorządu terytorialnego</t>
  </si>
  <si>
    <t>90026</t>
  </si>
  <si>
    <t>Pozostałe działania związane z gospodarką odpadami</t>
  </si>
  <si>
    <t>Placówki kształcenia ustawicznego i centra kształcenia zawodowego</t>
  </si>
  <si>
    <t xml:space="preserve">       - Działania 5.1 Infrastruktura drogowa, na projekty:</t>
  </si>
  <si>
    <t xml:space="preserve">       - Działania 2.1 Wysoka dostępność i jakość e-usług publicznych, na projekty: </t>
  </si>
  <si>
    <r>
      <t xml:space="preserve">         pn. </t>
    </r>
    <r>
      <rPr>
        <i/>
        <sz val="10"/>
        <rFont val="Times New Roman"/>
        <family val="1"/>
      </rPr>
      <t>"Infostrada Kujaw i Pomorza 2.0"</t>
    </r>
  </si>
  <si>
    <t>2. zmniejszenie planowanych dochodów w ramach:</t>
  </si>
  <si>
    <t>Rozwój przedsiębiorczości</t>
  </si>
  <si>
    <r>
      <t xml:space="preserve">         pn. </t>
    </r>
    <r>
      <rPr>
        <i/>
        <sz val="10"/>
        <rFont val="Times New Roman"/>
        <family val="1"/>
      </rPr>
      <t>"Budowa kujawsko-pomorskiego systemu udostępniania elektronicznej dokumentacji medycznej 
         - I etap"</t>
    </r>
  </si>
  <si>
    <t>3)</t>
  </si>
  <si>
    <t>4)</t>
  </si>
  <si>
    <t>Internaty i bursy szkolne</t>
  </si>
  <si>
    <t xml:space="preserve">§ 3 ust. 1 dotyczący deficytu budżetowego </t>
  </si>
  <si>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</si>
  <si>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t>Dochody od osób prawnych, od osób fizycznych i od innych jednostek nieposiadających osobowości prawnej oraz wydatki związane z ich poborem</t>
  </si>
  <si>
    <t>Udziały województw w podatkach stanowiących dochód budżetu państwa</t>
  </si>
  <si>
    <r>
      <t xml:space="preserve">         pn. </t>
    </r>
    <r>
      <rPr>
        <i/>
        <sz val="10"/>
        <rFont val="Times New Roman"/>
        <family val="1"/>
      </rPr>
      <t>"Przebudowa drogi wojewódzkiej Nr 249 wraz z uruchomieniem przeprawy promowej przez Wisłę 
         na wysokości Solca Kujawskiego i Czarnowa"</t>
    </r>
  </si>
  <si>
    <t>14.</t>
  </si>
  <si>
    <t>15.</t>
  </si>
  <si>
    <t>16.</t>
  </si>
  <si>
    <t>Powyższe zmiany dokonywane są w celu dostosowania planowanych dochodów do wielkości przewidywanych wpływów, które uzależnione są od zakresu realizowanych zadań i ponoszonych wydatków.</t>
  </si>
  <si>
    <t>§ 4 dotyczący wydatków przypadających do spłaty w 2020 roku zgodnie z zawartymi umowami, z tytułu poręczeń i gwarancji udzielonych przez Województwo Kujawsko-Pomorskie</t>
  </si>
  <si>
    <t>W związku ze zmianami w zakresie środków europejskich wprowadza się jednocześnie zmiany w części dotyczącej budżetu państwa przy projektach i zadaniach, dla których przewidziano współfinansowanie środkami krajowymi.</t>
  </si>
  <si>
    <t>Powyższe zmiany wprowadzone są w celu dostosowania planowanych dochodów do wielkości przewidywanych wpływów, których wysokość uzależniona jest od zakresu zaawansowania realizowanych projektów.</t>
  </si>
  <si>
    <t>Część oświatowa subwencji ogólnej dla jednostek samorządu terytorialnego</t>
  </si>
  <si>
    <t>Część regionalna subwencji ogólnej dla województw</t>
  </si>
  <si>
    <t xml:space="preserve"> - Nr ST5.4751.19.2020.3w z dnia 12 listopada 2020 r. o zwiększeniu części oświatowej subwencji ogólnej dla Województwa Kujawsko-
   Pomorskiego na rok 2020 ze środków rezerwy części oświatowej subwencji ogólnej o kwotę 30.000 zł na dofinansowanie wyposażenia 
   w sprzęt szkolny i pomoce dydaktyczne pomieszczeń do nauki w szkołach rozpoczynających kształcenie w zawodach, w których szkoły te
   dotychczas nie prowadziły kształcenia, w tym do przeprowadzania części praktycznej egzaminu zawodowego w szkołach rozpoczynających
   kształcenie w 2020 roku;</t>
  </si>
  <si>
    <t>Zwiększa się planowane dochody własne województwa łącznie o kwotę 427.404 zł w związku z Decyzjami Ministra Finansów:</t>
  </si>
  <si>
    <t xml:space="preserve"> - Nr ST5.4751.28.2020.4w z dnia 28 listopada 2020 r. o zwiększeniu części oświatowej subwencji ogólnej dla Województwa Kujawsko-
   Pomorskiego na rok 2020 o kwotę 83.904 zł na dofinansowanie kosztów związanych z wypłatą odpraw dla zwalnianych nauczycieli w szkołach 
   i placówkach oświatowych w trybie art. 20 ustawy z dnia 26 stycznia 1982 r. Karta Nauczyciela albo przechodzących na emeryturę na podstawie
   art. 88 ustawy - Karta Nauczyciela w związku z art. 225 lub z art. 226 ustawy z dnia 14 grudnia 2016 r. przepisy wprowadzające ustawę - Prawo
   Oświatowe lub z art. 20 ww. ustawy Karta Nauczyciela;</t>
  </si>
  <si>
    <t>W związku z Decyzją Ministra Finansów Nr ST3.4750.15.2020 z dnia 28 września 2020 r. o zwiększeniu części regionalnej subwencji ogólnej dla Województwa Kujawsko-Pomorskiego na rok 2020 do kwoty 77.578.145 zł, zwiększa się planowane dochody województwa o kwotę 7.757.814 zł.</t>
  </si>
  <si>
    <t xml:space="preserve">W związku z otrzymaniem informacji od Ministra Pracy, Rozwoju i Technologii o zwiększeniu łącznego limitu wydatków na 2020 na wykonywanie zadań w zakresie ochrony roszczeń pracowniczych (pismo DF.II.0311.2.6.2020.AW z dnia 29 października 2020 r.), zwiększa się dochody własne województwa o kwotę 25.900 zł. </t>
  </si>
  <si>
    <t>Rehabilitacja zawodowa i społeczna osób niepełnosprawnych</t>
  </si>
  <si>
    <r>
      <t xml:space="preserve">Zmniejsza się wydatki zaplanowane na zadanie własne pn. </t>
    </r>
    <r>
      <rPr>
        <i/>
        <sz val="10"/>
        <rFont val="Times New Roman"/>
        <family val="1"/>
      </rPr>
      <t xml:space="preserve">"Dofinansowanie kosztów działalności Zakładów Aktywności Zawodowej"  </t>
    </r>
    <r>
      <rPr>
        <sz val="10"/>
        <rFont val="Times New Roman"/>
        <family val="1"/>
      </rPr>
      <t>o kwotę</t>
    </r>
    <r>
      <rPr>
        <i/>
        <sz val="10"/>
        <rFont val="Times New Roman"/>
        <family val="1"/>
      </rPr>
      <t xml:space="preserve"> </t>
    </r>
    <r>
      <rPr>
        <sz val="10"/>
        <rFont val="Times New Roman"/>
        <family val="1"/>
      </rPr>
      <t>274.240 zł, tj. do wysokości środków określonych we wnioskach o dofinansowanie koszów działalności obsługowo-rehabilitacyjnej złożonych przez organizatorów ZAZ.</t>
    </r>
  </si>
  <si>
    <t>Staże i specjalizacje medyczne</t>
  </si>
  <si>
    <t>W związku z podpisaniem umowy z Ministrem Zdrowia w sprawie przekazania w 2020 r. środków na finansowanie staży podyplomowych lekarzy i lekarzy dentystów, zwiększa się dochody własne województwa o kwotę 35.178 zł na pokrycie kosztu obsługi zadań Marszałka Województwa wynikających z ustawy z dnia 5 grudnia 1996 r. o zawodach lekarza i lekarza dentysty (Dz. U. z 2019 r. poz. 537).</t>
  </si>
  <si>
    <t xml:space="preserve">W związku z podpisaniem umowy z Ministrem Zdrowia w sprawie przekazania w 2020 r. środków na finansowanie staży podyplomowych lekarzy i lekarzy dentystów, określa się wydatki w kwocie 35.178 zł na pokrycie kosztów obsługi zadania Marszałka Województwa wynikającego z ustawy z dnia 5 grudnia 1996 r. o zawodach lekarza i lekarza dentysty, tj. organizacji, finansowania i zapewnienia warunków odbywania stażu podyplomowego przez absolwentów studiów lekarskich i lekarsko-dentystycznych (koszty wynagrodzeń pracowników merytorycznych). </t>
  </si>
  <si>
    <t>W celu zabezpieczenia środków na bieżące funkcjonowanie Instytucji, zwiększa się wydatki zaplanowane na działalność statutową:</t>
  </si>
  <si>
    <t xml:space="preserve"> - Muzeum Ziemi Kujawskiej i Dobrzyńskiej we Włocławku o kwotę 51.975 zł;</t>
  </si>
  <si>
    <t xml:space="preserve"> - Muzeum Etnograficznego w Toruniu o kwotę 58.065 zł;</t>
  </si>
  <si>
    <t xml:space="preserve"> - Muzeum Archeologicznego w Biskupinie o kwotę 36.473 zł.</t>
  </si>
  <si>
    <t xml:space="preserve"> - Wojewódzkiej Biblioteki Publicznej - Książnicy Kopernikańskiej w Toruniu o kwotę 93.548 zł.</t>
  </si>
  <si>
    <t xml:space="preserve"> - Wojewódzkiej i Miejskiej Biblioteki Publicznej im. dr Witolda Bełzy w Bydgoszczy o kwotę  105.848 zł;</t>
  </si>
  <si>
    <t xml:space="preserve"> - Ośrodka Chopinowskiego w Szafarni o kwotę 7.500 zł;</t>
  </si>
  <si>
    <t xml:space="preserve"> - Kujawsko-Pomorskiego Centrum Kultury w Bydgoszczy o kwotę 27.750 zł;</t>
  </si>
  <si>
    <t xml:space="preserve"> - Wojewódzkiego Ośrodka Animacji Kultury w Toruniu o kwotę 17.625 zł;</t>
  </si>
  <si>
    <t xml:space="preserve"> - Galerii Sztuki "Wozownia" w Toruniu o kwotę 9.375 zł.</t>
  </si>
  <si>
    <t>Zwiększa się o kwotę 99.300 zł wydatki zaplanowane na działalność statutową Filharmonii Pomorskiej w Bydgoszczy w celu zabezpieczenia środków na bieżące funkcjonowanie Instytucji.</t>
  </si>
  <si>
    <t>Filharmonie, orkiestry, chóry i kapele</t>
  </si>
  <si>
    <t xml:space="preserve"> - Opery Nova w Bydgoszczy o kwotę 213.000 zł;</t>
  </si>
  <si>
    <t xml:space="preserve"> - Teatru im. W. Horzycy w Toruniu o kwotę 63.938 zł;</t>
  </si>
  <si>
    <t>Środki województwa stanowią 5% wartości wydatków kwalifikowanych przedsięwzięcia, 70% kosztów przedsięwzięcia przewidziane jest do sfinansowania ze środków Wojewódzkiego Funduszu Ochrony Środowiska i Gospodarki Wodnej a pozostałe 25% kosztów pokryje gmina.</t>
  </si>
  <si>
    <t>90005</t>
  </si>
  <si>
    <t>Ochrona powietrza atmosferycznego i klimatu</t>
  </si>
  <si>
    <r>
      <t xml:space="preserve"> - o kwotę 38.990 zł na zadanie własne pn. </t>
    </r>
    <r>
      <rPr>
        <i/>
        <sz val="10"/>
        <rFont val="Times New Roman"/>
        <family val="1"/>
      </rPr>
      <t>"GRANTY - Wspieranie zajęć rozwojowych dla dzieci i młodzieży zagrożonych wykluczeniem 
   społecznym";</t>
    </r>
  </si>
  <si>
    <r>
      <t xml:space="preserve"> - o kwotę 6.800 zł na zadanie własne pn. </t>
    </r>
    <r>
      <rPr>
        <i/>
        <sz val="10"/>
        <rFont val="Times New Roman"/>
        <family val="1"/>
      </rPr>
      <t>"GRANTY - Wspieranie aktywizacji i integracji społecznej seniorów";</t>
    </r>
  </si>
  <si>
    <t xml:space="preserve"> w związku z odstąpieniem części organizacji pozarządowych od podpisania umów w wyniku braku możliwości realizacji zadań przewidzianych
 do zlecenia w trybie ustawy o działalności pożytku publicznego i wolontariacie na skutek ograniczeń związanych z zapobieganiem,  
 przeciwdziałaniem i zwalczeniem COVID-19.</t>
  </si>
  <si>
    <t>Dokształcanie i doskonalenie nauczycieli</t>
  </si>
  <si>
    <t>W celu urealnienia wydatków na wynagrodzenia i pochodne zmniejsza się wydatki na bieżące utrzymanie:</t>
  </si>
  <si>
    <t>Biblioteki pedagogiczne</t>
  </si>
  <si>
    <t>Wprowadza się następujące zmiany w bieżącym utrzymaniu Kujawsko-Pomorskiego Centrum Kształcenia Zawodowego w Bydgoszczy:</t>
  </si>
  <si>
    <t>Wczesne wspomaganie rozwoju dziecka</t>
  </si>
  <si>
    <t>Placówki wychowania pozaszkolnego</t>
  </si>
  <si>
    <t>Szkoły podstawowe specjalne</t>
  </si>
  <si>
    <t>Licea ogólnokształcące specjalne</t>
  </si>
  <si>
    <t>Szkoły zawodowe specjalne</t>
  </si>
  <si>
    <t>Realizacja zadań wymagających stosowania specjalnej organizacji nauki i metod pracy dla dzieci w przedszkolach, oddziałach przedszkolnych w szkołach podstawowych i innych formach wychowania przedszkolnego</t>
  </si>
  <si>
    <t xml:space="preserve"> - Kujawsko-Pomorskiego Specjalnego Ośrodka Szkolno-Wychowawczego w Toruniu o kwotę 246.697 zł;</t>
  </si>
  <si>
    <t xml:space="preserve"> - Kujawsko-Pomorskiego Specjalnego Ośrodka Szkolno-Wychowawczego nr 1 w Bydgoszczy o kwotę 193.865 zł.</t>
  </si>
  <si>
    <t xml:space="preserve"> - Zespołu Szkół Specjalnych Nr 1 w Ciechocinku o kwotę 55.976 zł.</t>
  </si>
  <si>
    <t>Kwalifikacyjne kursy zawodowe</t>
  </si>
  <si>
    <t>Przeciwdziałanie alkoholizmowi</t>
  </si>
  <si>
    <t>010</t>
  </si>
  <si>
    <t>Rolnictwo i łowiectwo</t>
  </si>
  <si>
    <t>01095</t>
  </si>
  <si>
    <r>
      <t xml:space="preserve"> - o kwotę 21.000 zł na zadanie własne pn. </t>
    </r>
    <r>
      <rPr>
        <i/>
        <sz val="10"/>
        <rFont val="Times New Roman"/>
        <family val="1"/>
      </rPr>
      <t>"Produkty regionalne i tradycyjne - wsparcie procesu rejestracji produktów";</t>
    </r>
  </si>
  <si>
    <r>
      <t xml:space="preserve"> - o kwotę 3.900 zł na zadanie własne pn. </t>
    </r>
    <r>
      <rPr>
        <i/>
        <sz val="10"/>
        <rFont val="Times New Roman"/>
        <family val="1"/>
      </rPr>
      <t>"Zadania w zakresie rolnictwa i żywności wysokiej jakości";</t>
    </r>
  </si>
  <si>
    <r>
      <t xml:space="preserve"> - o kwotę 37.500 zł na zadanie własne pn</t>
    </r>
    <r>
      <rPr>
        <i/>
        <sz val="10"/>
        <rFont val="Times New Roman"/>
        <family val="1"/>
      </rPr>
      <t>. "Rolnik, Producenci Rolni";</t>
    </r>
  </si>
  <si>
    <r>
      <t xml:space="preserve"> - o kwotę 5.800 zł na zadanie własne  pn. </t>
    </r>
    <r>
      <rPr>
        <i/>
        <sz val="10"/>
        <rFont val="Times New Roman"/>
        <family val="1"/>
      </rPr>
      <t>"Europejska Sieć Dziedzictwa Kulinarnego";</t>
    </r>
  </si>
  <si>
    <t>Działalność usługowa</t>
  </si>
  <si>
    <t>Biura planowania przestrzennego</t>
  </si>
  <si>
    <t>Urealnia się dochody własne województwa uzyskiwane przez Kujawsko-Pomorskie Biuro Planowania Przestrzennego i Regionalnego we Włocławku poprzez zmniejszenie o kwotę 845 zł dochodów zaplanowanych z tytułu rozliczeń z lat ubiegłych.</t>
  </si>
  <si>
    <t>Zmniejsza się planowane dotacje od jednostek samorządu terytorialnego o kwotę 4.160 zł w związku z podpisaniem aneksu do Porozumienia zawartego z Gminą Miasta Toruń w sprawie przyznania środków finansowych na realizację przez Wojewódzki Ośrodek Terapii Uzależnień i Współuzależnienia w Toruniu programów edukacyjno-profilaktycznych na rzecz mieszkańców Torunia.</t>
  </si>
  <si>
    <t>Zadania w zakresie przeciwdziałania przemocy w rodzinie</t>
  </si>
  <si>
    <r>
      <t xml:space="preserve">Zmniejsza się o kwotę 50.000 zł wydatki zaplanowane na zadanie własne pn. </t>
    </r>
    <r>
      <rPr>
        <i/>
        <sz val="10"/>
        <rFont val="Times New Roman"/>
        <family val="1"/>
      </rPr>
      <t xml:space="preserve">"Wojewódzki Program przeciwdziałania przemocy w rodzinie dla województwa kujawsko-pomorskiego do roku 2020 - Kujawsko-Pomorska Niebieska Linia" </t>
    </r>
    <r>
      <rPr>
        <sz val="10"/>
        <rFont val="Times New Roman"/>
        <family val="1"/>
      </rPr>
      <t>w związku z oszczędnościami wynikającymi ze zmiany sposobu realizacji niektórych działań spowodowanej pandemią koronawirusa. Zmniejsza się ogólna wartość zadania.</t>
    </r>
  </si>
  <si>
    <t xml:space="preserve"> - o kwotę 32.036 zł na Poddziałanie 8.2.1 Wsparcie na rzecz podniesienia poziomu aktywności zawodowej osób pozostających bez zatrudnienia;</t>
  </si>
  <si>
    <t xml:space="preserve"> - o kwotę 288.351 zł na Poddziałanie 8.2.2 Wsparcie osób pracujących znajdujących się w niekorzystanej sytuacji na rynku pracy.</t>
  </si>
  <si>
    <t>Dokonuje się zmian w planach podzadań Pomocy Technicznej Regionalnego Programu Operacyjnego Województwa Kujawsko-Pomorskiego 2014-2020 realizowanych przez Urząd Marszałkowski poprzez:</t>
  </si>
  <si>
    <t>Zwiększa dochody własne województwa pochodzące z Agencji Restrukturyzacji i Modernizacji Rolnictwa łącznie o kwotę 37.352 zł w związku z uzyskaniem wpływów przez:</t>
  </si>
  <si>
    <t xml:space="preserve"> - Zespół Parków Krajobrazowych nad Dolną Wisłą w kwocie 33.172 zł z tytułu płatności rolno-środowiskowo-klimatycznej, płatności dla 
   obszarów z ograniczeniami naturalnymi lub innymi szczególnymi ograniczeniami (ONW) oraz płatności w ramach systemów wsparcia 
   bezpośredniego.</t>
  </si>
  <si>
    <t xml:space="preserve"> - Tucholski Park Krajobrazowy w kwocie 4.180 zł z tytułu płatności w ramach systemów wsparcia bezpośredniego;</t>
  </si>
  <si>
    <t xml:space="preserve"> - zmniejszenie wydatków finansowanych ze środków własnych województwa o kwotę 469.250 zł przy jednoczesnym zwiększeniu wydatków 
   finansowanych z dotacji od jednostek samorządu terytorialnego. Zmiana wynika z urealnienia dochodów uzyskiwanych od gmin i powiatów 
   z tytułu odpłatności za kształcenie uczniów w zakresie teoretycznej nauki zawodu;</t>
  </si>
  <si>
    <t>Zwiększa się planowane dochody z tytułu dotacji od jednostek samorządu terytorialnego o kwotę 469.250 zł w celu urealnienia dochodów uzyskiwanych od gmin i powiatów z tytułu odpłatności za kształcenie uczniów w zakresie teoretycznej nauki zawodu w Kujawsko-Pomorskim Centrum Kształcenia Zawodowego w Bydgoszczy.</t>
  </si>
  <si>
    <t>Bezpieczeństwo publiczne i ochrona przeciwpożarowa</t>
  </si>
  <si>
    <t>Uchwała dotyczy zmiany budżetu Województwa Kujawsko-Pomorskiego na 2020 r., przyjętego uchwałą Nr XII/262/19 Sejmiku Województwa Kujawsko-Pomorskiego z dnia 16 grudnia 2019 r., zmienionego uchwałami: Nr 2/10/20 Zarządu Województwa Kujawsko-Pomorskiego z dnia 15 stycznia 2020 r., Nr XIV/282/20 Sejmiku Województwa Kujawsko-Pomorskiego z dnia 24 lutego 2020 r., Nr 7/247/20 Zarządu Województwa Kujawsko-Pomorskiego z dnia 26 lutego 2020 r., Nr 9/369/20 Zarządu Województwa Kujawsko-Pomorskiego z dnia 11 marca 2020 r., Nr 12/457/20 Zarządu Województwa Kujawsko-Pomorskiego z dnia 30 marca 2020 r., Nr 13/499/20 Zarządu Województwa Kujawsko-Pomorskiego z dnia 8 kwietnia 2020 r., Nr XIX/313/20 Sejmiku Województwa Kujawsko-Pomorskiego z dnia 6 maja 2020 r., Nr 19/811/20 Zarządu Województwa Kujawsko-Pomorskiego z dnia 20 maja 2020 r., Nr 20/888/20 Zarządu Województwa Kujawsko-Pomorskiego z dnia 29 maja 2020 r., Nr 21/942/20 Zarządu Województwa Kujawsko-Pomorskiego z dnia 5 czerwca 2020 r., Nr XXIII/323/20 Sejmiku Województwa Kujawsko-Pomorskiego z dnia 22 czerwca 2020 r., Nr 25/1075/20 Zarządu Województwa Kujawsko-Pomorskiego z dnia 2 lipca 2020 r., Nr 29/1236/20 Zarządu Województwa Kujawsko-Pomorskiego z dnia 27 lipca 2020 r., Nr 32/1398/20 Zarządu Województwa Kujawsko-Pomorskiego z dnia 19 sierpnia 2020 r., Nr XXV/362/20 Sejmiku Województwa Kujawsko-Pomorskiego z dnia 28 września 2020 r., Nr 39/1621/20 Zarządu Województwa Kujawsko-Pomorskiego z dnia 29 września 2020 r., Nr 42/1799/20 Zarządu Województwa Kujawsko-Pomorskiego z dnia 29 października 2020 r. oraz Nr 47/1986/20 Zarządu Województwa Kujawsko-Pomorskiego z dnia 25 listopada 2020 r.</t>
  </si>
  <si>
    <t xml:space="preserve"> - Brodnickiego Parku Krajobrazowego o kwotę 2.923 zł;</t>
  </si>
  <si>
    <t xml:space="preserve"> - Krajeńskiego Parku Krajobrazowego o kwotę 4.200 zł;</t>
  </si>
  <si>
    <t xml:space="preserve"> - Wdeckiego Parku Krajobrazowego o kwotę 4.869 zł;</t>
  </si>
  <si>
    <t xml:space="preserve"> - Tucholskiego Parku Krajobrazowego o kwotę 12.404 zł;</t>
  </si>
  <si>
    <t xml:space="preserve"> - Nadgoplańskiego Parku Tysiąclecia o kwotę 4.549 zł;</t>
  </si>
  <si>
    <t xml:space="preserve"> - Zespołu Parków Krajobrazowych nad Dolną Wisłą o kwotę 7.474 zł.</t>
  </si>
  <si>
    <t>W celu urealnienia wydatków na wynagrodzenia i pochodne zwiększa się wydatki na bieżące utrzymanie:</t>
  </si>
  <si>
    <t>Zwiększa się pozostałe wydatki bieżące zaplanowane na utrzymanie:</t>
  </si>
  <si>
    <t xml:space="preserve"> - Galerii i Ośrodka Plastycznej Twórczości Dziecka w Toruniu o kwotę 22.732 zł (w tym o kwotę 7.544 zł z przeznaczeniem na wypłatę nagrody 
   jubileuszowej pracownikowi Instytucji);</t>
  </si>
  <si>
    <r>
      <t xml:space="preserve"> - o kwotę 149.500 zł na zadanie własne pn. </t>
    </r>
    <r>
      <rPr>
        <i/>
        <sz val="10"/>
        <rFont val="Times New Roman"/>
        <family val="1"/>
      </rPr>
      <t xml:space="preserve">"Nagrody Marszałka Województwa Kujawsko-Pomorskiego" </t>
    </r>
    <r>
      <rPr>
        <sz val="10"/>
        <rFont val="Times New Roman"/>
        <family val="1"/>
      </rPr>
      <t>z uwagi na odwołanie Gali Nagród 
   Marszałka;</t>
    </r>
  </si>
  <si>
    <t>Gospodarka mieszkaniowa</t>
  </si>
  <si>
    <t>Gospodarka gruntami i nieruchomościami</t>
  </si>
  <si>
    <t>1) na projekty realizowane w ramach RPO WK-P 2014-2020:</t>
  </si>
  <si>
    <t xml:space="preserve">          * droga wojewódzka nr 269 relacji Szczerkowo - Izbica Kujawska - Chodecz - Choceń - Kowal odcinek Chotel-Błenna od km 20,350 do km
             25,864, dł. 5,514 km; </t>
  </si>
  <si>
    <r>
      <t xml:space="preserve">    - o kwotę 370.791 zł na zadanie pn. </t>
    </r>
    <r>
      <rPr>
        <i/>
        <sz val="10"/>
        <rFont val="Times New Roman"/>
        <family val="1"/>
      </rPr>
      <t>"Modernizacja dróg wojewódzkich, grupa I - Kujawsko-pomorskiego planu spójności komunikacji 
      drogowej i kolejowej 2014-2020"</t>
    </r>
    <r>
      <rPr>
        <sz val="10"/>
        <rFont val="Times New Roman"/>
        <family val="1"/>
      </rPr>
      <t>w związku z oszczędnościami powstałymi po zakończeniu prac na odcinkach dróg:</t>
    </r>
  </si>
  <si>
    <t>Zwiększa się planowane dochody własne województwa o kwotę 19.000 zł w związku z otrzymaniem przez Kujawsko-Pomorski Specjalny Ośrodek Szkolno-Wychowawczy im. J. Korczaka w Toruniu nagrody w konkursie zorganizowanym przez Prezydenta Miasta Torunia pt. "Zbieramy makulaturę".</t>
  </si>
  <si>
    <t>Zwiększa się planowane dochody własne województwa o kwotę 2.000 zł w związku z otrzymaniem przez Kujawsko-Pomorski Specjalny Ośrodek Szkolno-Wychowawczy im. J. Korczaka w Toruniu nagrody w konkursie pt. "Płynie, wije się Wisła" w konkurencji zespołowej.</t>
  </si>
  <si>
    <t>2) na inwestycje jednoroczne:</t>
  </si>
  <si>
    <t>Plany zagospodarowania przestrzennego</t>
  </si>
  <si>
    <t xml:space="preserve">    - o kwotę 80.000 zł na podzadanie Podnoszenie kwalifikacji zawodowych;</t>
  </si>
  <si>
    <t xml:space="preserve">    - o kwotę 58.000 zł na podzadanie Komitet Monitorujący;</t>
  </si>
  <si>
    <t xml:space="preserve">    - o kwotę 215.000 zł na podzadanie Ewaluacja i badania;</t>
  </si>
  <si>
    <t xml:space="preserve">    - o kwotę 311.117 zł na podzadanie Koszty przygotowania nowego okresu programowania;</t>
  </si>
  <si>
    <t>2) zwiększenie wydatków o kwotę 664.117 zł na podzadanie Koszty zatrudnienia;</t>
  </si>
  <si>
    <t>3) przeniesienie planowanych wydatków między podziałkami klasyfikacji budżetowej w kwocie 370.668 zł w ramach podzadania Koszty 
    zatrudnienia.</t>
  </si>
  <si>
    <r>
      <t>Wprowadza się zmiany w zadaniu własnym pn.</t>
    </r>
    <r>
      <rPr>
        <i/>
        <sz val="10"/>
        <rFont val="Times New Roman"/>
        <family val="1"/>
      </rPr>
      <t xml:space="preserve"> "Drogowa Inicjatywa Samorządowa"</t>
    </r>
    <r>
      <rPr>
        <sz val="10"/>
        <rFont val="Times New Roman"/>
        <family val="1"/>
      </rPr>
      <t xml:space="preserve"> realizowanym przez Zarząd Dróg Wojewódzkich w Bydgoszczy:</t>
    </r>
  </si>
  <si>
    <r>
      <t xml:space="preserve">Wprowadza się następujące zmiany w zadaniu własnym pn. </t>
    </r>
    <r>
      <rPr>
        <i/>
        <sz val="10"/>
        <rFont val="Times New Roman"/>
        <family val="1"/>
      </rPr>
      <t>"Doskonalenie nauczycieli"</t>
    </r>
    <r>
      <rPr>
        <sz val="10"/>
        <rFont val="Times New Roman"/>
        <family val="1"/>
      </rPr>
      <t>:</t>
    </r>
  </si>
  <si>
    <t xml:space="preserve"> - przeniesienie wydatków między podziałkami klasyfikacji budżetowej w kwocie 29.300 zł oraz zmniejszenie wydatków o kwotę 1.100 zł w planie 
   finansowym  Kujawsko-Pomorskiego Specjalnego Ośrodka Szkolno-Wychowawczego nr 1 w Bydgoszczy;</t>
  </si>
  <si>
    <t xml:space="preserve"> - zmniejszenie wydatków o kwotę 1.970 zł w planie finansowym  Kujawsko-Pomorskiego Specjalnego Ośrodka Szkolno-Wychowawczego 
   w Toruniu;</t>
  </si>
  <si>
    <t xml:space="preserve"> - zmniejszenie wydatków o kwotę 10.185 zł w planie finansowym  Kujawsko-Pomorskiego Specjalnego Ośrodka Szkolno-Wychowawczego nr 2 
   w Bydgoszczy;</t>
  </si>
  <si>
    <t xml:space="preserve"> - przeniesienie wydatków między podziałkami klasyfikacji budżetowej w kwocie 5.400 zł oraz zwiększenie wydatków o kwotę 1.100 zł w planie 
   finansowym  Kujawsko-Pomorskiego Specjalnego Ośrodka Szkolno-Wychowawczego nr 1 w Bydgoszczy;</t>
  </si>
  <si>
    <t>Zmniejsza się dochody własne województwa o kwotę 50.000 zł stanowiące 1% odpis od wpływów z tytułu opłaty recyklingowej oraz dodatkowej opłaty recyklingowej uiszczanych przez przedsiębiorców prowadzących jednostkę handlu detalicznego lub hurtowego, w której oferowane są lekkie torby na zakupy z tworzywa sztucznego przeznaczone do pakowania produktów oferowanych w tej jednostce w związku z niższymi wpływami, od których nalicza się odpis.</t>
  </si>
  <si>
    <t>Prace geologiczne (nieinwestycyjne)</t>
  </si>
  <si>
    <t xml:space="preserve">Zmniejsza się o kwotę 200 zł dochody stanowiące 5% odpis od dochodów z realizacji zadań zleconych z zakresu administracji rządowej, związanych z realizacją ustawy Prawo geologiczne i górnicze. Zmiana wynika z Decyzji Wojewody Kujawsko-Pomorskiego Nr WFB.I.3120.1.57.2020/1 z dnia 26 listopada zmniejszającej plan dochodów należnych do budżetu państwa z tytułu realizacji zadań zleconych. </t>
  </si>
  <si>
    <t>01042</t>
  </si>
  <si>
    <t>Wyłączenie z produkcji gruntów rolnych</t>
  </si>
  <si>
    <t xml:space="preserve">    - o kwotę 78.584 zł w planie finansowym Kujawsko-Pomorskiego Centrum Edukacji Nauczycieli we Włocławku;</t>
  </si>
  <si>
    <t xml:space="preserve">     - o kwotę 10.000 zł w planie finansowym Biblioteki Pedagogicznej w Toruniu;</t>
  </si>
  <si>
    <t xml:space="preserve">     - o kwotę 4.500 zł w planie finansowym Kujawsko-Pomorskiego Centrum Edukacji Nauczycieli we Włocławku;</t>
  </si>
  <si>
    <t xml:space="preserve">     - o kwotę 13.500 zł w planie finansowym Pedagogicznej Biblioteki Wojewódzkiej w Bydgoszczy</t>
  </si>
  <si>
    <t xml:space="preserve">   z przeznaczeniem na jednorazowe dofinansowanie dla nauczycieli zakupu usługi dostępu do internetu, sprzętu przydatnego w prowadzeniu 
   zajęć realizowanych z wykorzystaniem metod i technik kształcenia na odległość lub innego sposobu realizacji tych zajęć.</t>
  </si>
  <si>
    <t xml:space="preserve">    - o kwotę 31.595 zł w planie finansowym Kujawsko-Pomorskiego Centrum Edukacji Nauczycieli w Toruniu;</t>
  </si>
  <si>
    <t xml:space="preserve">    - o kwotę 7.000 zł w planie finansowym Kujawsko-Pomorskiego Centrum Edukacji Nauczycieli w Toruniu;</t>
  </si>
  <si>
    <t xml:space="preserve"> - zmniejszenie wydatków finansowanych ze środków własnych województwa o kwotę 214.198 zł w związku z urealnieniem wydatków na 
   wynagrodzenia i pochodne;</t>
  </si>
  <si>
    <t xml:space="preserve">    - o kwotę 65.330 zł w planie finansowym Biblioteki Pedagogicznej w Toruniu;</t>
  </si>
  <si>
    <t xml:space="preserve">    - o kwotę 26.584 zł w planie finansowym Kujawsko-Pomorskiego Centrum Edukacji Nauczycieli w Bydgoszczy;</t>
  </si>
  <si>
    <t xml:space="preserve">    - o kwotę 221.250 zł w planie finansowym Kujawsko-Pomorskiego Specjalnego Ośrodka Szkolno-Wychowawczego nr 2 w Bydgoszczy;</t>
  </si>
  <si>
    <t xml:space="preserve">    - o kwotę 21.500 zł w planie finansowym Kujawsko-Pomorskiego Specjalnego Ośrodka Szkolno-Wychowawczego w Toruniu;</t>
  </si>
  <si>
    <t xml:space="preserve">    - o kwotę 13.000 zł w planie finansowym Kujawsko-Pomorskiego Specjalnego Ośrodka Szkolno-Wychowawczego nr 2 w Bydgoszczy;</t>
  </si>
  <si>
    <t>Dokonuje się zmian w bieżącym utrzymaniu placówek oświatowych poprzez:</t>
  </si>
  <si>
    <t xml:space="preserve">    - o kwotę 153.221 zł w planie finansowym Kujawsko-Pomorskiego Specjalnego Ośrodka Szkolno-Wychowawczego nr 1 w Bydgoszczy;</t>
  </si>
  <si>
    <t xml:space="preserve">    - o kwotę 32.644 zł w planie finansowym Kujawsko-Pomorskiego Specjalnego Ośrodka Szkolno-Wychowawczego nr 2 w Bydgoszczy;</t>
  </si>
  <si>
    <t xml:space="preserve">    - o kwotę 111.323 zł w planie finansowym Zespołu Szkół Nr 33 Specjalnych w Bydgoszczy;</t>
  </si>
  <si>
    <t xml:space="preserve">    - o kwotę 53.718 zł w planie finansowym Zespołu Szkół Specjalnych Nr 1 w Ciechocinku;</t>
  </si>
  <si>
    <t xml:space="preserve">    - o kwotę 5.000 zł w planie finansowym Kujawsko-Pomorskiego Specjalnego Ośrodka Szkolno-Wychowawczego nr 1 w Bydgoszczy;</t>
  </si>
  <si>
    <t xml:space="preserve">    - o kwotę 1.500 zł w planie finansowym Kujawsko-Pomorskiego Specjalnego Ośrodka Szkolno-Wychowawczego nr 2 w Bydgoszczy;</t>
  </si>
  <si>
    <t xml:space="preserve">    - o kwotę 2.000 zł w planie finansowym Zespołu Szkół Nr 33 Specjalnych w Bydgoszczy;</t>
  </si>
  <si>
    <t xml:space="preserve">    - o kwotę 500 zł w planie finansowym Zespołu Szkół Specjalnych Nr 1 w Ciechocinku;</t>
  </si>
  <si>
    <t xml:space="preserve">    - o kwotę 13.000 zł w planie finansowym Medyczno-Społecznego Centrum Kształcenia Zawodowego i Ustawicznego w Inowrocławiu;</t>
  </si>
  <si>
    <t xml:space="preserve">    - o kwotę 400.840 zł w planie finansowym Kujawsko-Pomorskiego Specjalnego Ośrodka Szkolno-Wychowawczego w Toruniu;</t>
  </si>
  <si>
    <t xml:space="preserve">    - o kwotę 468.892 zł w planie finansowym Kujawsko-Pomorskiego Specjalnego Ośrodka Szkolno-Wychowawczego nr 1 w Bydgoszczy;</t>
  </si>
  <si>
    <t xml:space="preserve">    - o kwotę 25.316 zł w planie finansowym Kujawsko-Pomorskiego Specjalnego Ośrodka Szkolno-Wychowawczego nr 2 w Bydgoszczy;</t>
  </si>
  <si>
    <t xml:space="preserve">    - o kwotę 264.042 zł w planie finansowym Zespołu Szkół Nr 33 Specjalnych w Bydgoszczy;</t>
  </si>
  <si>
    <t xml:space="preserve">    - o kwotę 117.645 zł w planie finansowym Zespołu Szkół Specjalnych Nr 1 w Ciechocinku;</t>
  </si>
  <si>
    <t xml:space="preserve">    - o kwotę 22.500 zł w planie finansowym Kujawsko-Pomorskiego Specjalnego Ośrodka Szkolno-Wychowawczego w Toruniu;</t>
  </si>
  <si>
    <t xml:space="preserve">    - o kwotę 20.500 zł w planie finansowym Kujawsko-Pomorskiego Specjalnego Ośrodka Szkolno-Wychowawczego nr 2 w Bydgoszczy;</t>
  </si>
  <si>
    <t xml:space="preserve">    - o kwotę 10.000 zł w planie finansowym Zespołu Szkół Nr 33 Specjalnych w Bydgoszczy;</t>
  </si>
  <si>
    <t xml:space="preserve">    - o kwotę 10.000 zł w planie finansowym Zespołu Szkół Specjalnych Nr 1 w Ciechocinku;</t>
  </si>
  <si>
    <t xml:space="preserve">    - o kwotę 1.611 zł w planie finansowym Kujawsko-Pomorskiego Specjalnego Ośrodka Szkolno-Wychowawczego w Toruniu;</t>
  </si>
  <si>
    <t xml:space="preserve">    - o kwotę 303.372 zł w planie finansowym Kujawsko-Pomorskiego Specjalnego Ośrodka Szkolno-Wychowawczego nr 1 w Bydgoszczy;</t>
  </si>
  <si>
    <t xml:space="preserve">    - o kwotę 418.040 zł w planie finansowym Kujawsko-Pomorskiego Specjalnego Ośrodka Szkolno-Wychowawczego nr 2 w Bydgoszczy;</t>
  </si>
  <si>
    <t xml:space="preserve">    - o kwotę 10.500 zł w planie finansowym Kujawsko-Pomorskiego Specjalnego Ośrodka Szkolno-Wychowawczego w Toruniu;</t>
  </si>
  <si>
    <t xml:space="preserve">    - o kwotę 12.500 zł w planie finansowym Kujawsko-Pomorskiego Specjalnego Ośrodka Szkolno-Wychowawczego nr 2 w Bydgoszczy;</t>
  </si>
  <si>
    <t xml:space="preserve">    - o kwotę 31.740 zł w planie finansowym Kujawsko-Pomorskiego Specjalnego Ośrodka Szkolno-Wychowawczego nr 1 w Bydgoszczy w grupie 
      pozostałych wydatków bieżących w związku z mniejszymi kosztami środków żywności z uwagi na mniejszą ilość wydawanych obiadów;</t>
  </si>
  <si>
    <t xml:space="preserve">    - o kwotę 127.062 zł w planie finansowym Kujawsko-Pomorskiego Specjalnego Ośrodka Szkolno-Wychowawczego w Toruniu;</t>
  </si>
  <si>
    <t xml:space="preserve">    - o kwotę 17.483 zł w planie finansowym Kujawsko-Pomorskiego Specjalnego Ośrodka Szkolno-Wychowawczego nr 1 w Bydgoszczy;</t>
  </si>
  <si>
    <t xml:space="preserve">    - o kwotę 36.344 zł w planie finansowym Kujawsko-Pomorskiego Specjalnego Ośrodka Szkolno-Wychowawczego nr 2 w Bydgoszczy;</t>
  </si>
  <si>
    <t xml:space="preserve">   w celu urealnienia planu na wynagrodzenia i pochodne; </t>
  </si>
  <si>
    <t xml:space="preserve">    - o kwotę 500 zł w planie finansowym Kujawsko-Pomorskiego Specjalnego Ośrodka Szkolno-Wychowawczego nr 2 w Bydgoszczy;</t>
  </si>
  <si>
    <t xml:space="preserve">    - o kwotę 8.500 zł w planie finansowym Zespołu Szkół Nr 33 Specjalnych w Bydgoszczy;</t>
  </si>
  <si>
    <t xml:space="preserve">    - o kwotę 8.000 zł w planie finansowym Zespołu Szkół Specjalnych Nr 1 w Ciechocinku;</t>
  </si>
  <si>
    <t xml:space="preserve"> - zwiększenie wydatków w grupie świadczeń na rzecz osób fizycznych o kwotę 3.500 zł z przeznaczeniem na jednorazowe dofinansowanie dla 
   nauczycieli zakupu usługi dostępu do internetu, sprzętu przydatnego w prowadzeniu zajęć realizowanych z wykorzystaniem metod i technik 
   kształcenia na odległość lub innego sposobu realizacji tych zajęć.</t>
  </si>
  <si>
    <t>2) zwiększenie wydatków w grupie świadczeń na rzecz osób fizycznych:</t>
  </si>
  <si>
    <t xml:space="preserve"> - zwiększenie wydatków finansowanych ze środków własnych województwa o kwotę 9.000 zł w grupie świadczeń na rzecz osób fizycznych 
   z przeznaczeniem na jednorazowe dofinansowanie dla nauczycieli zakupu usługi dostępu do internetu, sprzętu przydatnego w prowadzeniu 
   zajęć realizowanych z wykorzystaniem metod i technik kształcenia na odległość lub innego sposobu realizacji tych zajęć.</t>
  </si>
  <si>
    <t xml:space="preserve"> - Nr ST5.4750.6.2020.w z dnia  27 listopada 2020 r. o zwiększeniu części oświatowej subwencji ogólnej dla Województwa Kujawsko-
   Pomorskiego na rok 2020 o kwotę 313.500 zł na jednorazowe dofinansowanie dla nauczycieli zakupu usługi dostępu do internetu, sprzętu
   przydatnego w prowadzeniu zajęć realizowanych z wykorzystaniem metod i technik kształcenia na odległość lub innego sposobu realizacji tych
   zajęć, w związku z przepisami rozporządzenia Ministra Edukacji i Nauki z dnia 18 listopada 2020 r. zmieniającego rozporządzenie w sprawie
   szczególnych rozwiązań w okresie czasowego ograniczenia funkcjonowania jednostek systemu oświaty w związku z zapobieganiem,
   przeciwdziałaniem i zwalczaniem COVID-19 (Dz. U. poz. 2047).</t>
  </si>
  <si>
    <t>w związku z brakiem możliwości realizacji części przedsięwzięć w wyniku ograniczeń związanych z zapobieganiem, przeciwdziałaniem i zwalczeniem COVID-19.</t>
  </si>
  <si>
    <t xml:space="preserve"> - zmniejszenie wydatków finansowanych ze środków własnych województwa o kwotę 112.735 zł w związku ze zmianą ogólnych wartości 
   pozostałych inwestycji po rozstrzygnięciu postępowań przetargowych ("Przebudowa chodnika wzdłuż drogi wojewódzkiej nr 552 na odcinku 
   Łysomice - Papowo Toruńskie (w km 6+047 - 11+563)"; "Przebudowa drogi wojewódzkiej nr 546 w miejscowości Rzęczkowo (na odcinku od 
   skrzyżowania z DP nr 2002C do skrzyżowania z DW nr 597) na odcinku od ok. km 3+931,00 do km 4+749,39") i koniecznością dostosowania 
   wkładu własnego województwa do wysokości 40% wartości poprzetargowej zadań.</t>
  </si>
  <si>
    <t xml:space="preserve">          * droga wojewódzka nr 534 relacji Golub-Dobrzyń - Rypin, odcinek Cetki - Rypin skrzyż. od km 78,400 do km 82,314, dł. 3,914 km;</t>
  </si>
  <si>
    <r>
      <t xml:space="preserve">    - o kwotę 64.941 zł na zadanie pn. </t>
    </r>
    <r>
      <rPr>
        <i/>
        <sz val="10"/>
        <rFont val="Times New Roman"/>
        <family val="1"/>
      </rPr>
      <t>"Modernizacja obiektu ZDW w Bydgoszczy ul. Dworcowa 80"</t>
    </r>
    <r>
      <rPr>
        <sz val="10"/>
        <rFont val="Times New Roman"/>
        <family val="1"/>
      </rPr>
      <t xml:space="preserve"> w związku z odstąpieniem od robót 
      związanych z ochroną p.poż na skutek wydłużającej się procedury uzyskania uzgodnień od Komendanta Wojewódzkiej Państwowej Straży 
      Pożarnej;</t>
    </r>
  </si>
  <si>
    <t>Zwiększa się o kwotę 40.120 zł wydatki zaplanowane na bieżące utrzymanie Kujawsko-Pomorskiego Biura Planowania Przestrzennego i Regionalnego we Włocławku w celu zabezpieczenia środków na wynagrodzenia i pochodne.</t>
  </si>
  <si>
    <t>Zmniejsza się o kwotę 18.148 zł wydatki zaplanowane na bieżące utrzymanie Zespołu Szkół Nr 33 Specjalnych w Bydgoszczy w celu urealnienia wydatków na wynagrodzenia i pochodne.</t>
  </si>
  <si>
    <t xml:space="preserve">    - o kwotę 10.000 zł  w planie finansowym Kujawsko-Pomorskiego Centrum Edukacji Nauczycieli w Bydgoszczy;</t>
  </si>
  <si>
    <t>Odstępuje się od udzielenia dla Wojewódzkiego Ośrodka Terapii Uzależnień i Współuzależnienia w Toruniu dotacji w kwocie 190.000 zł na remont dachu w budynku górnym Oddziału Odwykowego Całodobowego przy ul. Włocławskiej 233 w związku z brakiem możliwości przeprowadzenia procedury przetargowej do końca roku na skutek wydłużenia procesu związanego z jej przygotowaniem.</t>
  </si>
  <si>
    <t>W celu dostosowania planu wydatków do wielkości prognozowanego współfinansowania krajowego dla projektów przewidzianych do realizacji przez beneficjentów w 2020 r. w ramach RPO WK-P 2014-2020 zmniejsza się wydatki w planie finansowym Wojewódzkiego Urzędu Pracy w Toruniu:</t>
  </si>
  <si>
    <t>Dokonuje się zmian w bieżącym utrzymaniu Kujawsko-Pomorskiego Centrum Kształcenia Zawodowego w Bydgoszczy poprzez:</t>
  </si>
  <si>
    <r>
      <t xml:space="preserve">Zmniejsza się o kwotę 8.710 zł wydatki zaplanowane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stanowiące pomoc finansową dla gminy Kowal na zadanie inwestycyjne pn. "Budowa instalacji fotowoltaicznych na budynkach użyteczności publicznej (SUW Nakonowo, SUW Grabkowo, SUW Dębniaki, oczyszczalnia Gołaszewo, Zespół Szkół w Grabkowie" realizowane w celu zrekompensowania strat przyrodniczych i środowiskowych powstałych w wyniku budowy autostrady A-1. Zmiana wynika z oszczędności powstałych po przeprowadzeniu procedur przetargowych. Środki przeznaczone zostają na realizację zadania sklasyfikowanego w rozdziale 90095.</t>
    </r>
  </si>
  <si>
    <r>
      <t xml:space="preserve">Określa się wydatki w kwocie 8.710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 xml:space="preserve">Powyższa kwota przeznaczona zostanie na pomoc finansową dla gminy Kowal na zadanie inwestycyjne pn. "Zakup zestawu do utrzymania czystości i porządku terenów zielonych stacji uzdatniania wody i oczyszczalni ścieków na terenie gminy" realizowane w celu zrekompensowania strat przyrodniczych i środowiskowych powstałych w wyniku budowy autostrady A-1. </t>
    </r>
  </si>
  <si>
    <r>
      <t>Zmniejsza się o kwotę 97.080 zł wydatki zaplanowane na zadanie własne pn. "</t>
    </r>
    <r>
      <rPr>
        <i/>
        <sz val="10"/>
        <rFont val="Times New Roman"/>
        <family val="1"/>
      </rPr>
      <t xml:space="preserve">Promocja wojewódzkich zasobów środowiska poprzez edukację ekologiczną i integrację dzieci i młodzieży" </t>
    </r>
    <r>
      <rPr>
        <sz val="10"/>
        <rFont val="Times New Roman"/>
        <family val="1"/>
      </rPr>
      <t>w związku z brakiem możliwości przeprowadzenia stacjonarnych zajęć edukacyjnych dla dzieci i młodzieży w wyniku zamknięcia placówek oświatowych.</t>
    </r>
  </si>
  <si>
    <r>
      <t xml:space="preserve"> - o kwotę 189.208 zł na zadanie własne pn. </t>
    </r>
    <r>
      <rPr>
        <i/>
        <sz val="10"/>
        <rFont val="Times New Roman"/>
        <family val="1"/>
      </rPr>
      <t xml:space="preserve">"Upowszechnianie kultury" </t>
    </r>
    <r>
      <rPr>
        <sz val="10"/>
        <rFont val="Times New Roman"/>
        <family val="1"/>
      </rPr>
      <t>w związku z wprowadzeniem ograniczeń w sferze kultury wynikających
   z pandemii koronawirusa i koniecznością odwołania części przedsięwzięć;</t>
    </r>
  </si>
  <si>
    <t xml:space="preserve"> - Tucholskiego Parku Krajobrazowego o kwotę 4.180 zł z przeznaczeniem na zakup paliwa do samochodów służbowych oraz artykułów 
   biurowych i promocyjnych;</t>
  </si>
  <si>
    <t xml:space="preserve"> - Zespołu Parków Krajobrazowych nad Dolną Wisłą o kwotę 33.172 zł z przeznaczeniem m.in. na zakup paliwa do samochodów służbowych 
   i sprzętu sadowniczego, artykułów budowlanych do wykończenia pomieszczeń gospodarczych socjalnych, zakup i montaż klimatyzatora do 
   biura edukacji, naprawę przyczepek transportowych, pokrycie kosztów usług stolarskich wykonywanych w zagrodzie wiejskiej w Chrystkowie
   oraz na montaż instalacji ppoż. w budynkach zarządzanych przez Park.</t>
  </si>
  <si>
    <t xml:space="preserve">Zmniejsza się o kwotę 1.064.000 zł dochody zaplanowane z tytułu odsetek od środków zdeponowanych na rachunkach bankowych województwa w związku z niższym oprocentowaniem depozytów, niż pierwotnie zakładano. </t>
  </si>
  <si>
    <t>Obsługa papierów wartościowych, kredytów i pożyczek oraz innych zobowiązań jednostek samorządu terytorialnego zaliczanych do tytułu dłużnego - kredyty i pożyczki</t>
  </si>
  <si>
    <t>Zmniejsza się wydatki zaplanowane na pokrycie kosztów odsetek od zaciągniętych kredytów łącznie o kwotę 3.701.203 zł, w tym:</t>
  </si>
  <si>
    <t xml:space="preserve"> - o kwotę 153.484 zł od kredytów zaciągniętych w BGK w linii kredytowej Europejskiego Banku Inwestycyjnego w latach 2005-2007 na zadania 
   realizowane w ramach Wojewódzkiego Wieloletniego Programu Inwestycyjnego i Wieloletniego Programu Inwestycyjnego ZPORR.</t>
  </si>
  <si>
    <t>Powyższe zmiany dokonywane są w celu urealnienia planu do wielkości określonych przez banki.</t>
  </si>
  <si>
    <r>
      <t xml:space="preserve"> - o kwotę 3.547.719 zł od kredytów komercyjnych zaciągniętych w latach 2008-2019</t>
    </r>
    <r>
      <rPr>
        <i/>
        <sz val="10"/>
        <rFont val="Times New Roman"/>
        <family val="1"/>
      </rPr>
      <t>;</t>
    </r>
  </si>
  <si>
    <t>Zwalczanie narkomanii</t>
  </si>
  <si>
    <r>
      <t xml:space="preserve">Zmniejsza się o kwotę 118.000 zł wydatki zaplanowane na zadanie własne pn. </t>
    </r>
    <r>
      <rPr>
        <i/>
        <sz val="10"/>
        <rFont val="Times New Roman"/>
        <family val="1"/>
      </rPr>
      <t>„Przeciwdziałanie narkomanii”.</t>
    </r>
    <r>
      <rPr>
        <sz val="10"/>
        <rFont val="Times New Roman"/>
        <family val="1"/>
      </rPr>
      <t xml:space="preserve"> Zmiana wynika z odwołania kolejnej edycji programu "Sztuka wyboru" oraz rezygnacji ze szkoleń i narad z pełnomocnikami ds. uzależnień z terenu województwa kujawsko-pomorskiego.</t>
    </r>
  </si>
  <si>
    <t>Zmniejsza się:</t>
  </si>
  <si>
    <t xml:space="preserve"> - o kwotę 4.160 zł dotację zaplanowaną dla Wojewódzkiego Ośrodka Terapii Uzależnień i Współuzależnienia w Toruniu na realizację programów 
   edukacyjno-profilaktycznych na rzecz mieszkańców Torunia. Zmiana wynika z odstąpienia przez Ośrodek od organizacji "Czerniewickiego Dnia 
   Dziecka" i podpisania przez Województwo aneksu do Porozumienia zawartego z  Gminą Miasta Toruń;</t>
  </si>
  <si>
    <r>
      <t xml:space="preserve"> - o kwotę 18.000 zł wydatki zaplanowane na zadanie własne pn. </t>
    </r>
    <r>
      <rPr>
        <i/>
        <sz val="10"/>
        <rFont val="Times New Roman"/>
        <family val="1"/>
      </rPr>
      <t>„Przeciwdziałanie alkoholizmowi i innym uzależnieniom”</t>
    </r>
    <r>
      <rPr>
        <sz val="10"/>
        <rFont val="Times New Roman"/>
        <family val="1"/>
      </rPr>
      <t xml:space="preserve"> w związku 
   z rezygnacją ze szkoleń i narad z pełnomocnikami ds. uzależnień z terenu województwa kujawsko-pomorskiego.</t>
    </r>
  </si>
  <si>
    <r>
      <t xml:space="preserve"> - o kwotę 227.605 zł na zadanie własne pn</t>
    </r>
    <r>
      <rPr>
        <i/>
        <sz val="10"/>
        <rFont val="Times New Roman"/>
        <family val="1"/>
      </rPr>
      <t xml:space="preserve">. "Zadania w zakresie kultury, sztuki, ochrony dóbr kultury i dziedzictwa narodowego", </t>
    </r>
    <r>
      <rPr>
        <sz val="10"/>
        <rFont val="Times New Roman"/>
        <family val="1"/>
      </rPr>
      <t>w związku 
   rezygnacją części oferentów z przyznanych dotacji w trybie ustawy o działalności pożytku publicznego i wolontariacie w wyniku ograniczeń 
   związanych z zapobieganiem, przeciwdziałaniem i zwalczeniem COVID-19 i braku możliwości realizacji zleconych zadań;</t>
    </r>
  </si>
  <si>
    <t xml:space="preserve"> - Kujawsko-Pomorskiego Teatru Muzycznego w Toruniu* o kwotę 9.750 zł.</t>
  </si>
  <si>
    <r>
      <t xml:space="preserve"> - o kwotę 20.016.965 zł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Zmiana wynika 
   z konieczności aktualizacji harmonogramu robót budowlanych i wydłużenia okresu realizacji inwestycji. Część zakresu rzeczowo-finansowego 
   zadania przeniesiona zostaje na rok 2021. Nie zmienia się ogólna wartość projektu;</t>
    </r>
  </si>
  <si>
    <t xml:space="preserve">§ 8 ust. 11 dotyczący dochodów związanych z wyłączeniem z produkcji gruntów rolnych </t>
  </si>
  <si>
    <t>§ 8 ust. 11 dotyczący wydatków na ochronę, rekultywację, poprawę jakości gruntów rolnych i wypłatę odszkodowań</t>
  </si>
  <si>
    <t xml:space="preserve">§ 8 ust.1 pkt 2 dotyczący wydatków na realizację zadań określonych w wojewódzkim programie profilaktyki i rozwiązywania problemów alkoholowych </t>
  </si>
  <si>
    <t>§ 8 ust.1 pkt 3 dotyczący wydatków na realizację zadań określonych w wojewódzkim programie przeciwdziałania narkomanii</t>
  </si>
  <si>
    <t>§ 3 ust. 1 pkt 1 dotyczący pokrycia deficytu budżetowego przychodami pochodzącymi z kredytów bankowych</t>
  </si>
  <si>
    <t xml:space="preserve">§ 3 ust. 1 pkt 2 lit. a dotyczący pokrycia deficytu budżetowego niewykorzystanymi środkami pieniężnymi, o których mowa w art. 217 ust. 2 pkt 8 ustawy o finansach publicznych, wynikającymi z rozliczenia dochodów i wydatków nimi finansowanych związanych ze szczególnymi zasadami wykonywania budżetu określonymi w odrębnych ustawach </t>
  </si>
  <si>
    <t>§ 3 ust. 2 dotyczący przychodów budżetowych</t>
  </si>
  <si>
    <t>17.</t>
  </si>
  <si>
    <t>18.</t>
  </si>
  <si>
    <t>19.</t>
  </si>
  <si>
    <t>20.</t>
  </si>
  <si>
    <t>21.</t>
  </si>
  <si>
    <t>22.</t>
  </si>
  <si>
    <r>
      <t xml:space="preserve"> - o kwotę 14.475 zł na zadanie własne pn. </t>
    </r>
    <r>
      <rPr>
        <i/>
        <sz val="10"/>
        <rFont val="Times New Roman"/>
        <family val="1"/>
      </rPr>
      <t>"Gospodarka przestrzenna"</t>
    </r>
    <r>
      <rPr>
        <sz val="10"/>
        <rFont val="Times New Roman"/>
        <family val="1"/>
      </rPr>
      <t xml:space="preserve"> w związku z rezygnacją ze spotkań z jednostkami samorządu terytorialnego 
   dotyczących planowania zintegrowanego oraz audytu krajobrazowego;</t>
    </r>
  </si>
  <si>
    <t>Handel</t>
  </si>
  <si>
    <t>Promocja eksportu</t>
  </si>
  <si>
    <r>
      <t xml:space="preserve"> - o kwotę 234.800 zł na zadanie własne pn. </t>
    </r>
    <r>
      <rPr>
        <i/>
        <sz val="10"/>
        <rFont val="Times New Roman"/>
        <family val="1"/>
      </rPr>
      <t xml:space="preserve">"Współpraca międzynarodowa" </t>
    </r>
    <r>
      <rPr>
        <sz val="10"/>
        <rFont val="Times New Roman"/>
        <family val="1"/>
      </rPr>
      <t>w związku z brakiem możliwości zrealizowania części przedsięwzięć
   na skutek ograniczeń związanych z pandemią koronawirusa;</t>
    </r>
  </si>
  <si>
    <t>Zmniejsza się planowane dochody z tytułu dotacji celowych z budżetu państwa (budżet środków europejskich) przeznaczone na projekty przewidziane do realizacji w ramach Regionalnego Programu Operacyjnego Województwa Kujawsko-Pomorskiego 2014-2020, tj.:</t>
  </si>
  <si>
    <t xml:space="preserve">       - Działania 4.4 Ochrona i rozwój zasobów kultury, na projekty:</t>
  </si>
  <si>
    <r>
      <t xml:space="preserve">         pn. </t>
    </r>
    <r>
      <rPr>
        <i/>
        <sz val="10"/>
        <rFont val="Times New Roman"/>
        <family val="1"/>
      </rPr>
      <t>"Wsparcie opieki nad zabytkami Województwa Kujawsko-Pomorskiego w 2020 roku"</t>
    </r>
  </si>
  <si>
    <r>
      <t xml:space="preserve">         pn. </t>
    </r>
    <r>
      <rPr>
        <i/>
        <sz val="10"/>
        <rFont val="Times New Roman"/>
        <family val="1"/>
      </rPr>
      <t>"Kujawsko-Pomorskie - rozwój poprzez kulturę 2019"</t>
    </r>
  </si>
  <si>
    <r>
      <t xml:space="preserve">         pn. </t>
    </r>
    <r>
      <rPr>
        <i/>
        <sz val="10"/>
        <rFont val="Times New Roman"/>
        <family val="1"/>
      </rPr>
      <t>"Kujawsko-Pomorskie - rozwój poprzez kulturę 2020"</t>
    </r>
  </si>
  <si>
    <r>
      <t xml:space="preserve">          pn. </t>
    </r>
    <r>
      <rPr>
        <i/>
        <sz val="10"/>
        <rFont val="Times New Roman"/>
        <family val="1"/>
      </rPr>
      <t>"Rozbudowa drogi wojewódzkiej Nr 251 Kaliska-Inowrocław na odcinku od km 19+649 
         (od granicy województwa kujawsko-pomorskiego) do km  34+200 oraz od km 34+590,30 do km 
         35+290 wraz z przebudową mostu na rzece Gąsawka w miejscowości Żnin"</t>
    </r>
  </si>
  <si>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</si>
  <si>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r>
      <t xml:space="preserve">       - Działania 4.4 Ochrona i rozwój zasobów kultury, na projekt pn. </t>
    </r>
    <r>
      <rPr>
        <i/>
        <sz val="10"/>
        <rFont val="Times New Roman"/>
        <family val="1"/>
      </rPr>
      <t>"Wsparcie opieki nad zabytkami 
         Województwa Kujawsko-Pomorskiego w 2020 roku"</t>
    </r>
  </si>
  <si>
    <r>
      <t xml:space="preserve">    - Poddziałania 9.3.2 Rozwój usług społecznych, na projekt pn. </t>
    </r>
    <r>
      <rPr>
        <i/>
        <sz val="10"/>
        <rFont val="Times New Roman"/>
        <family val="1"/>
      </rPr>
      <t>"Wsparcie osób starszych i kadry świadczącej
      usługi społeczne w zakresie przeciwdziałania rozprzestrzenianiu się COVID-19, łagodzenia jego skutków 
      na terenie województwa kujawsko-pomorskiego"</t>
    </r>
  </si>
  <si>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</si>
  <si>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</si>
  <si>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r>
      <t xml:space="preserve">    - pn. </t>
    </r>
    <r>
      <rPr>
        <i/>
        <sz val="10"/>
        <rFont val="Times New Roman"/>
        <family val="1"/>
      </rPr>
      <t>"Ograniczenie negatywnych skutków COVID-19 poprzez działania profilaktyczne i zabezpieczające 
      skierowane do służb medycznych"</t>
    </r>
  </si>
  <si>
    <r>
      <t xml:space="preserve">    - Poddziałania 10.2.2 Kształcenie ogólne, na projekt pn. </t>
    </r>
    <r>
      <rPr>
        <i/>
        <sz val="10"/>
        <rFont val="Times New Roman"/>
        <family val="1"/>
      </rPr>
      <t>"Kujawsko-Pomorska Szkoła Internetowa"</t>
    </r>
  </si>
  <si>
    <t xml:space="preserve"> 1) na zadania bieżące w ramach:</t>
  </si>
  <si>
    <t>Niniejszą uchwałą dokonuje się zmian w zakresie planowanych  dochodów, wydatków, przychodów, deficytu budżetowego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</si>
  <si>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t xml:space="preserve"> w celu dostosowania planu wydatków do poszczególnych form doskonalenia nauczycieli;</t>
  </si>
  <si>
    <t xml:space="preserve"> - zmniejszenie wydatków o kwotę 6.365 zł w planie finansowym Urzędu Marszałkowskiego w Toruniu w związku z niewykorzystaniem środków
   na szkolenia, kursy i warsztaty dla dyrektorów jednostek oświatowych z uwagi sytuację epidemiczną w kraju.</t>
  </si>
  <si>
    <t xml:space="preserve"> w celu dostosowania planu wydatków do poszczególnych form doskonalenia nauczycieli, w tym zabezpieczenia środków na indywidualne 
 doskonalenie;</t>
  </si>
  <si>
    <t xml:space="preserve"> - zmniejszenie wydatków o kwotę 47.888 zł w planie finansowym Urzędu Marszałkowskiego w Toruniu w związku z niewykorzystaniem środków
   na szkolenia, kursy i warsztaty dla dyrektorów jednostek oświatowych z uwagi sytuację epidemiczną w kraju.</t>
  </si>
  <si>
    <t>Krajowe pasażerskie przewozy kolejowe</t>
  </si>
  <si>
    <t>1) zmniejszeniu wydatków:</t>
  </si>
  <si>
    <t xml:space="preserve">    - o kwotę 1.504.000 zł na Pakiet grudziądzki B;</t>
  </si>
  <si>
    <t xml:space="preserve">    - o kwotę 547.000 zł na Pakiet bydgoski A;</t>
  </si>
  <si>
    <t xml:space="preserve">    - o kwotę 621.000 zł na Pakiet toruński C;</t>
  </si>
  <si>
    <t xml:space="preserve">    - o kwotę 1.401.000 zł na pokrycie kosztów korzystania z infrastruktury kolejowej;</t>
  </si>
  <si>
    <r>
      <t xml:space="preserve">2) określeniu wydatków w kwocie 4.073.000 zł na zadanie pn. </t>
    </r>
    <r>
      <rPr>
        <i/>
        <sz val="10"/>
        <rFont val="Times New Roman"/>
        <family val="1"/>
      </rPr>
      <t>"Dotowanie kolejowych przewozów pasażerskich 2020-2035".</t>
    </r>
  </si>
  <si>
    <r>
      <t xml:space="preserve">Zmniejsza się o kwotę 481.961 zł wydatki zaplanowane na projekt pn. </t>
    </r>
    <r>
      <rPr>
        <i/>
        <sz val="10"/>
        <rFont val="Times New Roman"/>
        <family val="1"/>
      </rPr>
      <t xml:space="preserve">"Kujawsko-Pomorska Szkoła Internetowa" </t>
    </r>
    <r>
      <rPr>
        <sz val="10"/>
        <rFont val="Times New Roman"/>
        <family val="1"/>
      </rPr>
      <t>realizowany w ramach RPO WK-P 2014-2020, Poddziałania 10.2.2 w związku z oszczędnościami powstałymi po jego zakończeniu.</t>
    </r>
  </si>
  <si>
    <r>
      <t>Odstępuje się od wprowadzonego uszczegółowienia zadań budżetowych dotyczących dotowania publicznego transportu zbiorowego w przewozach kolejowych. Pakiety, do których przyporządkowane są odpowiednie linie kolejowe wraz z środkami na pokrycie kosztów korzystania z infrastruktury kolejowej scala się w jedno zadanie budżetowe</t>
    </r>
    <r>
      <rPr>
        <i/>
        <sz val="10"/>
        <rFont val="Times New Roman"/>
        <family val="1"/>
      </rPr>
      <t xml:space="preserve">. </t>
    </r>
    <r>
      <rPr>
        <sz val="10"/>
        <rFont val="Times New Roman"/>
        <family val="1"/>
      </rPr>
      <t>W związku z powyższym wprowadza się zmiany polegające na:</t>
    </r>
  </si>
  <si>
    <r>
      <t xml:space="preserve">W związku z zabezpieczeniem środków na nagrody jubileuszowe i odprawy emerytalne w planach finansowych poszczególnych jednostek oświatowych zmniejsza się o kwotę 316.236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</si>
  <si>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139.218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</si>
  <si>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12.156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</si>
  <si>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178.871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</si>
  <si>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55.938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</si>
  <si>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139.360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</si>
  <si>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179.772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</si>
  <si>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545.852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</si>
  <si>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9.823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</si>
  <si>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r>
      <t xml:space="preserve">W związku z zabezpieczeniem środków na nagrody jubileuszowe i odprawy emerytalne w planach finansowych poszczególnych jednostek oświatowych zmniejsza się o kwotę 7.900 zł wydatki na zadanie własne pn. </t>
    </r>
    <r>
      <rPr>
        <i/>
        <sz val="10"/>
        <rFont val="Times New Roman"/>
        <family val="1"/>
      </rPr>
      <t>"Jednorazowe płatności jednostek oświatowych"</t>
    </r>
    <r>
      <rPr>
        <sz val="10"/>
        <rFont val="Times New Roman"/>
        <family val="1"/>
      </rPr>
      <t xml:space="preserve"> ujęte w planie finansowym Urzędu Marszałkowskiego. </t>
    </r>
  </si>
  <si>
    <t>W planie wydatków na współfinansowanie krajowe projektów przewidzianych do realizacji przez beneficjentów RPO WK-P 2014-2020 dokonuje się zmian polegających na:</t>
  </si>
  <si>
    <t>1) zmniejszeniu wydatków na:</t>
  </si>
  <si>
    <t>Powyższe zmiany wynikają z konieczności  dostosowania planu wydatków do wielkości prognozowanego współfinansowania krajowego oraz do statusu beneficjentów otrzymujących współfinansowanie krajowe.</t>
  </si>
  <si>
    <t xml:space="preserve">    - Działanie 6.2 Rewitalizacja obszarów miejskich i ich obszarów funkcjonalnych o kwotę 400.271 zł; </t>
  </si>
  <si>
    <t>2) przeniesieniu planowanych wydatków między podziałkami klasyfikacji budżetowej w kwocie 174.595 zł w ramach Poddziałania 6.4.1 Rewitalizacja
    obszarów miejskich i ich obszarów funkcjonalnych w ramach ZIT.</t>
  </si>
  <si>
    <t xml:space="preserve">    - Działanie 7.1 Rozwój lokalny kierowany przez społeczność o kwotę 21.434 zł; </t>
  </si>
  <si>
    <t xml:space="preserve">    - Poddziałanie 6.4.1 Rewitalizacja obszarów miejskich i ich obszarów funkcjonalnych w ramach ZIT o kwotę 2.809.163 zł;</t>
  </si>
  <si>
    <t>Dokonuje się zmian w Poddziałaniu 6.1.1 Inwestycje w infrastrukturę zdrowotną realizowanym w ramach RPO WK-P 2014-2020 poprzez:</t>
  </si>
  <si>
    <t>W celu dostosowania planu wydatków do wielkości prognozowanego współfinansowania krajowego dla projektów przewidzianych do realizacji przez beneficjentów w 2020 r. w ramach RPO WK-P 2014-2020 zmniejsza się wydatki na:</t>
  </si>
  <si>
    <t>W celu dostosowania planu wydatków do wielkości prognozowanego współfinansowania krajowego dla projektów przewidzianych do realizacji przez beneficjentów w 2020 r. w ramach RPO WK-P 2014-2020 dokonuje się zmian polegających na:</t>
  </si>
  <si>
    <t xml:space="preserve">    - Poddziałanie 9.2.2 Aktywne włączenie społeczne młodzieży objętej sądowym środkiem wychowawczym lub poprawczym o kwotę 122.032 zł;</t>
  </si>
  <si>
    <t xml:space="preserve">    - Poddziałanie 6.1.2 Inwestycje w infrastrukturę społeczną o kwotę 1.175.461 zł;</t>
  </si>
  <si>
    <t xml:space="preserve">    - Poddziałanie 8.4.1 Wsparcie zatrudnienia osób pełniących funkcje opiekuńcze o kwotę 38.563 zł;</t>
  </si>
  <si>
    <t>90001</t>
  </si>
  <si>
    <t>Gospodarka ściekowa i ochrona wód</t>
  </si>
  <si>
    <t>W celu dostosowania planu wydatków do wielkości prognozowanego współfinansowania krajowego dla projektów przewidzianych do realizacji przez beneficjentów w 2020 r. w ramach rozstrzygniętych konkursów RPO WK-P 2014-2020 zmniejsza się o kwotę 36.790 zł wydatki zaplanowane na Działanie 4.3 Rozwój infrastruktury wodno-ściekowej.</t>
  </si>
  <si>
    <t xml:space="preserve">    - o kwotę 61.406 zł na Poddziałanie 10.1.2 Kształcenie ogólne w ramach ZIT;</t>
  </si>
  <si>
    <t xml:space="preserve">    - o kwotę 148.107 zł na Poddziałanie 10.1.3 Kształcenie zawodowe w ramach ZIT;</t>
  </si>
  <si>
    <t xml:space="preserve">    - o kwotę 488.957 zł na Poddziałanie 3.5.1 Efektywność energetyczna w sektorze publicznym i mieszkaniowym w ramach ZIT;</t>
  </si>
  <si>
    <t xml:space="preserve"> - Działanie 8.3 Wsparcie przedsiębiorczości i samozatrudnienia w regionie o kwotę 7.965 zł;</t>
  </si>
  <si>
    <t xml:space="preserve"> - Poddziałanie 10.4.2 Edukacja dorosłych na rzecz rynku pracy o kwotę 79.640 zł.</t>
  </si>
  <si>
    <t xml:space="preserve"> - Działanie 8.6.1 Wsparcie na rzecz wydłużania aktywności zawodowej mieszkańców o kwotę 146.052 zł;</t>
  </si>
  <si>
    <t xml:space="preserve"> - o kwotę 522.817 zł  w ramach RPO WK-P 2014-2020 na Poddziałanie 8.6.2 Regionalne programy polityki zdrowotnej i profilaktyczne w celu
   dostosowania planu wydatków do wielkości prognozowanego współfinansowania krajowego dla projektów przewidzianych do realizacji przez 
   beneficjentów w 2020 r. </t>
  </si>
  <si>
    <t>Usługi opiekuńcze i specjalistyczne usługi opiekuńcze</t>
  </si>
  <si>
    <t>W celu dostosowania planu wydatków do wielkości prognozowanego współfinansowania krajowego dla projektów przewidzianych do realizacji przez beneficjentów w 2020 r. zmniejsza się o kwotę 44.876 zł wydatki zaplanowywane w ramach RPO WK-P 2014-2020 na Poddziałanie 9.1.2 Rozwój usług opiekuńczych w ramach ZIT.</t>
  </si>
  <si>
    <t>Ośrodki wsparcia</t>
  </si>
  <si>
    <t>Zwiększa się o kwotę 197.000 zł wydatki zaplanowane w ramach RPO WK-P 2014-2020 na Poddziałanie 9.4.1 Rozwój podmiotów sektora ekonomii społecznej w celu dostosowania planu wydatków do wielkości prognozowanego współfinansowania krajowego dla projektów przewidzianych do realizacji przez beneficjentów w 2020 r.</t>
  </si>
  <si>
    <t>1. zmniejszenie wydatków:</t>
  </si>
  <si>
    <t xml:space="preserve">      - Działania 6.2 Rewitalizacja obszarów miejskich i ich obszarów funkcjonalnych</t>
  </si>
  <si>
    <r>
      <t xml:space="preserve">       - Poddziałania 6.1.1  Inwestycje w infrastrukturę zdrowotną, na projekt pn. </t>
    </r>
    <r>
      <rPr>
        <i/>
        <sz val="10"/>
        <rFont val="Times New Roman"/>
        <family val="1"/>
      </rPr>
      <t>"Doposażenie szpitali 
         w województwie kujawsko-pomorskim związane z zapobieganiem, przeciwdziałaniem i zwalczaniem 
         COVID-19"</t>
    </r>
  </si>
  <si>
    <t xml:space="preserve">      - Działania 7.1 Rozwój lokalny kierowany przez społeczność</t>
  </si>
  <si>
    <t xml:space="preserve">       - Poddziałania 6.1.1  Inwestycje w infrastrukturę zdrowotną</t>
  </si>
  <si>
    <t xml:space="preserve">      - Poddziałania 6.4.1 Rewitalizacja obszarów miejskich i ich obszarów funkcjonalnych w ramach ZIT</t>
  </si>
  <si>
    <t xml:space="preserve">      - Poddziałania 6.1.2 Inwestycje w infrastrukturę społeczną</t>
  </si>
  <si>
    <t xml:space="preserve">       - Poddziałania 3.5.1  Efektywność energetyczna w sektorze publicznym i mieszkaniowym w ramach ZIT</t>
  </si>
  <si>
    <t xml:space="preserve">       - Działania 4.3 Rozwój infrastruktury wodno-ściekowej </t>
  </si>
  <si>
    <r>
      <t xml:space="preserve">Zwiększa się o kwotę 2.635.000 zł wydatki zaplanowane na zadanie własne pn. </t>
    </r>
    <r>
      <rPr>
        <i/>
        <sz val="10"/>
        <rFont val="Times New Roman"/>
        <family val="1"/>
      </rPr>
      <t>"Zakupy inwestycyjne"</t>
    </r>
    <r>
      <rPr>
        <sz val="10"/>
        <rFont val="Times New Roman"/>
        <family val="1"/>
      </rPr>
      <t xml:space="preserve"> realizowane przez Zarząd Dróg Wojewódzkich w Bydgoszczy z przeznaczeniem na zakup urządzenia UTM zabezpieczającego infrastrukturę sieciową jednostki oraz sprzętu niezbędnego przy letnim i zimowym utrzymaniu infrastruktury sieci dróg wojewódzkich (uniwersalny pojazd do utrzymania dróg VTV, ciągniki 4x4 z 3-punktowym przednim układem zawieszenia TUZ, ładowacze czołowe, karczownik).</t>
    </r>
  </si>
  <si>
    <t>Zwiększa się o kwotę 662.178 zł wydatki zaplanowane na dopłaty do Spółki Kujawsko-Pomorskie Centrum Kompetencji Cyfrowych z przeznaczeniem na pokrycie ujemnego wyniku finansowego na działalności operacyjnej za rok 2019.</t>
  </si>
  <si>
    <t>Określa się wydatki w kwocie 3.200.000 zł na podwyższenie kapitału Kujawsko-Pomorskiego Centrum Kompetencji Cyfrowych sp. z o.o. Wniesienie kapitału nastąpi poprzez objęcie 7.126 nowych udziałów o wartości nominalnej 449 zł. Kwota 3.199.574 zł przeznaczona zostanie na podwyższenie kapitału spółki EXEA sp. z o.o. celem wytworzenia zależności korporacyjnej pomiędzy tymi podmiotami i stworzenia efektu synergii w ich działalności, natomiast kwota 426 zł przekazana zostanie na kapitał zapasowy Spółki.</t>
  </si>
  <si>
    <t>Zwiększa się o kwotę 3.500.000 zł wydatki zaplanowane na podwyższenie kapitału zakładowego spółki Regionalny Ośrodek Edukacji Ekologicznej sp. z o.o. Wniesienie kapitału nastąpi poprzez objęcie 3.500 nowych udziałów o wartości nominalnej 1.000 zł każdy. Środki uzyskane z podwyższenia kapitału przeznaczone zostaną na wkład własny do projektu pn. "Edukacja ekologiczna i ochrona bioróżnorodności w Ośrodkach Edukacji Ekologicznej województwa kujawsko-pomorskiego" realizowanego w ramach RPO WK-P, Działania 4.5.</t>
  </si>
  <si>
    <t>Zwiększa się o kwotę 1.285 zł planowane dochody własne województwa osiągane przez Urząd Marszałkowski w Toruniu z tytułu zwrotu dotacji wykorzystanych niezgodnie z przeznaczeniem lub pobranych w nadmiernej wysokości przez beneficjentów RPO WK-P 2014-2020, Poddziałania 10.2.3.</t>
  </si>
  <si>
    <t>Zwiększa się dochody własne województwa o kwotę 1.771 zł z tytułu zwrotu dotacji niewykorzystanych i oddanych przez beneficjentów RPO WK-P 2014-2020, Poddziałania 9.3.2, w tym dochody majątkowe o kwotę 1.174 zł oraz dochody bieżące o kwotę 597 zł.</t>
  </si>
  <si>
    <t>Zwiększa się o kwotę 2.660 zł dochody własne województwa osiągane przez Wojewódzki Urząd Pracy w Toruniu z tytułu zwrotu dotacji wykorzystanych niezgodnie z przeznaczeniem lub pobranych w nadmiernej wysokości przez beneficjentów Priorytetu VI Programu Operacyjnego Kapitał Ludzki.</t>
  </si>
  <si>
    <t xml:space="preserve">    - o kwotę 26.000 zł w planie finansowym Kujawsko-Pomorskiego Specjalnego Ośrodka Szkolno-Wychowawczego nr 1 w Bydgoszczy;</t>
  </si>
  <si>
    <t xml:space="preserve">    - o kwotę 19.500 zł w planie finansowym Kujawsko-Pomorskiego Specjalnego Ośrodka Szkolno-Wychowawczego nr 1 w Bydgoszczy;</t>
  </si>
  <si>
    <t xml:space="preserve">    - o kwotę 2.500 zł w planie finansowym Kujawsko-Pomorskiego Specjalnego Ośrodka Szkolno-Wychowawczego nr 1 w Bydgoszczy;</t>
  </si>
  <si>
    <t xml:space="preserve">    - o kwotę 16.500 zł w planie finansowym Medyczno-Społecznego Centrum Kształcenia Zawodowego i Ustawicznego w Toruniu;</t>
  </si>
  <si>
    <t>050</t>
  </si>
  <si>
    <t>Rybołówstwo i rybactwo</t>
  </si>
  <si>
    <t>05011</t>
  </si>
  <si>
    <t>Program Operacyjny Zrównoważony rozwój sektora rybołówstwa i nadbrzeżnych obszarów rybackich 
2007-2013 oraz Program Operacyjny Rybactwo i Morze 2014-2020</t>
  </si>
  <si>
    <t>2. zmniejszenie wydatków:</t>
  </si>
  <si>
    <r>
      <t xml:space="preserve">1. określenie wydatków bieżących w ramach Poddziałania 1.6.2 Dotacje dla innowacyjnych MŚP, na projekt 
    pn. </t>
    </r>
    <r>
      <rPr>
        <i/>
        <sz val="10"/>
        <rFont val="Times New Roman"/>
        <family val="1"/>
      </rPr>
      <t>"Granty na kapitał obrotowy dla mikro i małych przedsiębiorstw w branży gastronomicznej oraz
    fitness w związku z wystąpieniem stanu epidemii COVID-19"</t>
    </r>
  </si>
  <si>
    <t xml:space="preserve"> 2) na zadania inwestycyjne w ramach:</t>
  </si>
  <si>
    <r>
      <t xml:space="preserve">    - Poddziałania 9.3.1 Rozwój usług zdrowotnych, na projekt pn. </t>
    </r>
    <r>
      <rPr>
        <i/>
        <sz val="10"/>
        <rFont val="Times New Roman"/>
        <family val="1"/>
      </rPr>
      <t>"Ograniczenie negatywnych skutków 
      COVID-19 poprzez działania profilaktyczne i zabezpieczające skierowane do służb medycznych"</t>
    </r>
  </si>
  <si>
    <t>Dokonuje się zmian w planowanych dochodach z tytułu dotacji celowych z budżetu państwa (budżet środków krajowych) przeznaczonych na współfinansowanie projektów w ramach Regionalnego Programu Operacyjnego Województwa Kujawsko-Pomorskiego 2014-2020 poprzez:</t>
  </si>
  <si>
    <t>1. zwiększenie planowanych dochodów:</t>
  </si>
  <si>
    <t xml:space="preserve">   2) na zadania inwestycyjne w ramach: Poddziałania 9.3.2 Rozwój usług społecznych</t>
  </si>
  <si>
    <t xml:space="preserve">      - Poddziałania 9.3.2 Rozwój usług społecznych</t>
  </si>
  <si>
    <t xml:space="preserve">      - Poddziałania 9.4.1 Rozwój podmiotów sektora ekonomii społecznej</t>
  </si>
  <si>
    <t xml:space="preserve">      - Poddziałania 10.2.2 Kształcenie ogólne</t>
  </si>
  <si>
    <t xml:space="preserve">      - Poddziałania 10.2.3 Kształcenie zawodowe</t>
  </si>
  <si>
    <t xml:space="preserve">      - Poddziałania 8.2.1 Wsparcie na rzecz podniesienia poziomu aktywności zawodowej osób pozostających 
        bez zatrudnienia</t>
  </si>
  <si>
    <t xml:space="preserve">      - Poddziałania 8.3 Wsparcie przedsiębiorczości i samozatrudnienia w regionie</t>
  </si>
  <si>
    <t xml:space="preserve">      - Poddziałania 8.2.2 Wsparcie osób pracujących znajdujących się w niekorzystnej sytuacji na rynku pracy</t>
  </si>
  <si>
    <t xml:space="preserve">      - Poddziałania 8.4.1 Wsparcie zatrudnienia osób pełniących funkcje opiekuńcze</t>
  </si>
  <si>
    <t xml:space="preserve">      - Poddziałania 8.6.1 Wsparcie na rzecz wydłużania aktywności zawodowej mieszkańców</t>
  </si>
  <si>
    <t xml:space="preserve">      - Poddziałania 8.6.2 Regionalne programy polityki zdrowotnej i profilaktyczne</t>
  </si>
  <si>
    <t xml:space="preserve">      - Poddziałania 9.1.2 Rozwój usług opiekuńczych w ramach ZIT</t>
  </si>
  <si>
    <t xml:space="preserve">      - Poddziałania 9.2.2 Aktywne włączenie społeczne młodzieży objętej sądowym środkiem wychowawczym 
        lub poprawczym</t>
  </si>
  <si>
    <t xml:space="preserve">      - Poddziałania 9.3.1 Rozwój usług zdrowotnych</t>
  </si>
  <si>
    <t xml:space="preserve">      - Poddziałania 9.3.1 Rozwój usług zdrowotnych, na projekty:</t>
  </si>
  <si>
    <r>
      <t xml:space="preserve">        pn. </t>
    </r>
    <r>
      <rPr>
        <i/>
        <sz val="10"/>
        <rFont val="Times New Roman"/>
        <family val="1"/>
      </rPr>
      <t>"Realizacja działań z zakresu edukacji i bezpieczeństwa publicznego ukierunkowanych na 
        kształtowanie właściwych postaw funkcjonowania społecznego w sytuacji występowania zagrożeń 
        epidemiologicznych"</t>
    </r>
  </si>
  <si>
    <r>
      <t xml:space="preserve">        pn. </t>
    </r>
    <r>
      <rPr>
        <i/>
        <sz val="10"/>
        <rFont val="Times New Roman"/>
        <family val="1"/>
      </rPr>
      <t>"Ograniczenie negatywnych skutków COVID-19 poprzez działania profilaktyczne i zabezpieczające 
        skierowane do służb medycznych"</t>
    </r>
  </si>
  <si>
    <t xml:space="preserve">      - Poddziałania 10.1.2 Kształcenie ogólne w ramach ZIT</t>
  </si>
  <si>
    <t xml:space="preserve">      - Poddziałania 10.1.3 Kształcenie zawodowe w ramach ZIT</t>
  </si>
  <si>
    <r>
      <t xml:space="preserve">      - Poddziałania 10.2.2 Kształcenie ogólne, na projekt pn. </t>
    </r>
    <r>
      <rPr>
        <i/>
        <sz val="10"/>
        <rFont val="Times New Roman"/>
        <family val="1"/>
      </rPr>
      <t>"Kujawsko-Pomorska Szkoła Internetowa"</t>
    </r>
  </si>
  <si>
    <t xml:space="preserve">      - Poddziałania 10.4.2 Edukacja dorosłych na rzecz rynku pracy</t>
  </si>
  <si>
    <r>
      <t xml:space="preserve">      - Poddziałania 9.3.2 Rozwój usług społecznych, na projekt pn. </t>
    </r>
    <r>
      <rPr>
        <i/>
        <sz val="10"/>
        <rFont val="Times New Roman"/>
        <family val="1"/>
      </rPr>
      <t>"Wsparcie osób starszych i kadry
        świadczącej usługi społeczne w zakresie przeciwdziałania rozprzestrzenianiu się COVID-19, łagodzenia 
        jego skutków na terenie województwa kujawsko-pomorskiego"</t>
    </r>
  </si>
  <si>
    <t>Zwiększa się planowane dochody z tytułu dotacji celowych z budżetu państwa łącznie o kwotę 11.107,71 zł w związku z pismami Wojewody Kujawsko-Pomorskiego:</t>
  </si>
  <si>
    <t xml:space="preserve"> - Nr WFB.I.3120.2.137.2020 z dnia 14 grudnia 2020 r. o zwiększeniu planu dotacji celowych o kwotę 7.604,61 zł;</t>
  </si>
  <si>
    <t xml:space="preserve"> - Nr WFB.I.3120.2.139.2020 z dnia 14 grudnia 2020 r. o zwiększeniu planu dotacji celowych o kwotę 3.503,10 zł;</t>
  </si>
  <si>
    <t>z przeznaczeniem na sfinansowanie odszkodowań za szkody wyrządzone w uprawach rolnych przez zwierzęta łowne na obszarach niewchodzących w skład obwodów łowieckich.</t>
  </si>
  <si>
    <t>z przeznaczeniem na sfinansowanie odszkodowań za szkody wyrządzone w uprawach rolnych przez zwierzęta łowne (dziki, sarny, łosie) na obszarach niewchodzących w skład obwodów łowieckich.</t>
  </si>
  <si>
    <r>
      <t xml:space="preserve">Zwiększa się wydatki finansowane z dotacji celowej z budżetu państwa łącznie o kwotę 11.107,71 zł na zadanie zlecone z zakresu administracji rządowej pn. </t>
    </r>
    <r>
      <rPr>
        <i/>
        <sz val="10"/>
        <rFont val="Times New Roman"/>
        <family val="1"/>
      </rPr>
      <t xml:space="preserve">"Szkody łowieckie" </t>
    </r>
    <r>
      <rPr>
        <sz val="10"/>
        <rFont val="Times New Roman"/>
        <family val="1"/>
      </rPr>
      <t>w związku z pismami Wojewody Kujawsko-Pomorskiego:</t>
    </r>
  </si>
  <si>
    <r>
      <t xml:space="preserve">Dokonuje się zmian w zadaniu pn. </t>
    </r>
    <r>
      <rPr>
        <i/>
        <sz val="10"/>
        <rFont val="Times New Roman"/>
        <family val="1"/>
      </rPr>
      <t xml:space="preserve">"Zwrot dotacji RPO" </t>
    </r>
    <r>
      <rPr>
        <sz val="10"/>
        <rFont val="Times New Roman"/>
        <family val="1"/>
      </rPr>
      <t>w planie finansowym Wojewódzkiego Urzędu Pracy w Toruniu, poprzez:</t>
    </r>
  </si>
  <si>
    <r>
      <t xml:space="preserve">Odstępuje się w 2020 r. od realizacji zadania  pn. </t>
    </r>
    <r>
      <rPr>
        <i/>
        <sz val="10"/>
        <rFont val="Times New Roman"/>
        <family val="1"/>
      </rPr>
      <t>"Wydatki inwestycyjne"</t>
    </r>
    <r>
      <rPr>
        <sz val="10"/>
        <rFont val="Times New Roman"/>
        <family val="1"/>
      </rPr>
      <t xml:space="preserve"> i zmniejsza wydatki o kwotę 150.000 zł. Zmiana wynika z braku możliwości wymiany dźwigu osobowego w budynku przy ul Kopernika w roku bieżącym w wyniku wpływu ofert w przeprowadzonym postępowaniu przetargowym z terminem realizacji w roku 2021. </t>
    </r>
  </si>
  <si>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</si>
  <si>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</si>
  <si>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"Przebudowa wraz z rozbudową drogi wojewódzkiej Nr 265 Brześć Kujawski-Gostynin od km 
         0+003 do km 19+117"</t>
    </r>
  </si>
  <si>
    <t xml:space="preserve">Zgodnie z art. 18 pkt 6 ustawy z dnia 5 czerwca 1998 r. o samorządzie województwa (Dz. U. z 2020 poz. 1668)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2019 poz. 869, z późn. zm.). </t>
  </si>
  <si>
    <t>zwiększeniem planowanych przychodów o kwotę o kwotę 1.209.297 zł, tj. do kwoty 136.190.249 zł, w związku z określeniem niewykorzystanych środków pieniężnych, o których mowa w art. 217 ust. 2 pkt 8 ustawy o finansach publicznych:</t>
  </si>
  <si>
    <t xml:space="preserve"> - w kwocie 715.000 zł wynikających z rozliczenia dochodów i wydatków nimi finansowanych związanych ze szczególnymi zasadami wykonywania 
   budżetu określonymi w odrębnych ustawach,</t>
  </si>
  <si>
    <t>Załącznik nr 10 "Zadania z zakresu administracji rządowej zlecone ustawami Samorządowi Województwa. Plan na 2020 rok";</t>
  </si>
  <si>
    <t xml:space="preserve">    - o kwotę 589.197 zł w planie finansowym Kujawsko-Pomorskiego Specjalnego Ośrodka Szkolno-Wychowawczego w Toruniu;</t>
  </si>
  <si>
    <t xml:space="preserve"> - zwiększenie wydatków o kwotę 29.563 zł w planie finansowym  Kujawsko-Pomorskiego Specjalnego Ośrodka Szkolno-Wychowawczego nr 2 
   w Bydgoszczy;</t>
  </si>
  <si>
    <t>2) zwiększeniu wydatków:</t>
  </si>
  <si>
    <t>Leczenie sanatoryjno-klimatyczne</t>
  </si>
  <si>
    <t>Zmniejsza się o kwotę 105.540 zł wydatki zaplanowane na Pomoc Techniczną Programu Operacyjnego Rybactwo i Morze 2014-2020 tj. do wysokości wynikającej ze złożonych wniosków o uruchomienie środków z rezerwy celowej. Jednocześnie określa się wydatki finansowane ze środków własnych województwa w kwocie 27.691 zł stanowiące koszty funkcjonowania komórki realizującej działania, które przyczyniają się do odpowiedniego wykonywania zadań programowych, które nie zostały objęte umową na prefinansowanie ze środków dotacji budżetu państwa przekazywanych przez Wojewodę.</t>
  </si>
  <si>
    <r>
      <t xml:space="preserve">Określa się wydatki w kwocie 6.240.000 zł na projekt pn. </t>
    </r>
    <r>
      <rPr>
        <i/>
        <sz val="10"/>
        <rFont val="Times New Roman"/>
        <family val="1"/>
      </rPr>
      <t>"Granty na kapitał obrotowy dla mikro i małych przedsiębiorstw w branży gastronomicznej oraz fitness w związku z wystąpieniem stanu epidemii COVID-19"</t>
    </r>
    <r>
      <rPr>
        <sz val="10"/>
        <rFont val="Times New Roman"/>
        <family val="1"/>
      </rPr>
      <t xml:space="preserve"> przewidziany do realizacji w ramach RPO WK-P 2014-2020, Poddziałania 1.6.2. Celem projektu jest utrzymanie działalności mikro- i małych przedsiębiorstw objętych zakazem lub znacznym ograniczeniem możliwości wykonywania usług na skutek obostrzeń związanych z epidemią wirusa SARS CoV-2. Powyższa kwota sfinansowana zostanie z budżetu środków europejskich.</t>
    </r>
  </si>
  <si>
    <r>
      <t xml:space="preserve">Zmniejsza się o kwotę 31.400 zł wydatki zaplanowane na zadanie wieloletnie pn. </t>
    </r>
    <r>
      <rPr>
        <i/>
        <sz val="10"/>
        <rFont val="Times New Roman"/>
        <family val="1"/>
      </rPr>
      <t xml:space="preserve">"Przygotowanie dokumentacji projektowej na potrzeby COIE". </t>
    </r>
    <r>
      <rPr>
        <sz val="10"/>
        <rFont val="Times New Roman"/>
        <family val="1"/>
      </rPr>
      <t>Zmiana spowodowana jest rozwiązaniem umowy na wykonanie Studium Wykonalności - II etap oraz niewydatkowaniem kwoty przewidzianej na zatrudnienie eksperta do sprawdzenia dokumentacji.</t>
    </r>
  </si>
  <si>
    <r>
      <t xml:space="preserve"> - o kwotę 3.000 zł na zadanie własne pn. </t>
    </r>
    <r>
      <rPr>
        <i/>
        <sz val="10"/>
        <rFont val="Times New Roman"/>
        <family val="1"/>
      </rPr>
      <t>"Forum wodne"</t>
    </r>
    <r>
      <rPr>
        <sz val="10"/>
        <rFont val="Times New Roman"/>
        <family val="1"/>
      </rPr>
      <t xml:space="preserve"> w związku z odstąpieniem od organizacji spotkań tematycznych dla członków Zespołu 
   Doradczego Marszałka ds. rewitalizacji dróg wodnych w województwie kujawsko-pomorskim oraz innych spotkań mających na celu wymianę 
   doświadczeń w zakresie gospodarowania wodami na skutek sytuacji epidemicznej w kraju.</t>
    </r>
  </si>
  <si>
    <r>
      <t xml:space="preserve">Zwiększa się o kwotę 20.200 zł wydatki zaplanowane na zadanie własne  pn. </t>
    </r>
    <r>
      <rPr>
        <i/>
        <sz val="10"/>
        <rFont val="Times New Roman"/>
        <family val="1"/>
      </rPr>
      <t>"Zakupy inwestycyjne"</t>
    </r>
    <r>
      <rPr>
        <sz val="10"/>
        <rFont val="Times New Roman"/>
        <family val="1"/>
      </rPr>
      <t xml:space="preserve"> realizowane przez Urząd Marszałkowski. Zmiana wynika z konieczności zabezpieczenia środków na wymianę zepsutego pieca gazowego wraz z armaturą przyłączeniową w nieruchomości położonej w Inowrocławiu przy ul. Toruńskiej 25.</t>
    </r>
  </si>
  <si>
    <r>
      <t xml:space="preserve"> - o kwotę 33.000 zł na zadanie własne pn. </t>
    </r>
    <r>
      <rPr>
        <i/>
        <sz val="10"/>
        <rFont val="Times New Roman"/>
        <family val="1"/>
      </rPr>
      <t xml:space="preserve">"GRANTY - Działalność na rzecz organizacji pozarządowych" </t>
    </r>
    <r>
      <rPr>
        <sz val="10"/>
        <rFont val="Times New Roman"/>
        <family val="1"/>
      </rPr>
      <t>w związku z odwołaniem 
   Wojewódzkiego Forum Organizacji Pozarządowych;</t>
    </r>
  </si>
  <si>
    <r>
      <t xml:space="preserve"> - o kwotę 38.131 zł na zadanie własne pn. </t>
    </r>
    <r>
      <rPr>
        <i/>
        <sz val="10"/>
        <rFont val="Times New Roman"/>
        <family val="1"/>
      </rPr>
      <t xml:space="preserve">"Współpraca województwa z organizacjami pozarządowymi oraz innymi podmiotami prowadzącymi
   działalność pożytku publicznego" </t>
    </r>
    <r>
      <rPr>
        <sz val="10"/>
        <rFont val="Times New Roman"/>
        <family val="1"/>
      </rPr>
      <t>w związku z odwołaniem gali wręczenia nagród przyznanych w konkursie "Rodzynki z pozarządówki" oraz 
   części warsztatów w formie stacjonarnej.</t>
    </r>
  </si>
  <si>
    <t>3) przeniesienie wydatków między podziałkami klasyfikacji budżetowej w kwocie 19.353 zł w ramach Poddziałania 10.2.3 Kształcenie zawodowe.</t>
  </si>
  <si>
    <t xml:space="preserve"> - zwiększenie wydatków bieżących o kwotę 736.683 zł oraz zmniejszenie wydatków inwestycyjnych o kwotę 6.931.911 zł w celu dostosowania 
   planu wydatków do wielkości prognozowanego współfinansowania krajowego dla projektów przewidzianych do realizacji przez beneficjentów
   w 2020 r. w ramach rozstrzygniętych konkursów RPO WK-P 2014-2020.</t>
  </si>
  <si>
    <r>
      <t xml:space="preserve"> - o kwotę 63.719.390 zł na projekt pn. </t>
    </r>
    <r>
      <rPr>
        <i/>
        <sz val="10"/>
        <rFont val="Times New Roman"/>
        <family val="1"/>
      </rPr>
      <t xml:space="preserve">"Doposażenie szpitali w województwie kujawsko-pomorskim związane z zapobieganiem, 
    przeciwdziałaniem i zwalczaniem COVID-19" </t>
    </r>
    <r>
      <rPr>
        <sz val="10"/>
        <rFont val="Times New Roman"/>
        <family val="1"/>
      </rPr>
      <t>realizowany w ramach RPO WK-P, Poddziałania 6.1.1. Część środków przeniesiona zostaje 
    na rok 2021 w związku z brakiem możliwości ich wydatkowania na skutek opóźnień wynikających z sytuacji epidemicznej w kraju. Wydłuża 
    się okres realizacji projektu oraz zmniejsza jego wartość;</t>
    </r>
  </si>
  <si>
    <r>
      <t xml:space="preserve"> - o kwotę 1.031.723 zł na projekt pn. </t>
    </r>
    <r>
      <rPr>
        <i/>
        <sz val="10"/>
        <rFont val="Times New Roman"/>
        <family val="1"/>
      </rPr>
      <t>"Realizacja działań z zakresu edukacji i bezpieczeństwa publicznego ukierunkowanych na kształtowanie 
   właściwych postaw funkcjonowania społecznego w sytuacji występowania zagrożeń epidemiologicznych"</t>
    </r>
    <r>
      <rPr>
        <sz val="10"/>
        <rFont val="Times New Roman"/>
        <family val="1"/>
      </rPr>
      <t xml:space="preserve"> realizowany w ramach RPO WK-P, 
   Poddziałania 9.3.1. Środki przeniesione zostają na rok 2021 w związku z brakiem możliwości ich wydatkowania do końca roku i koniecznością 
   wydłużenia okresu jego realizacji. Na skutek rozszerzenia zakresu rzeczowego projektu, zwiększa się jego ogólna wartość;</t>
    </r>
  </si>
  <si>
    <t xml:space="preserve"> - Poddziałanie 9.3.1 Rozwój usług zdrowotnych o kwotę 504.259 zł.</t>
  </si>
  <si>
    <t xml:space="preserve"> - zwiększenie wydatków o kwotę 4.666 zł w związku z wpływem od beneficjentów ww. dotacji z przeznaczeniem na zwrot do budżetu państwa.</t>
  </si>
  <si>
    <t xml:space="preserve">Określa się wydatki w kwocie 900.000 zł na podwyższenie kapitału zakładowego Spółki Zakład Sprzętu Ortopedycznego i Rehabilitacyjnego Sp. z o.o. z przeznaczeniem m.in. na pokrycie kosztów przeniesienia siedziby w Toruniu i Bydgoszczy do nowych lokalizacji, adaptację pomieszczeń oraz zakup sprzętu niezbędnego do wykonywania protez kończyn najwyższej jakości. Wniesienie kapitału nastąpi poprzez objęcie 1.800 nowych udziałów o wartości nominalnej 500 zł każdy. </t>
  </si>
  <si>
    <r>
      <t xml:space="preserve">Odstępuje się w 2020 r. od realizacji zadania pn. </t>
    </r>
    <r>
      <rPr>
        <i/>
        <sz val="10"/>
        <rFont val="Times New Roman"/>
        <family val="1"/>
      </rPr>
      <t xml:space="preserve">"Kujawsko-Pomorski Specjalny Ośrodek Szkolno-Wychowawczy nr 2 w Bydgoszczy - inwestycje" </t>
    </r>
    <r>
      <rPr>
        <sz val="10"/>
        <rFont val="Times New Roman"/>
        <family val="1"/>
      </rPr>
      <t xml:space="preserve">i zmniejsza wydatki o kwotę 85.000 zł. W związku z późnym oddaniem do użytku budynku warsztatów szkolnych (10.11) brak jest możliwości przeprowadzenia do końca roku procedury przetargowej na modernizację monitoringu obejmującą również nowy budynek i wydatkowania środków. </t>
    </r>
  </si>
  <si>
    <t xml:space="preserve"> - Pałacu Lubostroń w Lubostroniu o kwotę 66.500 zł (w tym o kwotę 53.000 zł na zabezpieczenie płynności finansowej w związku ze znaczną 
   utratą przychodów z tytułu prowadzonej działalności gospodarczej związanej z gastronomią i usługami hotelowymi na skutek trwającej
   pandemii).</t>
  </si>
  <si>
    <t>Zmniejsza się o kwotę 109.000 zł dotację zaplanowana dla Muzeum Ziemi Kujawskiej i Dobrzyńskiej we Włocławku na wymianę pokrycia dachowego na zabytkowym spichrzu przy ul. Bulwary 9 we Włocławku w związku ze zmniejszeniem wartości robót budowlanych po rozstrzygnięciu postepowania przetargowego.</t>
  </si>
  <si>
    <r>
      <t xml:space="preserve"> - o kwotę 263.140 zł na projekt pn. </t>
    </r>
    <r>
      <rPr>
        <i/>
        <sz val="10"/>
        <rFont val="Times New Roman"/>
        <family val="1"/>
      </rPr>
      <t>"Kujawsko-Pomorskie - rozwój poprzez kulturę 2019"</t>
    </r>
    <r>
      <rPr>
        <sz val="10"/>
        <rFont val="Times New Roman"/>
        <family val="1"/>
      </rPr>
      <t xml:space="preserve"> realizowany w ramach RPO WK-P, Działania 4.4 
    w związku z brakiem możliwości ich wydatkowania na skutek nieprzedłożenia stosownych rozliczeń przez partnerów projektu. Środki 
   przeniesione zostają na rok 2021. Nie zmienia się ogólna wartość projektu;</t>
    </r>
  </si>
  <si>
    <t>zmniejszeniem planowanych dochodów o kwotę 104.429.661,29 zł, tj. do kwoty 1.126.736.140,08 zł;</t>
  </si>
  <si>
    <t>zmniejszeniem planowanych wydatków o kwotę 103.220.364,29 zł, tj. do kwoty 1.209.345.437,08 zł;</t>
  </si>
  <si>
    <t xml:space="preserve">Zmniejsza się dochody własne województwa łącznie o kwotę 715.000 zł, w tym z tytułu opłat za wyłączenia z produkcji gruntów rolnych pobieranych zgodnie z ustawą z dnia 3 lutego 1995 r. o ochronie gruntów rolnych i leśnych o kwotę 700.000 zł oraz z tytułu odsetek od ich nieterminowych wpłat o kwotę 15.000 zł. Zmiana dokonywana jest w celu urealnienia dochodów do przewidywanych wpływów. </t>
  </si>
  <si>
    <t xml:space="preserve">Zwiększa się planowane dochody z tytułu dotacji od jednostek samorządu terytorialnego o kwotę 33.600 zł w związku z urealnieniem wielkości pomocy finansowej udzielonej przez gminę Sępólno Krajeńskie, tj. do wysokości wynikającej z zawartego aneksu do umowy na dofinansowanie zadania wybranego do realizacji w ramach Drogowej Inicjatywy Samorządowej. </t>
  </si>
  <si>
    <t>Dokonuje się zmian w dochodach z tytułu dotacji celowych z budżetu państwa (budżet środków europejskich) przeznaczonych na projekty przewidziane do realizacji w ramach Regionalnego Programu Operacyjnego Województwa Kujawsko-Pomorskiego 2014-2020, poprzez:</t>
  </si>
  <si>
    <t>Dokonuje się zmian w dochodach z tytułu dotacji celowych z budżetu państwa (budżet środków krajowych) przeznaczonych na współfinansowanie projektów w ramach Regionalnego Programu Operacyjnego Województwa Kujawsko-Pomorskiego 2014-2020, poprzez:</t>
  </si>
  <si>
    <t xml:space="preserve">       - Poddziałania 6.1.2 Inwestycje w infrastrukturę społeczną</t>
  </si>
  <si>
    <t xml:space="preserve">       - Poddziałania 6.4.1 Rewitalizacja obszarów miejskich i ich obszarów funkcjonalnych w ramach ZIT</t>
  </si>
  <si>
    <t>2. zwiększenie wydatków na zadania bieżące w ramach Poddziałania 6.1.1  Inwestycje w infrastrukturę 
    zdrowotną</t>
  </si>
  <si>
    <r>
      <t xml:space="preserve">   2) na zadania inwestycyjne w ramach Poddziałania 9.3.1 Rozwój usług zdrowotnych, na projekt
       pn. </t>
    </r>
    <r>
      <rPr>
        <i/>
        <sz val="10"/>
        <rFont val="Times New Roman"/>
        <family val="1"/>
      </rPr>
      <t>"Ograniczenie negatywnych skutków COVID-19 poprzez działania profilaktyczne i zabezpieczające 
       skierowane do służb medycznych"</t>
    </r>
  </si>
  <si>
    <r>
      <t xml:space="preserve">Zmniejsza się o kwotę 8.960.179 zł dochody z budżetu środków europejskich zaplanowane na projekt pn. </t>
    </r>
    <r>
      <rPr>
        <i/>
        <sz val="10"/>
        <rFont val="Times New Roman"/>
        <family val="1"/>
      </rPr>
      <t>"Młyn Kultury - Przebudowa, rozbudowa i zmiana sposobu użytkowania budynku magazynowego przy ul. Kościuszki 77 w Toruniu - na budynek o funkcji użyteczności publicznej"</t>
    </r>
    <r>
      <rPr>
        <sz val="10"/>
        <rFont val="Times New Roman"/>
        <family val="1"/>
      </rPr>
      <t xml:space="preserve"> realizowany w ramach POIiŚ, Działania 8.1 w związku z brakiem możliwości ich wydatkowania w roku 2020 i z przeniesieniem części zakresu rzeczowo-finansowego na rok 2021. </t>
    </r>
  </si>
  <si>
    <t>Zmniejsza się wydatki w planie finansowym Zarządu Dróg Wojewódzkich w Bydgoszczy:</t>
  </si>
  <si>
    <r>
      <t xml:space="preserve">   - o kwotę 13.948.248 zł projekt pn. </t>
    </r>
    <r>
      <rPr>
        <i/>
        <sz val="10"/>
        <rFont val="Times New Roman"/>
        <family val="1"/>
      </rPr>
      <t>"Rozbudowa drogi wojewódzkiej Nr 251 Kaliska - Inowrocław na odcinku od km 19+649 (od granicy 
     województwa kujawsko- pomorskiego) do km 34+200 oraz od km 34+590,30 do km 35+290 wraz z przebudową mostu na rzece Gąsawka 
     w miejscowości Żnin"</t>
    </r>
    <r>
      <rPr>
        <sz val="10"/>
        <rFont val="Times New Roman"/>
        <family val="1"/>
      </rPr>
      <t xml:space="preserve"> w związku z przeniesieniem części zakresu rzeczowo-finansowego rok 2021 i wydłużeniem okresu realizacji. Ogólna
     wartość inwestycji nie ulega zmianie;</t>
    </r>
  </si>
  <si>
    <r>
      <t xml:space="preserve">    - o kwotę 145.875 zł na zadanie pn. </t>
    </r>
    <r>
      <rPr>
        <i/>
        <sz val="10"/>
        <rFont val="Times New Roman"/>
        <family val="1"/>
      </rPr>
      <t>"Przebudowa mostu przez rzekę Krówkę w ciągu drogi wojewódzkiej Nr 243 w km 18+808 w m. Byszewo"</t>
    </r>
    <r>
      <rPr>
        <sz val="10"/>
        <rFont val="Times New Roman"/>
        <family val="1"/>
      </rPr>
      <t xml:space="preserve"> 
      w związku z opóźnieniami spowodowanymi m.in. pandemią koronawirusa wywołującego chorobę COVID-19 oraz wniesieniem odwołania
      jednego z oferentów do Krajowej Izby Odwoławczej w Warszawie;</t>
    </r>
  </si>
  <si>
    <r>
      <t>3) na wieloletnie zadanie inwestycyjne pn. "</t>
    </r>
    <r>
      <rPr>
        <i/>
        <sz val="10"/>
        <rFont val="Times New Roman"/>
        <family val="1"/>
      </rPr>
      <t>Modernizacja dróg wojewódzkich, grupa III - Kujawsko-pomorskiego planu spójności komunikacji 
    drogowej i kolejowej 2014-2020"</t>
    </r>
    <r>
      <rPr>
        <sz val="10"/>
        <rFont val="Times New Roman"/>
        <family val="1"/>
      </rPr>
      <t xml:space="preserve"> o kwotę 751.095 zł w związku z oszczędnościami powstałymi po zakończeniu inwestycji pn. "Rozbudowa 
    odcinka drogi wojewódzkiej nr 223 - ulicy Szubińskiej w Białych Błotach na odcinku ok km 3+200 do km 3+900 (w tym budowa ronda w ciągu 
    drogi wojewódzkiej stanowiącego połączenie komunikacyjne drogi powiatowej nr 1537C relacji Trzciniec-Ciele-Kruszyn Krajeński oraz drogi 
    gminnej na Miedzyń) wraz z jego odwodnieniem i oświetleniem oraz przebudową pozostałych sieci kolidujących z inwestycją". Zmniejsza się 
    ogólna wartość zadania.</t>
    </r>
  </si>
  <si>
    <r>
      <t>Zmniejsza się o kwotę 14.000 zł wydatki zaplanowane na</t>
    </r>
    <r>
      <rPr>
        <i/>
        <sz val="10"/>
        <rFont val="Times New Roman"/>
        <family val="1"/>
      </rPr>
      <t xml:space="preserve"> </t>
    </r>
    <r>
      <rPr>
        <sz val="10"/>
        <rFont val="Times New Roman"/>
        <family val="1"/>
      </rPr>
      <t>zadanie własne pn.</t>
    </r>
    <r>
      <rPr>
        <i/>
        <sz val="10"/>
        <rFont val="Times New Roman"/>
        <family val="1"/>
      </rPr>
      <t xml:space="preserve"> "Rewitalizacja międzynarodowych dróg wodnych (E40 i E70) na terenie województwa kujawsko-pomorskiego" </t>
    </r>
    <r>
      <rPr>
        <sz val="10"/>
        <rFont val="Times New Roman"/>
        <family val="1"/>
      </rPr>
      <t>w związku z mniejszymi kosztami działań na rzecz gospodarczego wykorzystania rzek, promocji żeglugi śródlądowej oraz spraw związanych z hydroenergetyką, turystyką wodną i rewitalizacją terenów nadbrzeżnych.</t>
    </r>
  </si>
  <si>
    <t>Powyższe zmiany dokonywane są w celu dostosowania planu wydatków do zmiany Wieloletniego Planu Działań "Sprawne zarządzanie i wdrażanie RPO WK-P na lata 2018-2022" dla Pomocy Technicznej Regionalnego Programu Operacyjnego Województwa Kujawsko-Pomorskiego 2014-2020.</t>
  </si>
  <si>
    <t>Zwiększa się o kwotę 75.000 zł wydatki zaplanowane na pokrycie kosztów składki członkowskiej Stowarzyszenia "Salutaris" - zrzeszenia kujawsko-pomorskich samorządów z przeznaczeniem na pomoc związaną z usuwaniem skutków pożaru składowiska opon w miejscowości Raciniewo (gmina Unisław).</t>
  </si>
  <si>
    <t xml:space="preserve">   w celu urealnienia planu na wynagrodzenia i pochodne;</t>
  </si>
  <si>
    <t>1) zmniejszenie wydatków o kwotę 271.684 zł w planie finansowym Medyczno-Społecznego Centrum Kształcenia Zawodowego i Ustawicznego 
    w Inowrocławiu w celu urealnienia planu na wynagrodzenia i pochodne;</t>
  </si>
  <si>
    <t xml:space="preserve">    - o kwotę 151.766 zł w planie finansowym Kujawsko-Pomorskiego Centrum Edukacji Nauczycieli we Włocławku;</t>
  </si>
  <si>
    <t xml:space="preserve">    - o kwotę 6.000 zł w planie finansowym Kujawsko-Pomorskiego Centrum Edukacji Nauczycieli we Włocławku;</t>
  </si>
  <si>
    <t xml:space="preserve">    - o kwotę 35.950 zł w planie finansowym Pedagogicznej Biblioteki Wojewódzkiej w Bydgoszczy;</t>
  </si>
  <si>
    <t xml:space="preserve">    - o kwotę 31.285 zł na Poddziałanie 10.2.2 Kształcenie ogólne;</t>
  </si>
  <si>
    <t xml:space="preserve">    - o kwotę 28.547 zł na Poddziałanie 10.2.3 Kształcenie zawodowe;</t>
  </si>
  <si>
    <r>
      <t xml:space="preserve">Zwiększa się o kwotę 1.285 zł  wydatki zaplanowane na zadanie własne pn. </t>
    </r>
    <r>
      <rPr>
        <i/>
        <sz val="10"/>
        <rFont val="Times New Roman"/>
        <family val="1"/>
      </rPr>
      <t xml:space="preserve">"Zwrot dotacji RPO" </t>
    </r>
    <r>
      <rPr>
        <sz val="10"/>
        <rFont val="Times New Roman"/>
        <family val="1"/>
      </rPr>
      <t>ujęte w planie finansowym Urzędu Marszałkowskiego w Toruniu z przeznaczeniem na zwrot dotacji niewykorzystanych i oddanych przez beneficjentów RPO WK-P 2014-2020, Poddziałania 10.2.3.</t>
    </r>
  </si>
  <si>
    <t xml:space="preserve"> - przeniesienie wydatków w kwocie 1.385 zł pomiędzy dotacjami dla podmiotów zaliczanych i niezaliczanych do sektora finansów publicznych 
   sklasyfikowanymi w tym samym paragrafie w celu dostosowania planu wydatków do statusu beneficjentów otrzymujących współfinansowanie 
   krajowe;</t>
  </si>
  <si>
    <r>
      <t xml:space="preserve"> - o kwotę 6.040 zł na zadanie własne pn. </t>
    </r>
    <r>
      <rPr>
        <i/>
        <sz val="10"/>
        <rFont val="Times New Roman"/>
        <family val="1"/>
      </rPr>
      <t>"GRANTY - ochrona i promocja zdrowia"</t>
    </r>
    <r>
      <rPr>
        <sz val="10"/>
        <rFont val="Times New Roman"/>
        <family val="1"/>
      </rPr>
      <t xml:space="preserve"> tj. do kwoty wynikającej z rozstrzygniętych w trybie ustawy 
   o działalności pożytku publicznego i wolontariacie otwartych konkursów ofert oraz trybu uproszczonego;</t>
    </r>
  </si>
  <si>
    <r>
      <t xml:space="preserve"> - o kwotę 78.796 zł na zadanie własne pn. </t>
    </r>
    <r>
      <rPr>
        <i/>
        <sz val="10"/>
        <rFont val="Times New Roman"/>
        <family val="1"/>
      </rPr>
      <t>„Województwo promujące zdrowie”</t>
    </r>
    <r>
      <rPr>
        <sz val="10"/>
        <rFont val="Times New Roman"/>
        <family val="1"/>
      </rPr>
      <t xml:space="preserve"> w związku z mniejszymi kosztami programów zdrowotnych 
   realizowanych przez podmioty wyłonione w drodze konkursu;</t>
    </r>
  </si>
  <si>
    <r>
      <t xml:space="preserve"> - o kwotę 14.928.854 zł na projekt pn. </t>
    </r>
    <r>
      <rPr>
        <i/>
        <sz val="10"/>
        <rFont val="Times New Roman"/>
        <family val="1"/>
      </rPr>
      <t xml:space="preserve">"Ograniczenie negatywnych skutków COVID-19 poprzez działania profilaktyczne i zabezpieczające 
   skierowane do służb medycznych" </t>
    </r>
    <r>
      <rPr>
        <sz val="10"/>
        <rFont val="Times New Roman"/>
        <family val="1"/>
      </rPr>
      <t>realizowany w ramach RPO WK-P 2014-2020, Poddziałania 9.3.1 w związku z koniecznością wydłużenia
   okresu realizacji projektu i przeniesieniem części zakresu rzeczowo-finansowego na rok 2021. Jednocześnie dokonuje się przeniesienia 
   planowanych wydatków między podziałkami klasyfikacji budżetowej w kwocie 72.197 zł w celu dostosowania planu wydatków do bieżących 
   potrzeb.</t>
    </r>
  </si>
  <si>
    <r>
      <t xml:space="preserve">Zwiększa się o kwotę 3.755  zł wydatki zaplanowane na zadanie własne pn. </t>
    </r>
    <r>
      <rPr>
        <i/>
        <sz val="10"/>
        <rFont val="Times New Roman"/>
        <family val="1"/>
      </rPr>
      <t>"Zwrot dotacji RPO"</t>
    </r>
    <r>
      <rPr>
        <sz val="10"/>
        <rFont val="Times New Roman"/>
        <family val="1"/>
      </rPr>
      <t xml:space="preserve"> ujęte w planie finansowym Urzędu Marszałkowskiego w Toruniu z przeznaczeniem na zwrot dotacji niewykorzystanych i oddanych przez beneficjentów RPO WK-P 2014-2020, Poddziałania 9.3.2, w tym wydatki inwestycyjne o kwotę 1.174 zł oraz wydatki bieżące o kwotę 2.581 zł.</t>
    </r>
  </si>
  <si>
    <r>
      <t xml:space="preserve">Zmniejsza się o kwotę 8.962.757 zł wydatki zaplanowane na projekt partnerski pn. </t>
    </r>
    <r>
      <rPr>
        <i/>
        <sz val="10"/>
        <rFont val="Times New Roman"/>
        <family val="1"/>
      </rPr>
      <t xml:space="preserve">"Wsparcie osób starszych i kadry świadczącej usługi społeczne w zakresie przeciwdziałania rozprzestrzenianiu się COVID-19, łagodzenia jego skutków na terenie województwa kujawsko-pomorskiego" </t>
    </r>
    <r>
      <rPr>
        <sz val="10"/>
        <rFont val="Times New Roman"/>
        <family val="1"/>
      </rPr>
      <t>realizowany przez Regionalny Ośrodek Polityki Społecznej w Toruniu w ramach RPO WK-P 2014-2020, Poddziałania 9.3.2. Zmiana spowodowana jest zagrożeniem COVID-19 i koniecznością ograniczenia zakresu rzeczowo-finansowego. Wydłużony zostaje okres realizacji projektu, część środków przeniesiona zostaje na rok 2021. Zmniejsza się ogólna wartość zadania.</t>
    </r>
  </si>
  <si>
    <t>1) zmniejszenie wydatków o kwotę 195.619 zł w planie finansowym Zespołu Szkół Nr 33 Specjalnych w Bydgoszczy w celu urealnienia planu
    na wynagrodzenia i pochodne;</t>
  </si>
  <si>
    <t xml:space="preserve"> - zmniejszenie wydatków o kwotę 86.449 zł w celu urealnienia planu na wynagrodzenia i pochodne;</t>
  </si>
  <si>
    <r>
      <t xml:space="preserve"> - o kwotę 90.000 zł na zadanie własne pn. </t>
    </r>
    <r>
      <rPr>
        <i/>
        <sz val="10"/>
        <rFont val="Times New Roman"/>
        <family val="1"/>
      </rPr>
      <t>"Kujawsko-Pomorski Program Wspierania Rodzin"</t>
    </r>
    <r>
      <rPr>
        <sz val="10"/>
        <rFont val="Times New Roman"/>
        <family val="1"/>
      </rPr>
      <t xml:space="preserve"> w związku z brakiem możliwości zrealizowania
   części przedsięwzięć na skutek ograniczeń związanych z zapobieganiem, przeciwdziałaniem i zwalczeniem COVID-19;</t>
    </r>
  </si>
  <si>
    <r>
      <t xml:space="preserve">Zmniejsza się o kwotę 296.346 zł dotację zaplanowaną dla Opery NOVA w Bydgoszczy na zadanie inwestycyjne pn. </t>
    </r>
    <r>
      <rPr>
        <i/>
        <sz val="10"/>
        <rFont val="Times New Roman"/>
        <family val="1"/>
      </rPr>
      <t>"Rozbudowa Opery NOVA w Bydgoszczy o IV krąg wraz z infrastrukturą parkingową - przygotowanie inwestycji"</t>
    </r>
    <r>
      <rPr>
        <sz val="10"/>
        <rFont val="Times New Roman"/>
        <family val="1"/>
      </rPr>
      <t>, tj. do wysokości kosztów możliwych do poniesienia do końca roku. Zmiana wynika z opóźnienia prac przewidzianych na IV kwartał br. dotyczących przełożenia światłowodu zlokalizowanego na terenie Opery oraz opracowania projektów uzupełniających.</t>
    </r>
  </si>
  <si>
    <t>Określa się dotację inwestycyjną dla Ośrodka Chopinowskiego w Szafarni w kwocie 243.000 zł z przeznaczeniem na zakup mozaiki przedstawiającej patrona Województwa Kujawsko-Pomorskiego - Jana Pawła II w związku z obchodami setnej rocznicy jego urodzin.</t>
  </si>
  <si>
    <r>
      <t xml:space="preserve">Zmniejsza się o kwotę 470.648 zł wydatki zaplanowane na projekt pn. </t>
    </r>
    <r>
      <rPr>
        <i/>
        <sz val="10"/>
        <rFont val="Times New Roman"/>
        <family val="1"/>
      </rPr>
      <t xml:space="preserve">"Wsparcie opieki nad zabytkami Województwa Kujawsko-Pomorskiego w 2020 roku" </t>
    </r>
    <r>
      <rPr>
        <sz val="10"/>
        <rFont val="Times New Roman"/>
        <family val="1"/>
      </rPr>
      <t>realizowany w ramach RPO WK-P 2014-2020, Działania 4.4 w związku z przeniesieniem na rok 2021 dotacji dla części partnerów na skutek opóźnień w wyborze wykonawców prac konserwatorskich. Wydłuża się okres realizacji projektu. Ogólna wartość nie ulega zmianie.</t>
    </r>
  </si>
  <si>
    <t>Zwiększa się o kwotę 216 zł dochody własne województwa osiągane przez Urząd Marszałkowski w Toruniu z tytułu zwrotu dotacji wykorzystanych niezgodnie z przeznaczeniem lub pobranych w nadmiernej wysokości przez beneficjentów RPO WKP 2007-2013, Priorytetu V.</t>
  </si>
  <si>
    <t>Zmniejsza się o kwotę 6.396.784 zł planowane dochody własne województwa pochodzące z udziału we wpływach z podatku dochodowego od osób  fizycznych, tj. z kwoty 80.224.821 zł do kwoty 73.828.037 zł w związku z niższymi wpływami wynikającymi z sytuacji społeczno-gospodarczej wywołanej pandemią koronawirusa.</t>
  </si>
  <si>
    <t>Zwiększa się planowane dochody z tytułu dotacji celowych z budżetu państwa w związku Decyzją Wojewody Kujawsko-Pomorskiego Nr WFB.I.3120.3.97.2020 z dnia 1 grudnia 2020 r. o zwiększeniu planu dotacji celowych o kwotę 1.482.360 zł z przeznaczeniem na sfinansowanie rozbudowy instalacji tlenowej w Wojewódzkim Szpitalu Zespolonym im. L. Rydygiera w Toruniu w celu zabezpieczenia zadań związanych ze zwalczaniem zakażenia, zapobieganiem rozprzestrzenianiu się, profilaktyką oraz zwalczaniem skutków choroby zakaźnej wywołanej wirusem SARS-CoV-2, zwanej COVID-19 (zadanie zlecone z zakresu administracji rządowej).</t>
  </si>
  <si>
    <r>
      <t xml:space="preserve">Zwiększa się o kwotę 216 zł wydatki ujęte w planie finansowym Urzędu Marszałkowskiego w Toruniu na zadanie własne pn. </t>
    </r>
    <r>
      <rPr>
        <i/>
        <sz val="10"/>
        <rFont val="Times New Roman"/>
        <family val="1"/>
      </rPr>
      <t xml:space="preserve">"Zwrot dotacji RPO" </t>
    </r>
    <r>
      <rPr>
        <sz val="10"/>
        <rFont val="Times New Roman"/>
        <family val="1"/>
      </rPr>
      <t>z przeznaczeniem na zwrot dotacji oddanych przez beneficjentów RPO WK-P 2007-2013, Priorytetu V.</t>
    </r>
  </si>
  <si>
    <r>
      <t xml:space="preserve">Zwiększa się o kwotę 2.660 zł wydatki zaplanowane na zadanie własne pn. </t>
    </r>
    <r>
      <rPr>
        <i/>
        <sz val="10"/>
        <rFont val="Times New Roman"/>
        <family val="1"/>
      </rPr>
      <t xml:space="preserve">"Zwrot dotacji POKL" </t>
    </r>
    <r>
      <rPr>
        <sz val="10"/>
        <rFont val="Times New Roman"/>
        <family val="1"/>
      </rPr>
      <t>w części ujętej w planie finansowym Wojewódzkiego Urzędu Pracy w Toruniu z przeznaczeniem na zwrot dotacji niewykorzystanych i oddanych przez Beneficjentów Priorytetu VI Programu Operacyjnego Kapitał Ludzki.</t>
    </r>
  </si>
  <si>
    <r>
      <t xml:space="preserve">Odstępuje się w 2020 r. od realizacji zadania pn. </t>
    </r>
    <r>
      <rPr>
        <i/>
        <sz val="10"/>
        <rFont val="Times New Roman"/>
        <family val="1"/>
      </rPr>
      <t>"Zabezpieczenie nieruchomości położonej w Nawrze zabudowanej zabytkowym zespołem pałacowo-parkowym"</t>
    </r>
    <r>
      <rPr>
        <sz val="10"/>
        <rFont val="Times New Roman"/>
        <family val="1"/>
      </rPr>
      <t xml:space="preserve"> i zmniejsza wydatki o kwotę 170.000 zł, w z brakiem możliwości wykonania prac zabezpieczających obiekt przed dalszą degradacją do końca roku.</t>
    </r>
  </si>
  <si>
    <r>
      <t xml:space="preserve"> - o kwotę 29.471 zł na zadanie własne pn. </t>
    </r>
    <r>
      <rPr>
        <i/>
        <sz val="10"/>
        <rFont val="Times New Roman"/>
        <family val="1"/>
      </rPr>
      <t xml:space="preserve">"Obsługa Rady Działalności Pożytku Publicznego Województwa Kujawsko-Pomorskiego" </t>
    </r>
    <r>
      <rPr>
        <sz val="10"/>
        <rFont val="Times New Roman"/>
        <family val="1"/>
      </rPr>
      <t>w związku 
   z oszczędnościami wynikającymi z zawieszenia tradycyjnych posiedzeń Rady i prowadzenie ich on-line;</t>
    </r>
  </si>
  <si>
    <t>Zmniejsza się o kwotę 28.227 zł wydatki zaplanowane na bieżące utrzymanie Kujawsko-Pomorskiego Specjalnego Ośrodka Szkolno-Wychowawczego nr 1 w Bydgoszczy w celu urealnienia wydatków na wynagrodzenia.</t>
  </si>
  <si>
    <r>
      <t>Zmniejsza się o kwotę 500.000 zł dotację zaplanowaną dla Wojewódzkiego Szpitala Specjalistycznego im. błogosławionego księdza Jerzego Popiełuszki we Włocławku na zadanie inwestycyjne pn.</t>
    </r>
    <r>
      <rPr>
        <i/>
        <sz val="10"/>
        <rFont val="Times New Roman"/>
        <family val="1"/>
      </rPr>
      <t xml:space="preserve"> "Podniesienie jakości usług zdrowotnych oraz zwiększenie dostępu do usług medycznych w WSS we Włocławku-zakup sprzętu i wyposażenia" </t>
    </r>
    <r>
      <rPr>
        <sz val="10"/>
        <rFont val="Times New Roman"/>
        <family val="1"/>
      </rPr>
      <t>w związku z przeniesieniem części zakresu rzeczowego do projektu unijnego. Jednocześnie zwiększa się o kwotę 500.000 zł dotację zaplanowaną na zadanie inwestycyjne</t>
    </r>
    <r>
      <rPr>
        <i/>
        <sz val="10"/>
        <rFont val="Times New Roman"/>
        <family val="1"/>
      </rPr>
      <t xml:space="preserve"> </t>
    </r>
    <r>
      <rPr>
        <sz val="10"/>
        <rFont val="Times New Roman"/>
        <family val="1"/>
      </rPr>
      <t>pn.</t>
    </r>
    <r>
      <rPr>
        <i/>
        <sz val="10"/>
        <rFont val="Times New Roman"/>
        <family val="1"/>
      </rPr>
      <t xml:space="preserve"> "Podniesienie jakości usług zdrowotnych oraz zwiększenie dostępu do usług medycznych w WSS we Włocławku - modernizacja pomieszczeń w budynkach szpitalnych". </t>
    </r>
  </si>
  <si>
    <r>
      <t xml:space="preserve">Określa się dotację celową w kwocie 1.482.360 zł dla Wojewódzkiego Szpitala Zespolonego im. L. Rydygiera w Toruniu na zadanie inwestycyjne pn. </t>
    </r>
    <r>
      <rPr>
        <i/>
        <sz val="10"/>
        <rFont val="Times New Roman"/>
        <family val="1"/>
      </rPr>
      <t xml:space="preserve">"Rozbudowa instalacji tlenowej w Wojewódzkim Szpitalu Zespolonym im. L. Rydygiera w Toruniu" </t>
    </r>
    <r>
      <rPr>
        <sz val="10"/>
        <rFont val="Times New Roman"/>
        <family val="1"/>
      </rPr>
      <t>(zadanie zlecone z zakresu administracji rządowej). Zmiana  wynika z Decyzji Wojewody Kujawsko-Pomorskiego Nr WFB.I.3120.3.97.2020 z dnia 1 grudnia 2020 r. informującej o zwiększeniu planu dotacji celowych z przeznaczeniem na powyższe zadanie.</t>
    </r>
  </si>
  <si>
    <t>2) zwiększeniu wydatków o kwotę 1.166.483 zł, przeniesieniu wydatków między podziałkami klasyfikacji budżetowej w kwocie 467.336 zł oraz 
    przeniesieniu kwoty 45.346 zł pomiędzy dotacjami dla podmiotów zaliczanych i niezaliczanych do sektora finansów publicznych 
    sklasyfikowanymi w tym samym paragrafie w ramach Poddziałania 9.3.2 Rozwój usług społecznych.</t>
  </si>
  <si>
    <r>
      <t xml:space="preserve">W związku z informacją od Ministra Pracy, Rozwoju i Technologii o zwiększeniu łącznego limitu wydatków na 2020 na wykonywanie zadań w zakresie ochrony roszczeń pracowniczych (pismo DF.II.0311.2.6.2020.AW z dnia 29 października 2020 r.), zwiększa się o kwotę 25.900 zł wydatki zaplanowane na zadanie pn. </t>
    </r>
    <r>
      <rPr>
        <i/>
        <sz val="10"/>
        <rFont val="Times New Roman"/>
        <family val="1"/>
      </rPr>
      <t>"Fundusz Gwarantowanych Świadczeń Pracowniczych"</t>
    </r>
    <r>
      <rPr>
        <sz val="10"/>
        <rFont val="Times New Roman"/>
        <family val="1"/>
      </rPr>
      <t xml:space="preserve"> realizowane przez Wojewódzki Urząd Pracy w Toruniu z przeznaczeniem na wypłatę nagród jubileuszowych.</t>
    </r>
  </si>
  <si>
    <r>
      <t>Dokonuje się przeniesienia planowanych wydatków między podziałkami klasyfikacji budżetowej w kwocie 30.467 zł w zadaniu pn.</t>
    </r>
    <r>
      <rPr>
        <i/>
        <sz val="10"/>
        <rFont val="Times New Roman"/>
        <family val="1"/>
      </rPr>
      <t xml:space="preserve"> "Zwrot dotacji PO WER" </t>
    </r>
    <r>
      <rPr>
        <sz val="10"/>
        <rFont val="Times New Roman"/>
        <family val="1"/>
      </rPr>
      <t>realizowanym przez Wojewódzki Urząd Pracy w Toruniu w celu ujęcia we właściwym paragrafie zwrotów dotacji dokonanych przez beneficjentów Priorytetu I Programu Operacyjnego Wiedza Edukacja Rozwój.</t>
    </r>
  </si>
  <si>
    <r>
      <t xml:space="preserve"> - przeniesienie planowanych wydatków między podziałkami klasyfikacji budżetowej w kwocie 80.596 zł w zadaniu pn.</t>
    </r>
    <r>
      <rPr>
        <i/>
        <sz val="10"/>
        <rFont val="Times New Roman"/>
        <family val="1"/>
      </rPr>
      <t xml:space="preserve"> "Zwrot dotacji PO WER"
   </t>
    </r>
    <r>
      <rPr>
        <sz val="10"/>
        <rFont val="Times New Roman"/>
        <family val="1"/>
      </rPr>
      <t>w celu ujęcia we właściwym paragrafie zwrotów dotacji dokonanych przez beneficjentów  RPO WK-P 2014-2020, Poddziałania 8.2.1;</t>
    </r>
  </si>
  <si>
    <t xml:space="preserve"> * Kujawsko-Pomorski Impresaryjny Teatr Muzyczny w Toruniu uchwałą Nr XXVII/392/20 Sejmiku Województwa Kujawsko-Pomorskiego   
   z dnia 30 listopada br. otrzymał nazwę Kujawsko-Pomorski Teatr Muzyczny w Toruniu. W związku ze zmianą nazwy instytucji, następuje 
   przeniesienie wydatków w kwocie 2.000.000 zł pomiędzy zadaniami budżetowymi.</t>
  </si>
  <si>
    <t xml:space="preserve">Określa się dotację dla Kujawsko-Pomorskiego Teatru Muzycznego w Toruniu* w kwocie 1.155.000 zł z przeznaczeniem na przygotowanie dokumentacji dla projektu pn. "Rozszerzenie funkcjonalności teatralno-estradowej poprzez rozbudowę i doposażenie dawnego budynku kinoteatru Grunwald". Przygotowanie dodatkowej dokumentacji wynika z konieczności zwiększenia zakresu robót budowlanych w celu dostosowania rozwiązań technicznych posadowienia i konstrukcji do panujących warunków gruntowych oraz wymogów technicznych instalacji wentylacji. </t>
  </si>
  <si>
    <r>
      <t xml:space="preserve"> - o kwotę 604.389 zł na projekt pn. </t>
    </r>
    <r>
      <rPr>
        <i/>
        <sz val="10"/>
        <rFont val="Times New Roman"/>
        <family val="1"/>
      </rPr>
      <t xml:space="preserve">"Kujawsko-Pomorskie - rozwój poprzez kulturę 2020" </t>
    </r>
    <r>
      <rPr>
        <sz val="10"/>
        <rFont val="Times New Roman"/>
        <family val="1"/>
      </rPr>
      <t>realizowany w ramach RPO WK-P, Działania 4.4
   w związku z brakiem możliwości wypłaty środków partnerom projektu w wyniku opóźnień w składaniu przez nich stosownych rozliczeń. Środki 
   przeniesione zostają na rok 2021. Nie zmienia się ogólna wartość projektu.</t>
    </r>
  </si>
  <si>
    <t>§ 3 ust. 1 pkt 2 lit. b dotyczący pokrycia deficytu budżetowego niewykorzystanymi środkami pieniężnymi, o których mowa w art. 217 ust. 2 pkt 8 ustawy o finansach publicznych, wynikającymi  z rozliczenia środków określonych w art. 5 ust. 1 pkt 2 ustawy i dotacji na realizację programu, projektu lub zadania finansowanego z udziałem tych środków</t>
  </si>
  <si>
    <t xml:space="preserve">§ 8 ust. 3 dotyczący dochodów pochodzących z 1% odpisu od wpływów z tytułu opłaty recyklingowej oraz dodatkowej opłaty recyklingowej uiszczanych przez przedsiębiorców prowadzących jednostkę handlu detalicznego lub hurtowego, w której oferowane są lekkie torby na zakupy z tworzywa sztucznego przeznaczone do opakowania produktów oferowanych w tej jednostce i wydatków na pokrycie kosztów egzekucji należności z tytułu opłaty recyklingowej oraz dodatkowej opłaty recyklingowej i obsługę administracyjną systemu tych opłat </t>
  </si>
  <si>
    <r>
      <t xml:space="preserve">W związku z urealnieniem dochodów stanowiących 1% odpis od wpływów z tytułu opłaty recyklingowej oraz dodatkowej opłaty recyklingowej uiszczanych przez przedsiębiorców prowadzących jednostkę handlu detalicznego lub hurtowego, w której oferowane są lekkie torby na zakupy z tworzywa sztucznego przeznaczone do opakowania produktów oferowanych w tej jednostce, zmniejsza się o kwotę 50.000 zł wydatki zaplanowane na zadanie własne pn. </t>
    </r>
    <r>
      <rPr>
        <i/>
        <sz val="10"/>
        <rFont val="Times New Roman"/>
        <family val="1"/>
      </rPr>
      <t xml:space="preserve">"Opłata recyklingowa od nabywającego lekką torbę na zakupy z tworzywa sztucznego". </t>
    </r>
    <r>
      <rPr>
        <sz val="10"/>
        <rFont val="Times New Roman"/>
        <family val="1"/>
      </rPr>
      <t>Jednocześnie dokonuje się przeniesienia planowanych wydatków między podziałkami klasyfikacji budżetowej w kwocie 4.000 zł w celu zabezpieczenia środków na obsługę systemu BDO.</t>
    </r>
  </si>
  <si>
    <t xml:space="preserve"> - w kwocie 494.297 zł wynikających z rozliczenia środków określonych w art. 5 ust. 1 pkt 2 ustawy i dotacji na realizację programu, projektu lub 
   zadania finansowanego z udziałem tych środków;</t>
  </si>
  <si>
    <t>zwiększeniem planowanego deficytu budżetowego o kwotę 1.209.297 zł, które pokryte zostanie wprowadzonymi przychodami z niewykorzystanych środków pieniężnych z roku 2019.</t>
  </si>
  <si>
    <t xml:space="preserve"> - zwiększenie wydatków w części finansowanej z dotacji od jednostek samorządu terytorialnego o kwotę 33.600 zł w związku ze zwiększeniem 
   przez Gminę Sępólno Krajeńskie pomocy finansowej na realizację zadania pn. "Budowa ciągu pieszo-rowerowego wzdłuż działek nr 196, 197,
   198 i 199 na działkach ewid. nr 129, 250 251 położonych w obrębie 5 oraz wojewódzkiej nr 241 w Sępólnie Krajeńskim". Zmiana wynika ze 
   zwiększenia ogólnej wartości zadania na skutek wystąpienia robót dodatkowych i podpisania z gminą aneksu do zawartej umowy. Jednocześnie
   następuje zmniejszenie wydatków finansowanych ze środków własnych województwa o kwotę 22.397 zł, tj. do wysokości 40 % wkładu
   własnego województwa w związku ze zmianą ogólnej wartości inwestycji;</t>
  </si>
  <si>
    <r>
      <t xml:space="preserve">   - o kwotę 816.000 zł na projekt pn</t>
    </r>
    <r>
      <rPr>
        <i/>
        <sz val="10"/>
        <rFont val="Times New Roman"/>
        <family val="1"/>
      </rPr>
      <t>. "Przebudowa drogi wojewódzkiej Nr 249 wraz z uruchomieniem przeprawy promowej przez Wisłę na 
     wysokości Solca Kujawskiego i Czarnowa"</t>
    </r>
    <r>
      <rPr>
        <sz val="10"/>
        <rFont val="Times New Roman"/>
        <family val="1"/>
      </rPr>
      <t xml:space="preserve"> w związku z przeniesieniem części zakresu rzeczowo-finansowego rok 2021. Zwiększa się
     ogólna wartość inwestycji zgodnie z najkorzystniejszą ofertą złożoną w postępowaniu przetargowym wszczętym po odstąpieniu wykonawcy
     od umowy na roboty budowlane w ramach przebudowy układu drogowego w Czarnowie i Solcu Kujawskim;</t>
    </r>
  </si>
  <si>
    <t>Dokonuje się przeniesienia planowanych dochodów między podziałkami klasyfikacji budżetowej w kwocie 30.467 zł w celu ujęcia dochodów osiąganych przez Wojewódzki Urząd Pracy w Toruniu z tytułu zwrotu dotacji dokonanych przez beneficjentów Priorytetu I Programu Operacyjnego Wiedza Edukacja Rozwój we właściwym paragrafie.</t>
  </si>
  <si>
    <t>Zwiększa się o kwotę 4.666 zł dochody własne województwa osiągane przez Wojewódzki Urząd Pracy w Toruniu z tytułu zwrotu dotacji dokonanych przez beneficjentów RPO WKP 2014-2020, Poddziałania 8.2.1. Jednocześnie dokonuje się przeniesienia planowanych dochodów między podziałkami klasyfikacji budżetowej w kwocie 80.596 zł w celu ujęcia we właściwym paragrafie dochodów z ww. tytułu.</t>
  </si>
  <si>
    <r>
      <t xml:space="preserve">Zmniejsza się o kwotę 13.659.561 zł wydatki zaplanowane na zadanie własne  pn. </t>
    </r>
    <r>
      <rPr>
        <i/>
        <sz val="10"/>
        <rFont val="Times New Roman"/>
        <family val="1"/>
      </rPr>
      <t>„Poręczenie kredytu EBI spółce KPIM”</t>
    </r>
    <r>
      <rPr>
        <sz val="10"/>
        <rFont val="Times New Roman"/>
        <family val="1"/>
      </rPr>
      <t xml:space="preserve"> w związku z uregulowaniem przez Kujawsko-Pomorskie Inwestycje Medyczne sp. z o.o. zobowiązań przypadających do spłaty w 2020 r. wobec Europejskiego Banku Inwestycyjnego z tytułu zaciągniętych kredytów (koszty odsetek i kapitału). </t>
    </r>
  </si>
  <si>
    <t>Określa się planowane wydatki w kwocie 5.000.000 zł na podwyższenie kapitału Spółki Przedsiębiorstwo Uzdrowisko Ciechocinek S.A. Wniesienie kapitału nastąpi poprzez objęcie 500.000 akcji o wartości nominalnej 10 zł każda. Dokapitalizowanie umożliwi Spółce utrzymanie gotowości technicznej posiadanych zasobów niezbędnej po okresie przestoju spowodowanego epidemią wirusa SARS CoV-2.</t>
  </si>
  <si>
    <t>Zwiększa się wydatki zaplanowane na podwyższenie kapitału Spółki Kujawsko-Pomorskie Inwestycje Medyczne Sp. z o.o o kwotę 13.650.000 zł z przeznaczeniem na pokrycie zobowiązań wobec EBI w związku z realizacją zadań inwestycyjnych w ochronie zdrowia (tzw. EBI I i EBI II) oraz o kwotę 23.500.000 zł z przeznaczeniem na dofinansowanie wkładu własnego do projektów unijnych. Jednocześnie zmniejsza się o kwotę 1.500.000 zł wydatki zaplanowane na podwyższenie kapitału Spółki z przeznaczeniem przygotowanie dokumentacji projektowych dla nowych zadań inwestycyjnych w szczególności Centrum Zdrowia Psychicznego w Bydgoszczy, Toruniu i we Włocławku.</t>
  </si>
  <si>
    <t>Zmniejsza się dochody z tytułu dotacji celowej z budżetu państwa zaplanowane na Pomoc Techniczną Programu Operacyjnego Rybactwo i Morze 2014-2020 łącznie o kwotę 105.540 zł, w tym na finansowanie części unijnej o kwotę 79.154 zł oraz części krajowej o kwotę 26.386 zł, tj. do wysokości wynikającej ze złożonych wniosków o uruchomienie środków z rezerwy celowej budżetu państwa na 2020 r.</t>
  </si>
</sst>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
    <numFmt numFmtId="167" formatCode="0.000000"/>
    <numFmt numFmtId="168" formatCode="0.00000"/>
    <numFmt numFmtId="169" formatCode="0.0000"/>
    <numFmt numFmtId="170" formatCode="0.000"/>
    <numFmt numFmtId="171" formatCode="#,##0.0"/>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53">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9.5"/>
      <name val="Times New Roman"/>
      <family val="1"/>
    </font>
    <font>
      <sz val="8"/>
      <name val="Times New Roman"/>
      <family val="1"/>
    </font>
    <font>
      <b/>
      <sz val="8"/>
      <name val="Times New Roman"/>
      <family val="1"/>
    </font>
    <font>
      <sz val="9"/>
      <name val="Times New Roman"/>
      <family val="1"/>
    </font>
    <font>
      <i/>
      <sz val="9"/>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6" fillId="0" borderId="0">
      <alignment/>
      <protection/>
    </xf>
    <xf numFmtId="0" fontId="47"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84">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justify" vertical="center" wrapText="1"/>
      <protection/>
    </xf>
    <xf numFmtId="0" fontId="10" fillId="0" borderId="0" xfId="52" applyFont="1" applyFill="1" applyBorder="1" applyAlignment="1" applyProtection="1">
      <alignment horizontal="center"/>
      <protection/>
    </xf>
    <xf numFmtId="0" fontId="1" fillId="0" borderId="0" xfId="52" applyFont="1" applyFill="1" applyAlignment="1" applyProtection="1">
      <alignment horizontal="left" vertical="center"/>
      <protection/>
    </xf>
    <xf numFmtId="0" fontId="9" fillId="0" borderId="0" xfId="0" applyFont="1" applyFill="1" applyAlignment="1" applyProtection="1">
      <alignment horizontal="left"/>
      <protection/>
    </xf>
    <xf numFmtId="0" fontId="5" fillId="0" borderId="0" xfId="0" applyFont="1" applyFill="1" applyAlignment="1" applyProtection="1">
      <alignment horizontal="left"/>
      <protection/>
    </xf>
    <xf numFmtId="0" fontId="1" fillId="0" borderId="0" xfId="57" applyFont="1" applyFill="1" applyBorder="1" applyAlignment="1" applyProtection="1">
      <alignment horizontal="justify" vertical="center" wrapText="1"/>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2" fillId="0" borderId="12"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3" xfId="52" applyFont="1" applyFill="1" applyBorder="1" applyAlignment="1" applyProtection="1">
      <alignment horizontal="center" vertical="center"/>
      <protection/>
    </xf>
    <xf numFmtId="0" fontId="5" fillId="0" borderId="13" xfId="52" applyFont="1" applyFill="1" applyBorder="1" applyAlignment="1" applyProtection="1">
      <alignment vertical="center" wrapText="1"/>
      <protection/>
    </xf>
    <xf numFmtId="4" fontId="14" fillId="0" borderId="13"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4" fontId="1" fillId="0" borderId="0" xfId="52" applyNumberFormat="1" applyFont="1" applyFill="1" applyAlignment="1" applyProtection="1">
      <alignment horizontal="justify" vertical="center" wrapText="1"/>
      <protection/>
    </xf>
    <xf numFmtId="0" fontId="1" fillId="0" borderId="0" xfId="52" applyFont="1" applyFill="1" applyAlignment="1" applyProtection="1">
      <alignment vertical="center"/>
      <protection/>
    </xf>
    <xf numFmtId="49" fontId="5" fillId="0" borderId="13" xfId="52" applyNumberFormat="1" applyFont="1" applyFill="1" applyBorder="1" applyAlignment="1" applyProtection="1">
      <alignment horizontal="center" vertical="center"/>
      <protection/>
    </xf>
    <xf numFmtId="4" fontId="5" fillId="0" borderId="13" xfId="52" applyNumberFormat="1" applyFont="1" applyFill="1" applyBorder="1" applyAlignment="1" applyProtection="1">
      <alignment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4" fontId="4" fillId="0" borderId="0" xfId="52" applyNumberFormat="1" applyFont="1" applyFill="1" applyAlignment="1" applyProtection="1">
      <alignment vertical="center"/>
      <protection/>
    </xf>
    <xf numFmtId="3" fontId="4" fillId="0" borderId="0" xfId="52" applyNumberFormat="1" applyFont="1" applyFill="1" applyAlignment="1" applyProtection="1">
      <alignment vertical="center"/>
      <protection/>
    </xf>
    <xf numFmtId="0" fontId="4" fillId="0" borderId="0" xfId="57" applyFont="1" applyFill="1" applyAlignment="1" applyProtection="1">
      <alignment horizontal="center" vertical="center"/>
      <protection/>
    </xf>
    <xf numFmtId="49" fontId="4" fillId="0" borderId="0" xfId="57" applyNumberFormat="1" applyFont="1" applyFill="1" applyAlignment="1" applyProtection="1">
      <alignment horizontal="center" vertical="center"/>
      <protection/>
    </xf>
    <xf numFmtId="0" fontId="4" fillId="0" borderId="0" xfId="57" applyFont="1" applyFill="1" applyAlignment="1" applyProtection="1">
      <alignment vertical="center" wrapText="1"/>
      <protection/>
    </xf>
    <xf numFmtId="4" fontId="4" fillId="0" borderId="0" xfId="57" applyNumberFormat="1" applyFont="1" applyFill="1" applyAlignment="1" applyProtection="1">
      <alignment vertical="center"/>
      <protection/>
    </xf>
    <xf numFmtId="0" fontId="4" fillId="0" borderId="0" xfId="57" applyFont="1" applyFill="1" applyAlignment="1" applyProtection="1">
      <alignment vertical="center"/>
      <protection/>
    </xf>
    <xf numFmtId="49" fontId="4" fillId="0" borderId="0" xfId="52" applyNumberFormat="1" applyFont="1" applyFill="1" applyAlignment="1" applyProtection="1">
      <alignment horizontal="center" vertical="top"/>
      <protection/>
    </xf>
    <xf numFmtId="0" fontId="4" fillId="0" borderId="0" xfId="52" applyFont="1" applyFill="1" applyAlignment="1" applyProtection="1">
      <alignment vertical="top" wrapText="1"/>
      <protection/>
    </xf>
    <xf numFmtId="4" fontId="4" fillId="0" borderId="0" xfId="52" applyNumberFormat="1" applyFont="1" applyFill="1" applyAlignment="1" applyProtection="1">
      <alignment/>
      <protection/>
    </xf>
    <xf numFmtId="0" fontId="5" fillId="0" borderId="0" xfId="52" applyFont="1" applyFill="1" applyBorder="1" applyAlignment="1" applyProtection="1">
      <alignment horizontal="center" vertical="center"/>
      <protection/>
    </xf>
    <xf numFmtId="0" fontId="4" fillId="0" borderId="0" xfId="52" applyFont="1" applyFill="1" applyBorder="1" applyAlignment="1" applyProtection="1">
      <alignment horizontal="center" vertical="center"/>
      <protection/>
    </xf>
    <xf numFmtId="49" fontId="5" fillId="0" borderId="0" xfId="52" applyNumberFormat="1" applyFont="1" applyFill="1" applyBorder="1" applyAlignment="1" applyProtection="1">
      <alignment horizontal="center" vertical="center"/>
      <protection/>
    </xf>
    <xf numFmtId="0" fontId="1" fillId="0" borderId="0" xfId="52" applyFont="1" applyFill="1" applyBorder="1" applyAlignment="1" applyProtection="1">
      <alignment horizontal="justify" wrapText="1"/>
      <protection/>
    </xf>
    <xf numFmtId="0" fontId="5" fillId="0" borderId="13" xfId="52" applyFont="1" applyFill="1" applyBorder="1" applyAlignment="1" applyProtection="1">
      <alignment horizontal="center" vertical="top"/>
      <protection/>
    </xf>
    <xf numFmtId="4" fontId="1" fillId="0" borderId="13" xfId="52" applyNumberFormat="1" applyFont="1" applyFill="1" applyBorder="1" applyAlignment="1" applyProtection="1">
      <alignment/>
      <protection/>
    </xf>
    <xf numFmtId="0" fontId="4" fillId="0" borderId="0" xfId="52" applyFont="1" applyFill="1" applyAlignment="1" applyProtection="1">
      <alignment horizontal="center" vertical="top"/>
      <protection/>
    </xf>
    <xf numFmtId="4" fontId="15" fillId="0" borderId="0" xfId="52" applyNumberFormat="1" applyFont="1" applyFill="1" applyAlignment="1" applyProtection="1">
      <alignment/>
      <protection/>
    </xf>
    <xf numFmtId="4" fontId="1" fillId="0" borderId="13" xfId="52" applyNumberFormat="1" applyFont="1" applyFill="1" applyBorder="1" applyAlignment="1" applyProtection="1">
      <alignment vertical="center"/>
      <protection/>
    </xf>
    <xf numFmtId="0" fontId="4" fillId="0" borderId="0" xfId="52" applyFont="1" applyAlignment="1" applyProtection="1">
      <alignment horizontal="center" vertical="center"/>
      <protection/>
    </xf>
    <xf numFmtId="0" fontId="4" fillId="0" borderId="0" xfId="52" applyFont="1" applyAlignment="1" applyProtection="1">
      <alignment horizontal="center" vertical="top"/>
      <protection/>
    </xf>
    <xf numFmtId="0" fontId="4" fillId="0" borderId="0" xfId="52" applyFont="1" applyAlignment="1" applyProtection="1">
      <alignment horizontal="left" wrapText="1"/>
      <protection/>
    </xf>
    <xf numFmtId="4" fontId="4" fillId="0" borderId="0" xfId="0" applyNumberFormat="1" applyFont="1" applyAlignment="1" applyProtection="1">
      <alignment/>
      <protection/>
    </xf>
    <xf numFmtId="4" fontId="4" fillId="0" borderId="0" xfId="52" applyNumberFormat="1" applyFont="1" applyProtection="1">
      <alignment/>
      <protection/>
    </xf>
    <xf numFmtId="0" fontId="4" fillId="0" borderId="0" xfId="52" applyFont="1" applyAlignment="1" applyProtection="1">
      <alignment vertical="center"/>
      <protection/>
    </xf>
    <xf numFmtId="0" fontId="1" fillId="0" borderId="0" xfId="52" applyFont="1" applyFill="1" applyAlignment="1" applyProtection="1">
      <alignment horizontal="justify" wrapText="1"/>
      <protection/>
    </xf>
    <xf numFmtId="0" fontId="1" fillId="0" borderId="0" xfId="52" applyFont="1" applyAlignment="1" applyProtection="1">
      <alignment horizontal="justify" vertical="center" wrapText="1"/>
      <protection/>
    </xf>
    <xf numFmtId="0" fontId="1" fillId="0" borderId="0" xfId="52" applyFont="1" applyAlignment="1" applyProtection="1">
      <alignment horizontal="justify" vertical="center" wrapText="1"/>
      <protection/>
    </xf>
    <xf numFmtId="0" fontId="4" fillId="0" borderId="0" xfId="52" applyFont="1" applyAlignment="1" applyProtection="1">
      <alignment vertical="center" wrapText="1"/>
      <protection/>
    </xf>
    <xf numFmtId="4" fontId="4" fillId="0" borderId="0" xfId="52" applyNumberFormat="1" applyFont="1" applyAlignment="1" applyProtection="1">
      <alignment vertical="center"/>
      <protection/>
    </xf>
    <xf numFmtId="0" fontId="4" fillId="0" borderId="0" xfId="52" applyFont="1" applyFill="1" applyAlignment="1" applyProtection="1">
      <alignment wrapText="1"/>
      <protection/>
    </xf>
    <xf numFmtId="0" fontId="1" fillId="0" borderId="0" xfId="52" applyFont="1" applyFill="1" applyBorder="1" applyAlignment="1" applyProtection="1">
      <alignment horizontal="left" vertical="center"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0" fontId="1" fillId="0" borderId="0" xfId="52" applyFont="1" applyFill="1" applyBorder="1" applyAlignment="1" applyProtection="1">
      <alignment vertical="center" wrapText="1"/>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0" fontId="1" fillId="0" borderId="0" xfId="52" applyFont="1" applyFill="1" applyAlignment="1" applyProtection="1">
      <alignment horizontal="left" wrapText="1"/>
      <protection/>
    </xf>
    <xf numFmtId="0" fontId="1" fillId="0" borderId="0" xfId="52" applyFont="1" applyFill="1" applyAlignment="1" applyProtection="1">
      <alignment horizontal="left" vertical="center" wrapText="1"/>
      <protection/>
    </xf>
    <xf numFmtId="0" fontId="5" fillId="0" borderId="0" xfId="52" applyFont="1" applyFill="1" applyProtection="1">
      <alignment/>
      <protection/>
    </xf>
    <xf numFmtId="3" fontId="4" fillId="0" borderId="0" xfId="52" applyNumberFormat="1" applyFont="1" applyFill="1" applyAlignment="1" applyProtection="1">
      <alignment/>
      <protection/>
    </xf>
    <xf numFmtId="3" fontId="1" fillId="0" borderId="0" xfId="52" applyNumberFormat="1" applyFont="1" applyFill="1" applyAlignment="1" applyProtection="1">
      <alignment horizontal="justify" vertical="center" wrapText="1"/>
      <protection/>
    </xf>
    <xf numFmtId="0" fontId="5" fillId="0" borderId="13" xfId="0" applyFont="1" applyBorder="1" applyAlignment="1" applyProtection="1">
      <alignment horizontal="center" vertical="center"/>
      <protection/>
    </xf>
    <xf numFmtId="0" fontId="5" fillId="0" borderId="13" xfId="0" applyFont="1" applyBorder="1" applyAlignment="1" applyProtection="1">
      <alignment vertical="center" wrapText="1"/>
      <protection/>
    </xf>
    <xf numFmtId="4" fontId="5" fillId="0" borderId="13" xfId="0" applyNumberFormat="1" applyFont="1" applyBorder="1" applyAlignment="1" applyProtection="1">
      <alignment vertical="center"/>
      <protection/>
    </xf>
    <xf numFmtId="0" fontId="5" fillId="0" borderId="0" xfId="0" applyFont="1" applyAlignment="1" applyProtection="1">
      <alignment vertical="center"/>
      <protection/>
    </xf>
    <xf numFmtId="0" fontId="4" fillId="0" borderId="0" xfId="52" applyFont="1" applyFill="1" applyAlignment="1" applyProtection="1">
      <alignment horizontal="justify" vertical="center" wrapText="1"/>
      <protection/>
    </xf>
    <xf numFmtId="0" fontId="4" fillId="0" borderId="0" xfId="52" applyFont="1" applyAlignment="1" applyProtection="1">
      <alignment horizontal="justify" vertical="center" wrapText="1"/>
      <protection/>
    </xf>
    <xf numFmtId="0" fontId="5" fillId="0" borderId="13" xfId="52" applyFont="1" applyFill="1" applyBorder="1" applyAlignment="1" applyProtection="1">
      <alignment wrapText="1"/>
      <protection/>
    </xf>
    <xf numFmtId="4" fontId="5" fillId="0" borderId="13" xfId="52" applyNumberFormat="1" applyFont="1" applyFill="1" applyBorder="1" applyAlignment="1" applyProtection="1">
      <alignment/>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0" fontId="5" fillId="0" borderId="13" xfId="0" applyFont="1" applyFill="1" applyBorder="1" applyAlignment="1" applyProtection="1">
      <alignment horizontal="center" vertical="center"/>
      <protection/>
    </xf>
    <xf numFmtId="0" fontId="5" fillId="0" borderId="13" xfId="0" applyFont="1" applyFill="1" applyBorder="1" applyAlignment="1" applyProtection="1">
      <alignment vertical="center" wrapText="1"/>
      <protection/>
    </xf>
    <xf numFmtId="4" fontId="14" fillId="0" borderId="13" xfId="0" applyNumberFormat="1" applyFont="1" applyFill="1" applyBorder="1" applyAlignment="1" applyProtection="1">
      <alignment vertical="center"/>
      <protection/>
    </xf>
    <xf numFmtId="0" fontId="1" fillId="0" borderId="0" xfId="55" applyFont="1" applyFill="1" applyAlignment="1" applyProtection="1">
      <alignment horizontal="justify" wrapText="1"/>
      <protection/>
    </xf>
    <xf numFmtId="0" fontId="4" fillId="0" borderId="0" xfId="0"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0" fontId="1" fillId="0" borderId="0" xfId="55" applyFont="1" applyFill="1" applyAlignment="1" applyProtection="1">
      <alignment horizontal="justify" vertical="center" wrapText="1"/>
      <protection/>
    </xf>
    <xf numFmtId="0" fontId="4" fillId="0" borderId="0" xfId="0" applyFont="1" applyFill="1" applyAlignment="1" applyProtection="1">
      <alignment vertical="center"/>
      <protection/>
    </xf>
    <xf numFmtId="0" fontId="4" fillId="0" borderId="0" xfId="56" applyFont="1" applyFill="1" applyAlignment="1" applyProtection="1">
      <alignment horizontal="center" vertical="center"/>
      <protection/>
    </xf>
    <xf numFmtId="49" fontId="4" fillId="0" borderId="0" xfId="56" applyNumberFormat="1" applyFont="1" applyFill="1" applyAlignment="1" applyProtection="1">
      <alignment horizontal="center" vertical="center"/>
      <protection/>
    </xf>
    <xf numFmtId="0" fontId="4" fillId="0" borderId="0" xfId="56" applyFont="1" applyFill="1" applyAlignment="1" applyProtection="1">
      <alignment vertical="center"/>
      <protection/>
    </xf>
    <xf numFmtId="0" fontId="4" fillId="0" borderId="0" xfId="52" applyFont="1" applyFill="1" applyAlignment="1" applyProtection="1">
      <alignment horizontal="center"/>
      <protection/>
    </xf>
    <xf numFmtId="0" fontId="4" fillId="0" borderId="0" xfId="52" applyFont="1" applyFill="1" applyAlignment="1" applyProtection="1">
      <alignment/>
      <protection/>
    </xf>
    <xf numFmtId="4" fontId="4" fillId="0" borderId="0" xfId="52" applyNumberFormat="1" applyFont="1" applyFill="1" applyAlignment="1" applyProtection="1">
      <alignment horizontal="right" vertical="center"/>
      <protection/>
    </xf>
    <xf numFmtId="49" fontId="1" fillId="0" borderId="0" xfId="52" applyNumberFormat="1" applyFont="1" applyFill="1" applyAlignment="1" applyProtection="1">
      <alignment horizontal="right" vertical="center"/>
      <protection/>
    </xf>
    <xf numFmtId="4" fontId="15" fillId="0" borderId="0" xfId="52" applyNumberFormat="1" applyFont="1" applyFill="1" applyAlignment="1" applyProtection="1">
      <alignment vertical="center"/>
      <protection/>
    </xf>
    <xf numFmtId="49" fontId="1" fillId="0" borderId="0" xfId="52" applyNumberFormat="1" applyFont="1" applyFill="1" applyAlignment="1" applyProtection="1">
      <alignment horizontal="justify" vertical="center" wrapText="1"/>
      <protection/>
    </xf>
    <xf numFmtId="4" fontId="1" fillId="0" borderId="13" xfId="0" applyNumberFormat="1" applyFont="1" applyFill="1" applyBorder="1" applyAlignment="1" applyProtection="1">
      <alignment vertical="center"/>
      <protection/>
    </xf>
    <xf numFmtId="0" fontId="1" fillId="0" borderId="0" xfId="52" applyFont="1" applyFill="1" applyAlignment="1" applyProtection="1">
      <alignment horizontal="justify" wrapText="1"/>
      <protection/>
    </xf>
    <xf numFmtId="4" fontId="5" fillId="0" borderId="13" xfId="0" applyNumberFormat="1" applyFont="1" applyFill="1" applyBorder="1" applyAlignment="1" applyProtection="1">
      <alignment vertical="center"/>
      <protection/>
    </xf>
    <xf numFmtId="0" fontId="1" fillId="0" borderId="0" xfId="52" applyFont="1" applyAlignment="1" applyProtection="1">
      <alignment horizontal="justify" wrapText="1"/>
      <protection/>
    </xf>
    <xf numFmtId="0" fontId="1" fillId="0" borderId="0" xfId="52" applyFont="1" applyAlignment="1" applyProtection="1">
      <alignment horizontal="center" vertical="center"/>
      <protection/>
    </xf>
    <xf numFmtId="0" fontId="1" fillId="0" borderId="0" xfId="52" applyFont="1" applyAlignment="1" applyProtection="1">
      <alignment vertical="center"/>
      <protection/>
    </xf>
    <xf numFmtId="0" fontId="5" fillId="0" borderId="0" xfId="52" applyFont="1" applyFill="1" applyAlignment="1" applyProtection="1">
      <alignment horizontal="center" vertical="center"/>
      <protection/>
    </xf>
    <xf numFmtId="0" fontId="5" fillId="0" borderId="0" xfId="52" applyFont="1" applyAlignment="1" applyProtection="1">
      <alignment horizontal="center" vertical="center"/>
      <protection/>
    </xf>
    <xf numFmtId="0" fontId="5" fillId="0" borderId="0" xfId="52" applyFont="1" applyProtection="1">
      <alignment/>
      <protection/>
    </xf>
    <xf numFmtId="0" fontId="4" fillId="0" borderId="0" xfId="52" applyFont="1" applyAlignment="1" applyProtection="1">
      <alignment wrapText="1"/>
      <protection/>
    </xf>
    <xf numFmtId="0" fontId="4" fillId="0" borderId="0" xfId="52" applyFont="1" applyAlignment="1" applyProtection="1">
      <alignment vertical="top"/>
      <protection/>
    </xf>
    <xf numFmtId="3" fontId="1" fillId="0" borderId="0" xfId="52" applyNumberFormat="1" applyFont="1" applyFill="1" applyAlignment="1" applyProtection="1">
      <alignment horizontal="justify"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3" fontId="4" fillId="0" borderId="0" xfId="52" applyNumberFormat="1" applyFont="1" applyAlignment="1" applyProtection="1">
      <alignment vertical="center"/>
      <protection/>
    </xf>
    <xf numFmtId="0" fontId="4" fillId="0" borderId="0" xfId="52" applyNumberFormat="1" applyFont="1" applyFill="1" applyAlignment="1" applyProtection="1">
      <alignment horizontal="center" vertical="center"/>
      <protection/>
    </xf>
    <xf numFmtId="0" fontId="4" fillId="0" borderId="0" xfId="52" applyNumberFormat="1" applyFont="1" applyFill="1" applyAlignment="1" applyProtection="1">
      <alignment horizontal="left" vertical="center" wrapText="1"/>
      <protection/>
    </xf>
    <xf numFmtId="0" fontId="1" fillId="0" borderId="0" xfId="52" applyFont="1" applyFill="1" applyBorder="1" applyAlignment="1" applyProtection="1">
      <alignment horizontal="justify" vertical="center" wrapText="1"/>
      <protection/>
    </xf>
    <xf numFmtId="4" fontId="4" fillId="0" borderId="0" xfId="52" applyNumberFormat="1" applyFont="1" applyFill="1" applyProtection="1">
      <alignment/>
      <protection/>
    </xf>
    <xf numFmtId="49" fontId="4" fillId="0" borderId="0" xfId="52" applyNumberFormat="1" applyFont="1" applyAlignment="1" applyProtection="1">
      <alignment horizontal="center" vertical="center"/>
      <protection/>
    </xf>
    <xf numFmtId="0" fontId="5" fillId="0" borderId="14" xfId="52" applyFont="1" applyFill="1" applyBorder="1" applyAlignment="1" applyProtection="1">
      <alignment horizontal="center" vertical="center"/>
      <protection/>
    </xf>
    <xf numFmtId="0" fontId="5" fillId="0" borderId="14" xfId="52" applyFont="1" applyFill="1" applyBorder="1" applyAlignment="1" applyProtection="1">
      <alignment vertical="center" wrapText="1"/>
      <protection/>
    </xf>
    <xf numFmtId="4" fontId="1" fillId="0" borderId="14" xfId="52" applyNumberFormat="1" applyFont="1" applyFill="1" applyBorder="1" applyAlignment="1" applyProtection="1">
      <alignment vertical="center"/>
      <protection/>
    </xf>
    <xf numFmtId="0" fontId="4" fillId="0" borderId="0" xfId="52" applyFont="1" applyFill="1" applyAlignment="1" applyProtection="1">
      <alignment vertical="top"/>
      <protection/>
    </xf>
    <xf numFmtId="0" fontId="3" fillId="33" borderId="0" xfId="0" applyFont="1" applyFill="1" applyBorder="1" applyAlignment="1" applyProtection="1">
      <alignment horizontal="center"/>
      <protection/>
    </xf>
    <xf numFmtId="0" fontId="3" fillId="33" borderId="15" xfId="0" applyFont="1" applyFill="1" applyBorder="1" applyAlignment="1" applyProtection="1">
      <alignment horizontal="left"/>
      <protection/>
    </xf>
    <xf numFmtId="3" fontId="5" fillId="33" borderId="15"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0" fontId="1" fillId="0" borderId="16" xfId="52" applyFont="1" applyFill="1" applyBorder="1" applyAlignment="1" applyProtection="1">
      <alignment horizontal="justify" vertical="center" wrapText="1"/>
      <protection/>
    </xf>
    <xf numFmtId="0" fontId="1" fillId="0" borderId="17" xfId="52" applyFont="1" applyFill="1" applyBorder="1" applyAlignment="1" applyProtection="1">
      <alignment horizontal="justify" vertical="center" wrapText="1"/>
      <protection/>
    </xf>
    <xf numFmtId="4" fontId="1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1" fillId="0" borderId="18" xfId="52" applyFont="1" applyFill="1" applyBorder="1" applyAlignment="1" applyProtection="1">
      <alignment horizontal="left" vertical="center" wrapText="1"/>
      <protection/>
    </xf>
    <xf numFmtId="0" fontId="1" fillId="0" borderId="19" xfId="52" applyFont="1" applyFill="1" applyBorder="1" applyAlignment="1" applyProtection="1">
      <alignment horizontal="left" vertical="center" wrapText="1"/>
      <protection/>
    </xf>
    <xf numFmtId="0" fontId="1" fillId="0" borderId="20" xfId="52" applyFont="1" applyFill="1" applyBorder="1" applyAlignment="1" applyProtection="1">
      <alignment horizontal="left" vertical="center" wrapText="1"/>
      <protection/>
    </xf>
    <xf numFmtId="0" fontId="1" fillId="0" borderId="21" xfId="52" applyFont="1" applyFill="1" applyBorder="1" applyAlignment="1" applyProtection="1">
      <alignment horizontal="left" vertical="center" wrapText="1"/>
      <protection/>
    </xf>
    <xf numFmtId="0" fontId="1" fillId="0" borderId="11" xfId="52" applyFont="1" applyFill="1" applyBorder="1" applyAlignment="1" applyProtection="1">
      <alignment horizontal="left" vertical="center" wrapText="1"/>
      <protection/>
    </xf>
    <xf numFmtId="0" fontId="1" fillId="0" borderId="12" xfId="52" applyFont="1" applyFill="1" applyBorder="1" applyAlignment="1" applyProtection="1">
      <alignment horizontal="left" vertical="center" wrapText="1"/>
      <protection/>
    </xf>
    <xf numFmtId="4" fontId="1" fillId="0" borderId="10" xfId="52" applyNumberFormat="1" applyFont="1" applyFill="1" applyBorder="1" applyAlignment="1" applyProtection="1">
      <alignment vertical="center"/>
      <protection/>
    </xf>
    <xf numFmtId="0" fontId="1" fillId="0" borderId="22" xfId="52" applyFont="1" applyFill="1" applyBorder="1" applyAlignment="1" applyProtection="1">
      <alignment horizontal="left" vertical="center" wrapText="1"/>
      <protection/>
    </xf>
    <xf numFmtId="0" fontId="1" fillId="0" borderId="16" xfId="52" applyFont="1" applyFill="1" applyBorder="1" applyAlignment="1" applyProtection="1">
      <alignment horizontal="left" vertical="center" wrapText="1"/>
      <protection/>
    </xf>
    <xf numFmtId="0" fontId="1" fillId="0" borderId="17" xfId="52" applyFont="1" applyFill="1" applyBorder="1" applyAlignment="1" applyProtection="1">
      <alignment horizontal="left" vertical="center" wrapText="1"/>
      <protection/>
    </xf>
    <xf numFmtId="0" fontId="1" fillId="0" borderId="22" xfId="0" applyFont="1" applyFill="1" applyBorder="1" applyAlignment="1" applyProtection="1">
      <alignment horizontal="left" vertical="center" wrapText="1"/>
      <protection/>
    </xf>
    <xf numFmtId="4" fontId="1" fillId="0" borderId="22" xfId="0" applyNumberFormat="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3" fillId="33" borderId="0" xfId="0" applyFont="1" applyFill="1" applyAlignment="1" applyProtection="1">
      <alignment horizontal="left" wrapText="1"/>
      <protection/>
    </xf>
    <xf numFmtId="0" fontId="12" fillId="0" borderId="0" xfId="0" applyFont="1" applyFill="1" applyAlignment="1" applyProtection="1">
      <alignment vertical="center"/>
      <protection/>
    </xf>
    <xf numFmtId="3" fontId="12" fillId="0" borderId="0" xfId="0" applyNumberFormat="1" applyFont="1" applyFill="1" applyAlignment="1" applyProtection="1">
      <alignment vertical="center"/>
      <protection/>
    </xf>
    <xf numFmtId="0" fontId="13" fillId="0" borderId="0" xfId="0" applyFont="1" applyFill="1" applyAlignment="1" applyProtection="1">
      <alignment vertical="center"/>
      <protection/>
    </xf>
    <xf numFmtId="0" fontId="1" fillId="0" borderId="0" xfId="57" applyFont="1" applyFill="1" applyAlignment="1" applyProtection="1">
      <alignment vertical="center"/>
      <protection/>
    </xf>
    <xf numFmtId="0" fontId="1" fillId="0" borderId="0" xfId="57" applyFont="1" applyFill="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3" fontId="1" fillId="0" borderId="0" xfId="0" applyNumberFormat="1" applyFont="1" applyFill="1" applyAlignment="1" applyProtection="1">
      <alignment horizontal="justify" vertical="center" wrapText="1"/>
      <protection/>
    </xf>
    <xf numFmtId="0" fontId="3" fillId="34" borderId="0" xfId="52" applyFont="1" applyFill="1" applyAlignment="1" applyProtection="1">
      <alignment horizontal="center"/>
      <protection/>
    </xf>
    <xf numFmtId="0" fontId="3" fillId="34" borderId="0" xfId="52" applyFont="1" applyFill="1" applyAlignment="1" applyProtection="1">
      <alignment horizontal="left" wrapText="1"/>
      <protection/>
    </xf>
    <xf numFmtId="3" fontId="3" fillId="34"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0" fontId="1" fillId="0" borderId="0" xfId="52" applyFont="1" applyFill="1" applyAlignment="1" applyProtection="1">
      <alignment horizontal="right" vertical="top" wrapText="1"/>
      <protection/>
    </xf>
    <xf numFmtId="0" fontId="1" fillId="0" borderId="0" xfId="52" applyFont="1" applyFill="1" applyAlignment="1" applyProtection="1">
      <alignment horizontal="center" vertical="top"/>
      <protection/>
    </xf>
    <xf numFmtId="0" fontId="1" fillId="0" borderId="0" xfId="52" applyFont="1" applyFill="1" applyBorder="1" applyAlignment="1" applyProtection="1">
      <alignment horizontal="left" vertical="top" wrapText="1"/>
      <protection/>
    </xf>
    <xf numFmtId="0" fontId="1" fillId="0" borderId="0" xfId="52" applyFont="1" applyFill="1" applyAlignment="1" applyProtection="1">
      <alignment vertical="top"/>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2 2" xfId="53"/>
    <cellStyle name="Normalny 3" xfId="54"/>
    <cellStyle name="Normalny 3 2" xfId="55"/>
    <cellStyle name="Normalny 4" xfId="56"/>
    <cellStyle name="Normalny 5" xfId="57"/>
    <cellStyle name="Obliczenia" xfId="58"/>
    <cellStyle name="Followed Hyperlink" xfId="59"/>
    <cellStyle name="Percent" xfId="60"/>
    <cellStyle name="Styl 1"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E666"/>
  <sheetViews>
    <sheetView tabSelected="1" view="pageBreakPreview" zoomScaleSheetLayoutView="100" zoomScalePageLayoutView="0" workbookViewId="0" topLeftCell="A586">
      <selection activeCell="C599" sqref="C599:H599"/>
    </sheetView>
  </sheetViews>
  <sheetFormatPr defaultColWidth="9.140625" defaultRowHeight="12.75"/>
  <cols>
    <col min="1" max="1" width="3.57421875" style="96" customWidth="1"/>
    <col min="2" max="2" width="6.28125" style="96" customWidth="1"/>
    <col min="3" max="3" width="44.421875" style="182" customWidth="1"/>
    <col min="4" max="4" width="13.140625" style="183" customWidth="1"/>
    <col min="5" max="5" width="14.28125" style="183" customWidth="1"/>
    <col min="6" max="6" width="13.57421875" style="183" customWidth="1"/>
    <col min="7" max="7" width="12.7109375" style="183" customWidth="1"/>
    <col min="8" max="8" width="13.28125" style="183" customWidth="1"/>
    <col min="9" max="16384" width="9.140625" style="99" customWidth="1"/>
  </cols>
  <sheetData>
    <row r="1" spans="1:8" s="4" customFormat="1" ht="18" customHeight="1">
      <c r="A1" s="3" t="s">
        <v>23</v>
      </c>
      <c r="B1" s="3"/>
      <c r="C1" s="3"/>
      <c r="D1" s="3"/>
      <c r="E1" s="3"/>
      <c r="F1" s="3"/>
      <c r="G1" s="3"/>
      <c r="H1" s="3"/>
    </row>
    <row r="2" spans="1:8" s="6" customFormat="1" ht="18" customHeight="1">
      <c r="A2" s="5" t="s">
        <v>0</v>
      </c>
      <c r="B2" s="5"/>
      <c r="C2" s="5"/>
      <c r="D2" s="5"/>
      <c r="E2" s="5"/>
      <c r="F2" s="5"/>
      <c r="G2" s="5"/>
      <c r="H2" s="5"/>
    </row>
    <row r="3" spans="1:8" s="8" customFormat="1" ht="159.75" customHeight="1">
      <c r="A3" s="7" t="s">
        <v>205</v>
      </c>
      <c r="B3" s="7"/>
      <c r="C3" s="7"/>
      <c r="D3" s="7"/>
      <c r="E3" s="7"/>
      <c r="F3" s="7"/>
      <c r="G3" s="7"/>
      <c r="H3" s="7"/>
    </row>
    <row r="4" spans="1:161" s="8" customFormat="1" ht="42" customHeight="1">
      <c r="A4" s="2" t="s">
        <v>352</v>
      </c>
      <c r="B4" s="2"/>
      <c r="C4" s="2"/>
      <c r="D4" s="2"/>
      <c r="E4" s="2"/>
      <c r="F4" s="2"/>
      <c r="G4" s="2"/>
      <c r="H4" s="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row>
    <row r="5" spans="1:8" s="6" customFormat="1" ht="15.75" customHeight="1">
      <c r="A5" s="5" t="s">
        <v>1</v>
      </c>
      <c r="B5" s="5"/>
      <c r="C5" s="5"/>
      <c r="D5" s="5"/>
      <c r="E5" s="5"/>
      <c r="F5" s="5"/>
      <c r="G5" s="5"/>
      <c r="H5" s="5"/>
    </row>
    <row r="6" spans="1:8" s="4" customFormat="1" ht="69" customHeight="1">
      <c r="A6" s="9" t="s">
        <v>466</v>
      </c>
      <c r="B6" s="9"/>
      <c r="C6" s="9"/>
      <c r="D6" s="9"/>
      <c r="E6" s="9"/>
      <c r="F6" s="9"/>
      <c r="G6" s="9"/>
      <c r="H6" s="9"/>
    </row>
    <row r="7" spans="1:8" s="4" customFormat="1" ht="25.5" customHeight="1">
      <c r="A7" s="9" t="s">
        <v>82</v>
      </c>
      <c r="B7" s="9"/>
      <c r="C7" s="9"/>
      <c r="D7" s="9"/>
      <c r="E7" s="9"/>
      <c r="F7" s="9"/>
      <c r="G7" s="9"/>
      <c r="H7" s="9"/>
    </row>
    <row r="8" spans="1:8" s="6" customFormat="1" ht="18" customHeight="1">
      <c r="A8" s="5" t="s">
        <v>36</v>
      </c>
      <c r="B8" s="5"/>
      <c r="C8" s="5"/>
      <c r="D8" s="5"/>
      <c r="E8" s="5"/>
      <c r="F8" s="5"/>
      <c r="G8" s="5"/>
      <c r="H8" s="5"/>
    </row>
    <row r="9" spans="1:8" s="11" customFormat="1" ht="20.25" customHeight="1">
      <c r="A9" s="10" t="s">
        <v>3</v>
      </c>
      <c r="B9" s="10"/>
      <c r="C9" s="10"/>
      <c r="D9" s="10"/>
      <c r="E9" s="10"/>
      <c r="F9" s="10"/>
      <c r="G9" s="10"/>
      <c r="H9" s="10"/>
    </row>
    <row r="10" spans="1:8" s="11" customFormat="1" ht="18" customHeight="1">
      <c r="A10" s="12" t="s">
        <v>80</v>
      </c>
      <c r="B10" s="12"/>
      <c r="C10" s="12"/>
      <c r="D10" s="12"/>
      <c r="E10" s="12"/>
      <c r="F10" s="12"/>
      <c r="G10" s="12"/>
      <c r="H10" s="12"/>
    </row>
    <row r="11" spans="1:8" s="17" customFormat="1" ht="91.5" customHeight="1">
      <c r="A11" s="13" t="s">
        <v>13</v>
      </c>
      <c r="B11" s="14" t="s">
        <v>4</v>
      </c>
      <c r="C11" s="15"/>
      <c r="D11" s="16" t="s">
        <v>5</v>
      </c>
      <c r="E11" s="16" t="s">
        <v>8</v>
      </c>
      <c r="F11" s="16" t="s">
        <v>6</v>
      </c>
      <c r="G11" s="16" t="s">
        <v>14</v>
      </c>
      <c r="H11" s="16" t="s">
        <v>7</v>
      </c>
    </row>
    <row r="12" spans="1:8" s="21" customFormat="1" ht="4.5" customHeight="1">
      <c r="A12" s="18"/>
      <c r="B12" s="18"/>
      <c r="C12" s="19"/>
      <c r="D12" s="19"/>
      <c r="E12" s="19"/>
      <c r="F12" s="19"/>
      <c r="G12" s="19"/>
      <c r="H12" s="20"/>
    </row>
    <row r="13" spans="1:8" s="25" customFormat="1" ht="14.25" customHeight="1">
      <c r="A13" s="22" t="s">
        <v>9</v>
      </c>
      <c r="B13" s="22"/>
      <c r="C13" s="23" t="s">
        <v>24</v>
      </c>
      <c r="D13" s="24"/>
      <c r="E13" s="24"/>
      <c r="F13" s="24"/>
      <c r="G13" s="24"/>
      <c r="H13" s="24"/>
    </row>
    <row r="14" spans="1:8" s="29" customFormat="1" ht="11.25" customHeight="1">
      <c r="A14" s="26"/>
      <c r="B14" s="26"/>
      <c r="C14" s="27"/>
      <c r="D14" s="27"/>
      <c r="E14" s="27"/>
      <c r="F14" s="27"/>
      <c r="G14" s="27"/>
      <c r="H14" s="28"/>
    </row>
    <row r="15" spans="1:8" s="33" customFormat="1" ht="24" customHeight="1">
      <c r="A15" s="30"/>
      <c r="B15" s="30"/>
      <c r="C15" s="31" t="s">
        <v>15</v>
      </c>
      <c r="D15" s="32">
        <v>1231165801.37</v>
      </c>
      <c r="E15" s="32">
        <f>E37+E51+E161+E165+E181+E185+E31+E177+E145+E17+E26+E41+E153+E173+E47</f>
        <v>48355470.71</v>
      </c>
      <c r="F15" s="32">
        <f>F37+F51+F161+F165+F181+F185+F31+F177+F145+F17+F26+F41+F153+F173+F47</f>
        <v>152785132</v>
      </c>
      <c r="G15" s="32">
        <f>G37+G51+G161+G165+G181+G185+G31+G177+G145+G17+G26+G41+G153+G173+G47</f>
        <v>4232301</v>
      </c>
      <c r="H15" s="32">
        <f>D15+E15-F15</f>
        <v>1126736140.08</v>
      </c>
    </row>
    <row r="16" spans="1:8" s="36" customFormat="1" ht="6.75" customHeight="1">
      <c r="A16" s="34"/>
      <c r="B16" s="34"/>
      <c r="C16" s="1"/>
      <c r="D16" s="1"/>
      <c r="E16" s="35"/>
      <c r="F16" s="35"/>
      <c r="G16" s="35"/>
      <c r="H16" s="1"/>
    </row>
    <row r="17" spans="1:8" s="33" customFormat="1" ht="23.25" customHeight="1">
      <c r="A17" s="30"/>
      <c r="B17" s="37" t="s">
        <v>183</v>
      </c>
      <c r="C17" s="31" t="s">
        <v>184</v>
      </c>
      <c r="D17" s="38">
        <v>12261663.36</v>
      </c>
      <c r="E17" s="38">
        <f>E18+E20</f>
        <v>11107.71</v>
      </c>
      <c r="F17" s="38">
        <f>F18+F20</f>
        <v>715000</v>
      </c>
      <c r="G17" s="38">
        <f>G18+G20</f>
        <v>0</v>
      </c>
      <c r="H17" s="38">
        <f>D17+E17-F17</f>
        <v>11557771.07</v>
      </c>
    </row>
    <row r="18" spans="1:18" s="21" customFormat="1" ht="19.5" customHeight="1">
      <c r="A18" s="18"/>
      <c r="B18" s="39" t="s">
        <v>240</v>
      </c>
      <c r="C18" s="40" t="s">
        <v>241</v>
      </c>
      <c r="D18" s="41">
        <v>6550000</v>
      </c>
      <c r="E18" s="41">
        <v>0</v>
      </c>
      <c r="F18" s="41">
        <v>715000</v>
      </c>
      <c r="G18" s="41">
        <v>0</v>
      </c>
      <c r="H18" s="41">
        <f>D18+E18-F18</f>
        <v>5835000</v>
      </c>
      <c r="J18" s="42"/>
      <c r="K18" s="42"/>
      <c r="L18" s="42"/>
      <c r="Q18" s="42"/>
      <c r="R18" s="42"/>
    </row>
    <row r="19" spans="1:8" s="21" customFormat="1" ht="40.5" customHeight="1">
      <c r="A19" s="18"/>
      <c r="B19" s="39"/>
      <c r="C19" s="2" t="s">
        <v>494</v>
      </c>
      <c r="D19" s="2"/>
      <c r="E19" s="2"/>
      <c r="F19" s="2"/>
      <c r="G19" s="2"/>
      <c r="H19" s="2"/>
    </row>
    <row r="20" spans="1:8" s="47" customFormat="1" ht="18.75" customHeight="1">
      <c r="A20" s="43"/>
      <c r="B20" s="44" t="s">
        <v>185</v>
      </c>
      <c r="C20" s="45" t="s">
        <v>21</v>
      </c>
      <c r="D20" s="46">
        <v>111663.36</v>
      </c>
      <c r="E20" s="46">
        <v>11107.71</v>
      </c>
      <c r="F20" s="46">
        <v>0</v>
      </c>
      <c r="G20" s="46">
        <v>0</v>
      </c>
      <c r="H20" s="46">
        <f>D20+E20-F20</f>
        <v>122771.07</v>
      </c>
    </row>
    <row r="21" spans="1:8" s="36" customFormat="1" ht="27.75" customHeight="1">
      <c r="A21" s="34"/>
      <c r="B21" s="34"/>
      <c r="C21" s="2" t="s">
        <v>455</v>
      </c>
      <c r="D21" s="2"/>
      <c r="E21" s="2"/>
      <c r="F21" s="2"/>
      <c r="G21" s="2"/>
      <c r="H21" s="2"/>
    </row>
    <row r="22" spans="1:8" s="36" customFormat="1" ht="13.5" customHeight="1">
      <c r="A22" s="34"/>
      <c r="B22" s="34"/>
      <c r="C22" s="2" t="s">
        <v>456</v>
      </c>
      <c r="D22" s="2"/>
      <c r="E22" s="2"/>
      <c r="F22" s="2"/>
      <c r="G22" s="2"/>
      <c r="H22" s="2"/>
    </row>
    <row r="23" spans="1:8" s="36" customFormat="1" ht="13.5" customHeight="1">
      <c r="A23" s="34"/>
      <c r="B23" s="34"/>
      <c r="C23" s="2" t="s">
        <v>457</v>
      </c>
      <c r="D23" s="2"/>
      <c r="E23" s="2"/>
      <c r="F23" s="2"/>
      <c r="G23" s="2"/>
      <c r="H23" s="2"/>
    </row>
    <row r="24" spans="1:8" s="36" customFormat="1" ht="24.75" customHeight="1">
      <c r="A24" s="34"/>
      <c r="B24" s="34"/>
      <c r="C24" s="2" t="s">
        <v>458</v>
      </c>
      <c r="D24" s="2"/>
      <c r="E24" s="2"/>
      <c r="F24" s="2"/>
      <c r="G24" s="2"/>
      <c r="H24" s="2"/>
    </row>
    <row r="25" spans="1:8" s="21" customFormat="1" ht="6.75" customHeight="1">
      <c r="A25" s="18"/>
      <c r="B25" s="39"/>
      <c r="C25" s="1"/>
      <c r="D25" s="1"/>
      <c r="E25" s="1"/>
      <c r="F25" s="1"/>
      <c r="G25" s="1"/>
      <c r="H25" s="1"/>
    </row>
    <row r="26" spans="1:8" s="33" customFormat="1" ht="25.5" customHeight="1">
      <c r="A26" s="30"/>
      <c r="B26" s="37" t="s">
        <v>423</v>
      </c>
      <c r="C26" s="31" t="s">
        <v>424</v>
      </c>
      <c r="D26" s="38">
        <v>444000</v>
      </c>
      <c r="E26" s="38">
        <f>E27</f>
        <v>0</v>
      </c>
      <c r="F26" s="38">
        <f>F27</f>
        <v>105540</v>
      </c>
      <c r="G26" s="38">
        <f>G27</f>
        <v>0</v>
      </c>
      <c r="H26" s="38">
        <f>D26+E26-F26</f>
        <v>338460</v>
      </c>
    </row>
    <row r="27" spans="1:8" s="21" customFormat="1" ht="51" customHeight="1">
      <c r="A27" s="18"/>
      <c r="B27" s="48" t="s">
        <v>425</v>
      </c>
      <c r="C27" s="49" t="s">
        <v>426</v>
      </c>
      <c r="D27" s="50">
        <v>380000</v>
      </c>
      <c r="E27" s="50">
        <v>0</v>
      </c>
      <c r="F27" s="50">
        <v>105540</v>
      </c>
      <c r="G27" s="50">
        <v>0</v>
      </c>
      <c r="H27" s="50">
        <f>D27+E27-F27</f>
        <v>274460</v>
      </c>
    </row>
    <row r="28" spans="1:8" s="21" customFormat="1" ht="45.75" customHeight="1">
      <c r="A28" s="18"/>
      <c r="B28" s="48"/>
      <c r="C28" s="2" t="s">
        <v>559</v>
      </c>
      <c r="D28" s="2"/>
      <c r="E28" s="2"/>
      <c r="F28" s="2"/>
      <c r="G28" s="2"/>
      <c r="H28" s="2"/>
    </row>
    <row r="29" spans="1:8" s="21" customFormat="1" ht="42.75" customHeight="1">
      <c r="A29" s="18"/>
      <c r="B29" s="39"/>
      <c r="C29" s="1"/>
      <c r="D29" s="1"/>
      <c r="E29" s="1"/>
      <c r="F29" s="1"/>
      <c r="G29" s="1"/>
      <c r="H29" s="1"/>
    </row>
    <row r="30" spans="1:8" s="21" customFormat="1" ht="4.5" customHeight="1">
      <c r="A30" s="18"/>
      <c r="B30" s="39"/>
      <c r="C30" s="1"/>
      <c r="D30" s="1"/>
      <c r="E30" s="1"/>
      <c r="F30" s="1"/>
      <c r="G30" s="1"/>
      <c r="H30" s="1"/>
    </row>
    <row r="31" spans="1:8" s="33" customFormat="1" ht="24.75" customHeight="1">
      <c r="A31" s="30"/>
      <c r="B31" s="30">
        <v>150</v>
      </c>
      <c r="C31" s="31" t="s">
        <v>102</v>
      </c>
      <c r="D31" s="38">
        <v>6025214</v>
      </c>
      <c r="E31" s="38">
        <f>E32+E34</f>
        <v>2876</v>
      </c>
      <c r="F31" s="38">
        <f>F32+F34</f>
        <v>0</v>
      </c>
      <c r="G31" s="38">
        <f>G32+G34</f>
        <v>0</v>
      </c>
      <c r="H31" s="38">
        <f>D31+E31-F31</f>
        <v>6028090</v>
      </c>
    </row>
    <row r="32" spans="1:8" s="33" customFormat="1" ht="18.75" customHeight="1">
      <c r="A32" s="51"/>
      <c r="B32" s="18">
        <v>15011</v>
      </c>
      <c r="C32" s="40" t="s">
        <v>119</v>
      </c>
      <c r="D32" s="41">
        <v>5813198</v>
      </c>
      <c r="E32" s="41">
        <v>216</v>
      </c>
      <c r="F32" s="41">
        <v>0</v>
      </c>
      <c r="G32" s="41">
        <v>0</v>
      </c>
      <c r="H32" s="41">
        <f>D32+E32-F32</f>
        <v>5813414</v>
      </c>
    </row>
    <row r="33" spans="1:8" s="21" customFormat="1" ht="27.75" customHeight="1">
      <c r="A33" s="52"/>
      <c r="B33" s="52"/>
      <c r="C33" s="2" t="s">
        <v>530</v>
      </c>
      <c r="D33" s="2"/>
      <c r="E33" s="2"/>
      <c r="F33" s="2"/>
      <c r="G33" s="2"/>
      <c r="H33" s="2"/>
    </row>
    <row r="34" spans="1:8" s="21" customFormat="1" ht="18.75" customHeight="1">
      <c r="A34" s="18"/>
      <c r="B34" s="18">
        <v>15013</v>
      </c>
      <c r="C34" s="40" t="s">
        <v>106</v>
      </c>
      <c r="D34" s="41">
        <v>7734</v>
      </c>
      <c r="E34" s="41">
        <v>2660</v>
      </c>
      <c r="F34" s="41">
        <v>0</v>
      </c>
      <c r="G34" s="41">
        <v>0</v>
      </c>
      <c r="H34" s="41">
        <f>D34+E34-F34</f>
        <v>10394</v>
      </c>
    </row>
    <row r="35" spans="1:8" s="36" customFormat="1" ht="43.5" customHeight="1">
      <c r="A35" s="34"/>
      <c r="B35" s="34"/>
      <c r="C35" s="2" t="s">
        <v>418</v>
      </c>
      <c r="D35" s="2"/>
      <c r="E35" s="2"/>
      <c r="F35" s="2"/>
      <c r="G35" s="2"/>
      <c r="H35" s="2"/>
    </row>
    <row r="36" spans="1:8" s="33" customFormat="1" ht="4.5" customHeight="1">
      <c r="A36" s="51"/>
      <c r="B36" s="51"/>
      <c r="C36" s="1"/>
      <c r="D36" s="1"/>
      <c r="E36" s="1"/>
      <c r="F36" s="1"/>
      <c r="G36" s="1"/>
      <c r="H36" s="1"/>
    </row>
    <row r="37" spans="1:8" s="33" customFormat="1" ht="24.75" customHeight="1">
      <c r="A37" s="30"/>
      <c r="B37" s="30">
        <v>600</v>
      </c>
      <c r="C37" s="31" t="s">
        <v>33</v>
      </c>
      <c r="D37" s="38">
        <v>80693431</v>
      </c>
      <c r="E37" s="38">
        <f>E38</f>
        <v>33600</v>
      </c>
      <c r="F37" s="38">
        <f>F38</f>
        <v>0</v>
      </c>
      <c r="G37" s="38">
        <f>G38</f>
        <v>0</v>
      </c>
      <c r="H37" s="38">
        <f>D37+E37-F37</f>
        <v>80727031</v>
      </c>
    </row>
    <row r="38" spans="1:8" s="21" customFormat="1" ht="21.75" customHeight="1">
      <c r="A38" s="18"/>
      <c r="B38" s="39" t="s">
        <v>55</v>
      </c>
      <c r="C38" s="40" t="s">
        <v>54</v>
      </c>
      <c r="D38" s="41">
        <v>12138631</v>
      </c>
      <c r="E38" s="41">
        <v>33600</v>
      </c>
      <c r="F38" s="41">
        <v>0</v>
      </c>
      <c r="G38" s="41">
        <v>0</v>
      </c>
      <c r="H38" s="41">
        <f>D38+E38-F38</f>
        <v>12172231</v>
      </c>
    </row>
    <row r="39" spans="1:8" s="21" customFormat="1" ht="47.25" customHeight="1">
      <c r="A39" s="18"/>
      <c r="B39" s="18"/>
      <c r="C39" s="9" t="s">
        <v>495</v>
      </c>
      <c r="D39" s="9"/>
      <c r="E39" s="9"/>
      <c r="F39" s="9"/>
      <c r="G39" s="9"/>
      <c r="H39" s="9"/>
    </row>
    <row r="40" spans="1:8" s="36" customFormat="1" ht="5.25" customHeight="1">
      <c r="A40" s="34"/>
      <c r="B40" s="34"/>
      <c r="C40" s="1"/>
      <c r="D40" s="1"/>
      <c r="E40" s="1"/>
      <c r="F40" s="1"/>
      <c r="G40" s="1"/>
      <c r="H40" s="1"/>
    </row>
    <row r="41" spans="1:8" s="33" customFormat="1" ht="24.75" customHeight="1">
      <c r="A41" s="30"/>
      <c r="B41" s="30">
        <v>710</v>
      </c>
      <c r="C41" s="31" t="s">
        <v>190</v>
      </c>
      <c r="D41" s="38">
        <v>407050</v>
      </c>
      <c r="E41" s="38">
        <f>E42+E44</f>
        <v>0</v>
      </c>
      <c r="F41" s="38">
        <f>F42+F44</f>
        <v>1045</v>
      </c>
      <c r="G41" s="38">
        <f>G42+G44</f>
        <v>0</v>
      </c>
      <c r="H41" s="38">
        <f>D41+E41-F41</f>
        <v>406005</v>
      </c>
    </row>
    <row r="42" spans="2:8" s="21" customFormat="1" ht="21" customHeight="1">
      <c r="B42" s="21">
        <v>71003</v>
      </c>
      <c r="C42" s="40" t="s">
        <v>191</v>
      </c>
      <c r="D42" s="41">
        <v>2700</v>
      </c>
      <c r="E42" s="41">
        <v>0</v>
      </c>
      <c r="F42" s="41">
        <v>845</v>
      </c>
      <c r="G42" s="41">
        <v>0</v>
      </c>
      <c r="H42" s="41">
        <f>D42+E42-F42</f>
        <v>1855</v>
      </c>
    </row>
    <row r="43" spans="1:8" s="33" customFormat="1" ht="26.25" customHeight="1">
      <c r="A43" s="51"/>
      <c r="B43" s="53"/>
      <c r="C43" s="54" t="s">
        <v>192</v>
      </c>
      <c r="D43" s="54"/>
      <c r="E43" s="54"/>
      <c r="F43" s="54"/>
      <c r="G43" s="54"/>
      <c r="H43" s="54"/>
    </row>
    <row r="44" spans="1:8" s="21" customFormat="1" ht="22.5" customHeight="1">
      <c r="A44" s="18"/>
      <c r="B44" s="18">
        <v>71005</v>
      </c>
      <c r="C44" s="40" t="s">
        <v>238</v>
      </c>
      <c r="D44" s="41">
        <v>269350</v>
      </c>
      <c r="E44" s="41">
        <v>0</v>
      </c>
      <c r="F44" s="41">
        <v>200</v>
      </c>
      <c r="G44" s="41">
        <v>0</v>
      </c>
      <c r="H44" s="41">
        <f>D44+E44-F44</f>
        <v>269150</v>
      </c>
    </row>
    <row r="45" spans="1:8" s="21" customFormat="1" ht="40.5" customHeight="1">
      <c r="A45" s="18"/>
      <c r="B45" s="18"/>
      <c r="C45" s="2" t="s">
        <v>239</v>
      </c>
      <c r="D45" s="2"/>
      <c r="E45" s="2"/>
      <c r="F45" s="2"/>
      <c r="G45" s="2"/>
      <c r="H45" s="2"/>
    </row>
    <row r="46" spans="1:8" s="33" customFormat="1" ht="9" customHeight="1">
      <c r="A46" s="51"/>
      <c r="B46" s="53"/>
      <c r="C46" s="9"/>
      <c r="D46" s="9"/>
      <c r="E46" s="9"/>
      <c r="F46" s="9"/>
      <c r="G46" s="9"/>
      <c r="H46" s="9"/>
    </row>
    <row r="47" spans="1:8" s="33" customFormat="1" ht="45" customHeight="1">
      <c r="A47" s="30"/>
      <c r="B47" s="55">
        <v>756</v>
      </c>
      <c r="C47" s="31" t="s">
        <v>126</v>
      </c>
      <c r="D47" s="56">
        <v>283935521</v>
      </c>
      <c r="E47" s="56">
        <f>E48</f>
        <v>0</v>
      </c>
      <c r="F47" s="56">
        <f>F48</f>
        <v>6396784</v>
      </c>
      <c r="G47" s="56">
        <f>G48</f>
        <v>0</v>
      </c>
      <c r="H47" s="56">
        <f>D47+E47-F47</f>
        <v>277538737</v>
      </c>
    </row>
    <row r="48" spans="1:8" s="21" customFormat="1" ht="25.5" customHeight="1">
      <c r="A48" s="18"/>
      <c r="B48" s="57">
        <v>75623</v>
      </c>
      <c r="C48" s="40" t="s">
        <v>127</v>
      </c>
      <c r="D48" s="58">
        <v>283224821</v>
      </c>
      <c r="E48" s="58">
        <v>0</v>
      </c>
      <c r="F48" s="58">
        <v>6396784</v>
      </c>
      <c r="G48" s="58">
        <v>0</v>
      </c>
      <c r="H48" s="58">
        <f>D48+E48-F48</f>
        <v>276828037</v>
      </c>
    </row>
    <row r="49" spans="1:29" s="21" customFormat="1" ht="42.75" customHeight="1">
      <c r="A49" s="18"/>
      <c r="B49" s="57"/>
      <c r="C49" s="2" t="s">
        <v>531</v>
      </c>
      <c r="D49" s="2"/>
      <c r="E49" s="2"/>
      <c r="F49" s="2"/>
      <c r="G49" s="2"/>
      <c r="H49" s="2"/>
      <c r="AB49" s="42"/>
      <c r="AC49" s="42"/>
    </row>
    <row r="50" spans="1:8" s="36" customFormat="1" ht="5.25" customHeight="1">
      <c r="A50" s="34"/>
      <c r="B50" s="34"/>
      <c r="C50" s="1"/>
      <c r="D50" s="1"/>
      <c r="E50" s="1"/>
      <c r="F50" s="1"/>
      <c r="G50" s="1"/>
      <c r="H50" s="1"/>
    </row>
    <row r="51" spans="1:8" s="33" customFormat="1" ht="23.25" customHeight="1">
      <c r="A51" s="30"/>
      <c r="B51" s="30">
        <v>758</v>
      </c>
      <c r="C51" s="31" t="s">
        <v>46</v>
      </c>
      <c r="D51" s="59">
        <v>752017775</v>
      </c>
      <c r="E51" s="59">
        <f>E63+E104+E61+E52+E58</f>
        <v>46118062</v>
      </c>
      <c r="F51" s="59">
        <f>F63+F104+F61+F52+F58</f>
        <v>136441361</v>
      </c>
      <c r="G51" s="59">
        <f>G63+G104+G61+G52+G58</f>
        <v>4232301</v>
      </c>
      <c r="H51" s="59">
        <f>D51+E51-F51</f>
        <v>661694476</v>
      </c>
    </row>
    <row r="52" spans="1:8" s="65" customFormat="1" ht="27" customHeight="1">
      <c r="A52" s="60"/>
      <c r="B52" s="61">
        <v>75801</v>
      </c>
      <c r="C52" s="62" t="s">
        <v>136</v>
      </c>
      <c r="D52" s="63">
        <v>63822420</v>
      </c>
      <c r="E52" s="64">
        <v>427404</v>
      </c>
      <c r="F52" s="64">
        <v>0</v>
      </c>
      <c r="G52" s="64">
        <v>0</v>
      </c>
      <c r="H52" s="64">
        <f>D52+E52-F52</f>
        <v>64249824</v>
      </c>
    </row>
    <row r="53" spans="1:8" s="21" customFormat="1" ht="16.5" customHeight="1">
      <c r="A53" s="18"/>
      <c r="B53" s="57"/>
      <c r="C53" s="66" t="s">
        <v>139</v>
      </c>
      <c r="D53" s="66"/>
      <c r="E53" s="66"/>
      <c r="F53" s="66"/>
      <c r="G53" s="66"/>
      <c r="H53" s="66"/>
    </row>
    <row r="54" spans="1:8" s="65" customFormat="1" ht="66" customHeight="1">
      <c r="A54" s="60"/>
      <c r="B54" s="61"/>
      <c r="C54" s="67" t="s">
        <v>140</v>
      </c>
      <c r="D54" s="67"/>
      <c r="E54" s="67"/>
      <c r="F54" s="67"/>
      <c r="G54" s="67"/>
      <c r="H54" s="67"/>
    </row>
    <row r="55" spans="1:8" s="21" customFormat="1" ht="66.75" customHeight="1">
      <c r="A55" s="18"/>
      <c r="B55" s="18"/>
      <c r="C55" s="2" t="s">
        <v>138</v>
      </c>
      <c r="D55" s="2"/>
      <c r="E55" s="2"/>
      <c r="F55" s="2"/>
      <c r="G55" s="2"/>
      <c r="H55" s="2"/>
    </row>
    <row r="56" spans="1:8" s="65" customFormat="1" ht="81" customHeight="1">
      <c r="A56" s="60"/>
      <c r="B56" s="60"/>
      <c r="C56" s="67" t="s">
        <v>290</v>
      </c>
      <c r="D56" s="67"/>
      <c r="E56" s="67"/>
      <c r="F56" s="67"/>
      <c r="G56" s="67"/>
      <c r="H56" s="67"/>
    </row>
    <row r="57" spans="1:8" s="65" customFormat="1" ht="26.25" customHeight="1">
      <c r="A57" s="60"/>
      <c r="B57" s="60"/>
      <c r="C57" s="68"/>
      <c r="D57" s="68"/>
      <c r="E57" s="68"/>
      <c r="F57" s="68"/>
      <c r="G57" s="68"/>
      <c r="H57" s="68"/>
    </row>
    <row r="58" spans="1:8" s="21" customFormat="1" ht="21" customHeight="1">
      <c r="A58" s="18"/>
      <c r="B58" s="18">
        <v>75814</v>
      </c>
      <c r="C58" s="40" t="s">
        <v>103</v>
      </c>
      <c r="D58" s="41">
        <v>1714000</v>
      </c>
      <c r="E58" s="41">
        <v>33765147</v>
      </c>
      <c r="F58" s="41">
        <v>1064000</v>
      </c>
      <c r="G58" s="41">
        <v>0</v>
      </c>
      <c r="H58" s="41">
        <f>D58+E58-F58</f>
        <v>34415147</v>
      </c>
    </row>
    <row r="59" spans="1:8" s="21" customFormat="1" ht="41.25" customHeight="1">
      <c r="A59" s="18"/>
      <c r="B59" s="18"/>
      <c r="C59" s="2" t="s">
        <v>104</v>
      </c>
      <c r="D59" s="2"/>
      <c r="E59" s="2"/>
      <c r="F59" s="2"/>
      <c r="G59" s="2"/>
      <c r="H59" s="2"/>
    </row>
    <row r="60" spans="1:8" s="21" customFormat="1" ht="28.5" customHeight="1">
      <c r="A60" s="18"/>
      <c r="B60" s="18"/>
      <c r="C60" s="2" t="s">
        <v>307</v>
      </c>
      <c r="D60" s="2"/>
      <c r="E60" s="2"/>
      <c r="F60" s="2"/>
      <c r="G60" s="2"/>
      <c r="H60" s="2"/>
    </row>
    <row r="61" spans="1:8" s="65" customFormat="1" ht="19.5" customHeight="1">
      <c r="A61" s="60"/>
      <c r="B61" s="60">
        <v>75833</v>
      </c>
      <c r="C61" s="69" t="s">
        <v>137</v>
      </c>
      <c r="D61" s="70">
        <v>69820331</v>
      </c>
      <c r="E61" s="70">
        <v>7757814</v>
      </c>
      <c r="F61" s="70">
        <v>0</v>
      </c>
      <c r="G61" s="70">
        <v>0</v>
      </c>
      <c r="H61" s="70">
        <f>D61+E61-F61</f>
        <v>77578145</v>
      </c>
    </row>
    <row r="62" spans="1:8" s="65" customFormat="1" ht="34.5" customHeight="1">
      <c r="A62" s="60"/>
      <c r="B62" s="61"/>
      <c r="C62" s="67" t="s">
        <v>141</v>
      </c>
      <c r="D62" s="67"/>
      <c r="E62" s="67"/>
      <c r="F62" s="67"/>
      <c r="G62" s="67"/>
      <c r="H62" s="67"/>
    </row>
    <row r="63" spans="1:8" s="21" customFormat="1" ht="38.25" customHeight="1">
      <c r="A63" s="18"/>
      <c r="B63" s="57">
        <v>75863</v>
      </c>
      <c r="C63" s="71" t="s">
        <v>56</v>
      </c>
      <c r="D63" s="58">
        <v>268641156</v>
      </c>
      <c r="E63" s="58">
        <v>4031383</v>
      </c>
      <c r="F63" s="58">
        <v>109338645</v>
      </c>
      <c r="G63" s="58">
        <v>2945300</v>
      </c>
      <c r="H63" s="58">
        <f>D63+E63-F63</f>
        <v>163333894</v>
      </c>
    </row>
    <row r="64" spans="1:8" s="21" customFormat="1" ht="27" customHeight="1">
      <c r="A64" s="18"/>
      <c r="B64" s="18"/>
      <c r="C64" s="66" t="s">
        <v>496</v>
      </c>
      <c r="D64" s="66"/>
      <c r="E64" s="66"/>
      <c r="F64" s="66"/>
      <c r="G64" s="66"/>
      <c r="H64" s="66"/>
    </row>
    <row r="65" spans="1:8" s="21" customFormat="1" ht="41.25" customHeight="1">
      <c r="A65" s="18"/>
      <c r="B65" s="18"/>
      <c r="C65" s="72" t="s">
        <v>428</v>
      </c>
      <c r="D65" s="72"/>
      <c r="E65" s="72"/>
      <c r="F65" s="72"/>
      <c r="G65" s="73" t="s">
        <v>93</v>
      </c>
      <c r="H65" s="74">
        <v>6240000</v>
      </c>
    </row>
    <row r="66" spans="1:8" s="21" customFormat="1" ht="15" customHeight="1">
      <c r="A66" s="18"/>
      <c r="B66" s="57"/>
      <c r="C66" s="75" t="s">
        <v>427</v>
      </c>
      <c r="D66" s="75"/>
      <c r="E66" s="75"/>
      <c r="F66" s="75"/>
      <c r="G66" s="75"/>
      <c r="H66" s="75"/>
    </row>
    <row r="67" spans="1:8" s="21" customFormat="1" ht="15" customHeight="1">
      <c r="A67" s="18"/>
      <c r="B67" s="18"/>
      <c r="C67" s="9" t="s">
        <v>94</v>
      </c>
      <c r="D67" s="9"/>
      <c r="E67" s="9"/>
      <c r="F67" s="9"/>
      <c r="G67" s="9"/>
      <c r="H67" s="9"/>
    </row>
    <row r="68" spans="1:8" s="21" customFormat="1" ht="13.5" customHeight="1">
      <c r="A68" s="18"/>
      <c r="B68" s="18"/>
      <c r="C68" s="76" t="s">
        <v>339</v>
      </c>
      <c r="D68" s="76"/>
      <c r="E68" s="76"/>
      <c r="F68" s="76"/>
      <c r="G68" s="73"/>
      <c r="H68" s="74"/>
    </row>
    <row r="69" spans="1:8" s="21" customFormat="1" ht="15.75" customHeight="1">
      <c r="A69" s="18"/>
      <c r="B69" s="18"/>
      <c r="C69" s="72" t="s">
        <v>340</v>
      </c>
      <c r="D69" s="72"/>
      <c r="E69" s="72"/>
      <c r="F69" s="72"/>
      <c r="G69" s="77" t="s">
        <v>53</v>
      </c>
      <c r="H69" s="78">
        <v>402438</v>
      </c>
    </row>
    <row r="70" spans="1:8" s="21" customFormat="1" ht="15" customHeight="1">
      <c r="A70" s="18"/>
      <c r="B70" s="18"/>
      <c r="C70" s="72" t="s">
        <v>341</v>
      </c>
      <c r="D70" s="72"/>
      <c r="E70" s="72"/>
      <c r="F70" s="72"/>
      <c r="G70" s="77" t="s">
        <v>53</v>
      </c>
      <c r="H70" s="78">
        <v>263140</v>
      </c>
    </row>
    <row r="71" spans="1:8" s="21" customFormat="1" ht="15" customHeight="1">
      <c r="A71" s="18"/>
      <c r="B71" s="18"/>
      <c r="C71" s="72" t="s">
        <v>342</v>
      </c>
      <c r="D71" s="72"/>
      <c r="E71" s="72"/>
      <c r="F71" s="72"/>
      <c r="G71" s="77" t="s">
        <v>53</v>
      </c>
      <c r="H71" s="78">
        <v>604389</v>
      </c>
    </row>
    <row r="72" spans="1:8" s="21" customFormat="1" ht="39" customHeight="1">
      <c r="A72" s="18"/>
      <c r="B72" s="18"/>
      <c r="C72" s="76" t="s">
        <v>344</v>
      </c>
      <c r="D72" s="76"/>
      <c r="E72" s="76"/>
      <c r="F72" s="76"/>
      <c r="G72" s="73" t="s">
        <v>53</v>
      </c>
      <c r="H72" s="74">
        <f>5593597+1913858</f>
        <v>7507455</v>
      </c>
    </row>
    <row r="73" spans="1:8" s="21" customFormat="1" ht="15" customHeight="1">
      <c r="A73" s="18"/>
      <c r="B73" s="18"/>
      <c r="C73" s="9" t="s">
        <v>95</v>
      </c>
      <c r="D73" s="9"/>
      <c r="E73" s="9"/>
      <c r="F73" s="9"/>
      <c r="G73" s="9"/>
      <c r="H73" s="9"/>
    </row>
    <row r="74" spans="1:8" s="21" customFormat="1" ht="12.75" customHeight="1">
      <c r="A74" s="18"/>
      <c r="B74" s="18"/>
      <c r="C74" s="76" t="s">
        <v>116</v>
      </c>
      <c r="D74" s="76"/>
      <c r="E74" s="76"/>
      <c r="F74" s="76"/>
      <c r="G74" s="73"/>
      <c r="H74" s="74"/>
    </row>
    <row r="75" spans="1:8" s="21" customFormat="1" ht="25.5" customHeight="1">
      <c r="A75" s="18"/>
      <c r="B75" s="18"/>
      <c r="C75" s="76" t="s">
        <v>120</v>
      </c>
      <c r="D75" s="76"/>
      <c r="E75" s="76"/>
      <c r="F75" s="76"/>
      <c r="G75" s="73" t="s">
        <v>53</v>
      </c>
      <c r="H75" s="74">
        <v>18771</v>
      </c>
    </row>
    <row r="76" spans="1:8" s="21" customFormat="1" ht="16.5" customHeight="1">
      <c r="A76" s="18"/>
      <c r="B76" s="18"/>
      <c r="C76" s="72" t="s">
        <v>117</v>
      </c>
      <c r="D76" s="72"/>
      <c r="E76" s="72"/>
      <c r="F76" s="72"/>
      <c r="G76" s="77" t="s">
        <v>53</v>
      </c>
      <c r="H76" s="78">
        <v>475526</v>
      </c>
    </row>
    <row r="77" spans="1:8" s="21" customFormat="1" ht="14.25" customHeight="1">
      <c r="A77" s="18"/>
      <c r="B77" s="18"/>
      <c r="C77" s="76" t="s">
        <v>115</v>
      </c>
      <c r="D77" s="76"/>
      <c r="E77" s="76"/>
      <c r="F77" s="76"/>
      <c r="G77" s="73"/>
      <c r="H77" s="74"/>
    </row>
    <row r="78" spans="1:8" s="21" customFormat="1" ht="38.25" customHeight="1">
      <c r="A78" s="18"/>
      <c r="B78" s="18"/>
      <c r="C78" s="76" t="s">
        <v>343</v>
      </c>
      <c r="D78" s="76"/>
      <c r="E78" s="76"/>
      <c r="F78" s="76"/>
      <c r="G78" s="73" t="s">
        <v>53</v>
      </c>
      <c r="H78" s="74">
        <v>19069062</v>
      </c>
    </row>
    <row r="79" spans="1:8" s="21" customFormat="1" ht="26.25" customHeight="1">
      <c r="A79" s="18"/>
      <c r="B79" s="18"/>
      <c r="C79" s="76" t="s">
        <v>128</v>
      </c>
      <c r="D79" s="76"/>
      <c r="E79" s="76"/>
      <c r="F79" s="76"/>
      <c r="G79" s="73" t="s">
        <v>53</v>
      </c>
      <c r="H79" s="74">
        <v>816000</v>
      </c>
    </row>
    <row r="80" spans="1:8" s="21" customFormat="1" ht="26.25" customHeight="1">
      <c r="A80" s="18"/>
      <c r="B80" s="18"/>
      <c r="C80" s="76" t="s">
        <v>465</v>
      </c>
      <c r="D80" s="76"/>
      <c r="E80" s="76"/>
      <c r="F80" s="76"/>
      <c r="G80" s="73" t="s">
        <v>53</v>
      </c>
      <c r="H80" s="74">
        <v>1378054</v>
      </c>
    </row>
    <row r="81" spans="1:8" s="21" customFormat="1" ht="27.75" customHeight="1">
      <c r="A81" s="18"/>
      <c r="B81" s="18"/>
      <c r="C81" s="72" t="s">
        <v>463</v>
      </c>
      <c r="D81" s="72"/>
      <c r="E81" s="72"/>
      <c r="F81" s="72"/>
      <c r="G81" s="73" t="s">
        <v>53</v>
      </c>
      <c r="H81" s="74">
        <v>4095649</v>
      </c>
    </row>
    <row r="82" spans="1:8" s="21" customFormat="1" ht="26.25" customHeight="1">
      <c r="A82" s="18"/>
      <c r="B82" s="18"/>
      <c r="C82" s="76" t="s">
        <v>464</v>
      </c>
      <c r="D82" s="76"/>
      <c r="E82" s="76"/>
      <c r="F82" s="76"/>
      <c r="G82" s="73" t="s">
        <v>53</v>
      </c>
      <c r="H82" s="74">
        <v>9509329</v>
      </c>
    </row>
    <row r="83" spans="1:8" s="21" customFormat="1" ht="39" customHeight="1">
      <c r="A83" s="18"/>
      <c r="B83" s="18"/>
      <c r="C83" s="76" t="s">
        <v>125</v>
      </c>
      <c r="D83" s="76"/>
      <c r="E83" s="76"/>
      <c r="F83" s="76"/>
      <c r="G83" s="73" t="s">
        <v>53</v>
      </c>
      <c r="H83" s="74">
        <f>48577297+1262700</f>
        <v>49839997</v>
      </c>
    </row>
    <row r="84" spans="1:8" s="21" customFormat="1" ht="29.25" customHeight="1">
      <c r="A84" s="18"/>
      <c r="B84" s="57"/>
      <c r="C84" s="66" t="s">
        <v>497</v>
      </c>
      <c r="D84" s="66"/>
      <c r="E84" s="66"/>
      <c r="F84" s="66"/>
      <c r="G84" s="66"/>
      <c r="H84" s="66"/>
    </row>
    <row r="85" spans="1:8" s="21" customFormat="1" ht="15" customHeight="1">
      <c r="A85" s="18"/>
      <c r="B85" s="57"/>
      <c r="C85" s="9" t="s">
        <v>403</v>
      </c>
      <c r="D85" s="9"/>
      <c r="E85" s="9"/>
      <c r="F85" s="9"/>
      <c r="G85" s="9"/>
      <c r="H85" s="9"/>
    </row>
    <row r="86" spans="1:8" s="21" customFormat="1" ht="15" customHeight="1">
      <c r="A86" s="18"/>
      <c r="B86" s="18"/>
      <c r="C86" s="9" t="s">
        <v>94</v>
      </c>
      <c r="D86" s="9"/>
      <c r="E86" s="9"/>
      <c r="F86" s="9"/>
      <c r="G86" s="9"/>
      <c r="H86" s="9"/>
    </row>
    <row r="87" spans="1:8" s="21" customFormat="1" ht="25.5" customHeight="1">
      <c r="A87" s="18"/>
      <c r="B87" s="18"/>
      <c r="C87" s="76" t="s">
        <v>345</v>
      </c>
      <c r="D87" s="76"/>
      <c r="E87" s="76"/>
      <c r="F87" s="76"/>
      <c r="G87" s="73" t="s">
        <v>53</v>
      </c>
      <c r="H87" s="74">
        <v>68210</v>
      </c>
    </row>
    <row r="88" spans="1:8" s="21" customFormat="1" ht="39" customHeight="1">
      <c r="A88" s="18"/>
      <c r="B88" s="18"/>
      <c r="C88" s="76" t="s">
        <v>405</v>
      </c>
      <c r="D88" s="76"/>
      <c r="E88" s="76"/>
      <c r="F88" s="76"/>
      <c r="G88" s="73" t="s">
        <v>53</v>
      </c>
      <c r="H88" s="74">
        <f>621511+212650</f>
        <v>834161</v>
      </c>
    </row>
    <row r="89" spans="1:8" s="21" customFormat="1" ht="14.25" customHeight="1">
      <c r="A89" s="18"/>
      <c r="B89" s="18"/>
      <c r="C89" s="79" t="s">
        <v>498</v>
      </c>
      <c r="D89" s="79"/>
      <c r="E89" s="79"/>
      <c r="F89" s="79"/>
      <c r="G89" s="73" t="s">
        <v>53</v>
      </c>
      <c r="H89" s="74">
        <v>238</v>
      </c>
    </row>
    <row r="90" spans="1:8" s="21" customFormat="1" ht="14.25" customHeight="1">
      <c r="A90" s="18"/>
      <c r="B90" s="18"/>
      <c r="C90" s="79" t="s">
        <v>499</v>
      </c>
      <c r="D90" s="79"/>
      <c r="E90" s="79"/>
      <c r="F90" s="79"/>
      <c r="G90" s="73" t="s">
        <v>53</v>
      </c>
      <c r="H90" s="74">
        <v>7255</v>
      </c>
    </row>
    <row r="91" spans="1:8" s="21" customFormat="1" ht="10.5" customHeight="1">
      <c r="A91" s="18"/>
      <c r="B91" s="18"/>
      <c r="C91" s="27"/>
      <c r="D91" s="27"/>
      <c r="E91" s="27"/>
      <c r="F91" s="27"/>
      <c r="G91" s="73"/>
      <c r="H91" s="74"/>
    </row>
    <row r="92" spans="1:8" s="21" customFormat="1" ht="13.5" customHeight="1">
      <c r="A92" s="18"/>
      <c r="B92" s="18"/>
      <c r="C92" s="76" t="s">
        <v>95</v>
      </c>
      <c r="D92" s="76"/>
      <c r="E92" s="76"/>
      <c r="F92" s="76"/>
      <c r="G92" s="73"/>
      <c r="H92" s="74"/>
    </row>
    <row r="93" spans="1:8" s="21" customFormat="1" ht="13.5" customHeight="1">
      <c r="A93" s="18"/>
      <c r="B93" s="18"/>
      <c r="C93" s="72" t="s">
        <v>410</v>
      </c>
      <c r="D93" s="72"/>
      <c r="E93" s="72"/>
      <c r="F93" s="72"/>
      <c r="G93" s="77" t="s">
        <v>53</v>
      </c>
      <c r="H93" s="78">
        <v>488957</v>
      </c>
    </row>
    <row r="94" spans="1:8" s="21" customFormat="1" ht="13.5" customHeight="1">
      <c r="A94" s="18"/>
      <c r="B94" s="18"/>
      <c r="C94" s="72" t="s">
        <v>411</v>
      </c>
      <c r="D94" s="72"/>
      <c r="E94" s="72"/>
      <c r="F94" s="72"/>
      <c r="G94" s="77" t="s">
        <v>53</v>
      </c>
      <c r="H94" s="78">
        <v>36790</v>
      </c>
    </row>
    <row r="95" spans="1:8" s="21" customFormat="1" ht="13.5" customHeight="1">
      <c r="A95" s="18"/>
      <c r="B95" s="18"/>
      <c r="C95" s="72" t="s">
        <v>407</v>
      </c>
      <c r="D95" s="72"/>
      <c r="E95" s="72"/>
      <c r="F95" s="72"/>
      <c r="G95" s="77" t="s">
        <v>53</v>
      </c>
      <c r="H95" s="78">
        <v>6931911</v>
      </c>
    </row>
    <row r="96" spans="1:8" s="21" customFormat="1" ht="39.75" customHeight="1">
      <c r="A96" s="18"/>
      <c r="B96" s="18"/>
      <c r="C96" s="76" t="s">
        <v>405</v>
      </c>
      <c r="D96" s="76"/>
      <c r="E96" s="76"/>
      <c r="F96" s="76"/>
      <c r="G96" s="73" t="s">
        <v>53</v>
      </c>
      <c r="H96" s="74">
        <f>5397477+140300</f>
        <v>5537777</v>
      </c>
    </row>
    <row r="97" spans="1:8" s="21" customFormat="1" ht="14.25" customHeight="1">
      <c r="A97" s="18"/>
      <c r="B97" s="18"/>
      <c r="C97" s="80" t="s">
        <v>409</v>
      </c>
      <c r="D97" s="80"/>
      <c r="E97" s="80"/>
      <c r="F97" s="80"/>
      <c r="G97" s="77" t="s">
        <v>53</v>
      </c>
      <c r="H97" s="78">
        <v>1175223</v>
      </c>
    </row>
    <row r="98" spans="1:8" s="21" customFormat="1" ht="15.75" customHeight="1">
      <c r="A98" s="18"/>
      <c r="B98" s="18"/>
      <c r="C98" s="80" t="s">
        <v>404</v>
      </c>
      <c r="D98" s="80"/>
      <c r="E98" s="80"/>
      <c r="F98" s="80"/>
      <c r="G98" s="77" t="s">
        <v>53</v>
      </c>
      <c r="H98" s="78">
        <v>400271</v>
      </c>
    </row>
    <row r="99" spans="1:8" s="21" customFormat="1" ht="14.25" customHeight="1">
      <c r="A99" s="18"/>
      <c r="B99" s="18"/>
      <c r="C99" s="80" t="s">
        <v>408</v>
      </c>
      <c r="D99" s="80"/>
      <c r="E99" s="80"/>
      <c r="F99" s="80"/>
      <c r="G99" s="77" t="s">
        <v>53</v>
      </c>
      <c r="H99" s="78">
        <v>2801908</v>
      </c>
    </row>
    <row r="100" spans="1:8" s="21" customFormat="1" ht="15.75" customHeight="1">
      <c r="A100" s="18"/>
      <c r="B100" s="18"/>
      <c r="C100" s="80" t="s">
        <v>406</v>
      </c>
      <c r="D100" s="80"/>
      <c r="E100" s="80"/>
      <c r="F100" s="80"/>
      <c r="G100" s="77" t="s">
        <v>53</v>
      </c>
      <c r="H100" s="78">
        <v>21434</v>
      </c>
    </row>
    <row r="101" spans="1:8" s="21" customFormat="1" ht="24.75" customHeight="1">
      <c r="A101" s="18"/>
      <c r="B101" s="57"/>
      <c r="C101" s="72" t="s">
        <v>500</v>
      </c>
      <c r="D101" s="72"/>
      <c r="E101" s="72"/>
      <c r="F101" s="72"/>
      <c r="G101" s="73" t="s">
        <v>53</v>
      </c>
      <c r="H101" s="74">
        <v>736683</v>
      </c>
    </row>
    <row r="102" spans="1:8" s="21" customFormat="1" ht="26.25" customHeight="1">
      <c r="A102" s="18"/>
      <c r="B102" s="18"/>
      <c r="C102" s="2" t="s">
        <v>132</v>
      </c>
      <c r="D102" s="2"/>
      <c r="E102" s="2"/>
      <c r="F102" s="2"/>
      <c r="G102" s="2"/>
      <c r="H102" s="2"/>
    </row>
    <row r="103" spans="1:8" s="21" customFormat="1" ht="29.25" customHeight="1">
      <c r="A103" s="18"/>
      <c r="B103" s="18"/>
      <c r="C103" s="2" t="s">
        <v>134</v>
      </c>
      <c r="D103" s="2"/>
      <c r="E103" s="2"/>
      <c r="F103" s="2"/>
      <c r="G103" s="2"/>
      <c r="H103" s="2"/>
    </row>
    <row r="104" spans="1:8" s="21" customFormat="1" ht="25.5" customHeight="1">
      <c r="A104" s="18"/>
      <c r="B104" s="57">
        <v>75864</v>
      </c>
      <c r="C104" s="71" t="s">
        <v>61</v>
      </c>
      <c r="D104" s="58">
        <v>177958120</v>
      </c>
      <c r="E104" s="58">
        <v>136314</v>
      </c>
      <c r="F104" s="58">
        <v>26038716</v>
      </c>
      <c r="G104" s="58">
        <v>1287001</v>
      </c>
      <c r="H104" s="58">
        <f>D104+E104-F104</f>
        <v>152055718</v>
      </c>
    </row>
    <row r="105" spans="1:8" s="21" customFormat="1" ht="27" customHeight="1">
      <c r="A105" s="18"/>
      <c r="B105" s="18"/>
      <c r="C105" s="66" t="s">
        <v>338</v>
      </c>
      <c r="D105" s="66"/>
      <c r="E105" s="66"/>
      <c r="F105" s="66"/>
      <c r="G105" s="66"/>
      <c r="H105" s="66"/>
    </row>
    <row r="106" spans="1:8" s="21" customFormat="1" ht="15" customHeight="1">
      <c r="A106" s="18"/>
      <c r="B106" s="18"/>
      <c r="C106" s="9" t="s">
        <v>351</v>
      </c>
      <c r="D106" s="9"/>
      <c r="E106" s="9"/>
      <c r="F106" s="9"/>
      <c r="G106" s="9"/>
      <c r="H106" s="9"/>
    </row>
    <row r="107" spans="1:8" s="21" customFormat="1" ht="14.25" customHeight="1">
      <c r="A107" s="18"/>
      <c r="B107" s="18"/>
      <c r="C107" s="72" t="s">
        <v>347</v>
      </c>
      <c r="D107" s="72"/>
      <c r="E107" s="72"/>
      <c r="F107" s="72"/>
      <c r="G107" s="77"/>
      <c r="H107" s="78"/>
    </row>
    <row r="108" spans="1:8" s="21" customFormat="1" ht="39" customHeight="1">
      <c r="A108" s="18"/>
      <c r="B108" s="18"/>
      <c r="C108" s="76" t="s">
        <v>348</v>
      </c>
      <c r="D108" s="76"/>
      <c r="E108" s="76"/>
      <c r="F108" s="76"/>
      <c r="G108" s="73" t="s">
        <v>53</v>
      </c>
      <c r="H108" s="74">
        <v>876965</v>
      </c>
    </row>
    <row r="109" spans="1:8" s="21" customFormat="1" ht="25.5" customHeight="1">
      <c r="A109" s="18"/>
      <c r="B109" s="18"/>
      <c r="C109" s="76" t="s">
        <v>349</v>
      </c>
      <c r="D109" s="76"/>
      <c r="E109" s="76"/>
      <c r="F109" s="76"/>
      <c r="G109" s="73" t="s">
        <v>53</v>
      </c>
      <c r="H109" s="74">
        <f>1346580+11518715</f>
        <v>12865295</v>
      </c>
    </row>
    <row r="110" spans="1:8" s="21" customFormat="1" ht="40.5" customHeight="1">
      <c r="A110" s="18"/>
      <c r="B110" s="18"/>
      <c r="C110" s="72" t="s">
        <v>346</v>
      </c>
      <c r="D110" s="72"/>
      <c r="E110" s="72"/>
      <c r="F110" s="72"/>
      <c r="G110" s="73" t="s">
        <v>53</v>
      </c>
      <c r="H110" s="74">
        <f>2036716+5982594</f>
        <v>8019310</v>
      </c>
    </row>
    <row r="111" spans="1:8" s="21" customFormat="1" ht="14.25" customHeight="1">
      <c r="A111" s="18"/>
      <c r="B111" s="18"/>
      <c r="C111" s="72" t="s">
        <v>350</v>
      </c>
      <c r="D111" s="72"/>
      <c r="E111" s="72"/>
      <c r="F111" s="72"/>
      <c r="G111" s="77" t="s">
        <v>53</v>
      </c>
      <c r="H111" s="78">
        <v>409670</v>
      </c>
    </row>
    <row r="112" spans="1:8" s="21" customFormat="1" ht="15" customHeight="1">
      <c r="A112" s="18"/>
      <c r="B112" s="18"/>
      <c r="C112" s="75" t="s">
        <v>429</v>
      </c>
      <c r="D112" s="75"/>
      <c r="E112" s="75"/>
      <c r="F112" s="75"/>
      <c r="G112" s="75"/>
      <c r="H112" s="75"/>
    </row>
    <row r="113" spans="1:8" s="21" customFormat="1" ht="25.5" customHeight="1">
      <c r="A113" s="18"/>
      <c r="B113" s="18"/>
      <c r="C113" s="76" t="s">
        <v>430</v>
      </c>
      <c r="D113" s="76"/>
      <c r="E113" s="76"/>
      <c r="F113" s="76"/>
      <c r="G113" s="73" t="s">
        <v>53</v>
      </c>
      <c r="H113" s="74">
        <v>492105</v>
      </c>
    </row>
    <row r="114" spans="1:8" s="21" customFormat="1" ht="29.25" customHeight="1">
      <c r="A114" s="18"/>
      <c r="B114" s="57"/>
      <c r="C114" s="66" t="s">
        <v>431</v>
      </c>
      <c r="D114" s="66"/>
      <c r="E114" s="66"/>
      <c r="F114" s="66"/>
      <c r="G114" s="66"/>
      <c r="H114" s="66"/>
    </row>
    <row r="115" spans="1:8" s="21" customFormat="1" ht="15" customHeight="1">
      <c r="A115" s="18"/>
      <c r="B115" s="18"/>
      <c r="C115" s="9" t="s">
        <v>432</v>
      </c>
      <c r="D115" s="9"/>
      <c r="E115" s="9"/>
      <c r="F115" s="9"/>
      <c r="G115" s="9"/>
      <c r="H115" s="9"/>
    </row>
    <row r="116" spans="1:8" s="21" customFormat="1" ht="13.5" customHeight="1">
      <c r="A116" s="18"/>
      <c r="B116" s="18"/>
      <c r="C116" s="9" t="s">
        <v>94</v>
      </c>
      <c r="D116" s="9"/>
      <c r="E116" s="9"/>
      <c r="F116" s="9"/>
      <c r="G116" s="9"/>
      <c r="H116" s="9"/>
    </row>
    <row r="117" spans="1:8" s="21" customFormat="1" ht="12.75" customHeight="1">
      <c r="A117" s="18"/>
      <c r="B117" s="18"/>
      <c r="C117" s="72" t="s">
        <v>434</v>
      </c>
      <c r="D117" s="72"/>
      <c r="E117" s="72"/>
      <c r="F117" s="72"/>
      <c r="G117" s="77" t="s">
        <v>53</v>
      </c>
      <c r="H117" s="78">
        <v>1030169</v>
      </c>
    </row>
    <row r="118" spans="1:8" s="21" customFormat="1" ht="12.75" customHeight="1">
      <c r="A118" s="18"/>
      <c r="B118" s="18"/>
      <c r="C118" s="80" t="s">
        <v>435</v>
      </c>
      <c r="D118" s="80"/>
      <c r="E118" s="80"/>
      <c r="F118" s="80"/>
      <c r="G118" s="77" t="s">
        <v>53</v>
      </c>
      <c r="H118" s="78">
        <v>197000</v>
      </c>
    </row>
    <row r="119" spans="1:8" s="21" customFormat="1" ht="14.25" customHeight="1">
      <c r="A119" s="18"/>
      <c r="B119" s="18"/>
      <c r="C119" s="72" t="s">
        <v>436</v>
      </c>
      <c r="D119" s="72"/>
      <c r="E119" s="72"/>
      <c r="F119" s="72"/>
      <c r="G119" s="77" t="s">
        <v>53</v>
      </c>
      <c r="H119" s="78">
        <v>31285</v>
      </c>
    </row>
    <row r="120" spans="1:8" s="21" customFormat="1" ht="14.25" customHeight="1">
      <c r="A120" s="18"/>
      <c r="B120" s="18"/>
      <c r="C120" s="72" t="s">
        <v>437</v>
      </c>
      <c r="D120" s="72"/>
      <c r="E120" s="72"/>
      <c r="F120" s="72"/>
      <c r="G120" s="77" t="s">
        <v>53</v>
      </c>
      <c r="H120" s="78">
        <v>28547</v>
      </c>
    </row>
    <row r="121" spans="1:8" s="21" customFormat="1" ht="12.75" customHeight="1">
      <c r="A121" s="18"/>
      <c r="B121" s="18"/>
      <c r="C121" s="72" t="s">
        <v>433</v>
      </c>
      <c r="D121" s="72"/>
      <c r="E121" s="72"/>
      <c r="F121" s="72"/>
      <c r="G121" s="77" t="s">
        <v>53</v>
      </c>
      <c r="H121" s="78">
        <v>136314</v>
      </c>
    </row>
    <row r="122" spans="1:8" s="21" customFormat="1" ht="15" customHeight="1">
      <c r="A122" s="18"/>
      <c r="B122" s="18"/>
      <c r="C122" s="9" t="s">
        <v>118</v>
      </c>
      <c r="D122" s="9"/>
      <c r="E122" s="9"/>
      <c r="F122" s="9"/>
      <c r="G122" s="9"/>
      <c r="H122" s="9"/>
    </row>
    <row r="123" spans="1:8" s="21" customFormat="1" ht="11.25" customHeight="1">
      <c r="A123" s="18"/>
      <c r="B123" s="18"/>
      <c r="C123" s="9" t="s">
        <v>94</v>
      </c>
      <c r="D123" s="9"/>
      <c r="E123" s="9"/>
      <c r="F123" s="9"/>
      <c r="G123" s="9"/>
      <c r="H123" s="9"/>
    </row>
    <row r="124" spans="1:8" s="21" customFormat="1" ht="24" customHeight="1">
      <c r="A124" s="18"/>
      <c r="B124" s="18"/>
      <c r="C124" s="79" t="s">
        <v>438</v>
      </c>
      <c r="D124" s="79"/>
      <c r="E124" s="79"/>
      <c r="F124" s="79"/>
      <c r="G124" s="73" t="s">
        <v>53</v>
      </c>
      <c r="H124" s="74">
        <v>32036</v>
      </c>
    </row>
    <row r="125" spans="1:8" s="21" customFormat="1" ht="12.75" customHeight="1">
      <c r="A125" s="18"/>
      <c r="B125" s="18"/>
      <c r="C125" s="80" t="s">
        <v>440</v>
      </c>
      <c r="D125" s="80"/>
      <c r="E125" s="80"/>
      <c r="F125" s="80"/>
      <c r="G125" s="77" t="s">
        <v>53</v>
      </c>
      <c r="H125" s="78">
        <v>288351</v>
      </c>
    </row>
    <row r="126" spans="1:8" s="21" customFormat="1" ht="12.75" customHeight="1">
      <c r="A126" s="18"/>
      <c r="B126" s="18"/>
      <c r="C126" s="80" t="s">
        <v>439</v>
      </c>
      <c r="D126" s="80"/>
      <c r="E126" s="80"/>
      <c r="F126" s="80"/>
      <c r="G126" s="77" t="s">
        <v>53</v>
      </c>
      <c r="H126" s="78">
        <v>7965</v>
      </c>
    </row>
    <row r="127" spans="1:8" s="21" customFormat="1" ht="12.75" customHeight="1">
      <c r="A127" s="18"/>
      <c r="B127" s="18"/>
      <c r="C127" s="80" t="s">
        <v>441</v>
      </c>
      <c r="D127" s="80"/>
      <c r="E127" s="80"/>
      <c r="F127" s="80"/>
      <c r="G127" s="77" t="s">
        <v>53</v>
      </c>
      <c r="H127" s="78">
        <v>38563</v>
      </c>
    </row>
    <row r="128" spans="1:8" s="21" customFormat="1" ht="12.75" customHeight="1">
      <c r="A128" s="18"/>
      <c r="B128" s="18"/>
      <c r="C128" s="80" t="s">
        <v>442</v>
      </c>
      <c r="D128" s="80"/>
      <c r="E128" s="80"/>
      <c r="F128" s="80"/>
      <c r="G128" s="77" t="s">
        <v>53</v>
      </c>
      <c r="H128" s="78">
        <v>146052</v>
      </c>
    </row>
    <row r="129" spans="1:8" s="21" customFormat="1" ht="12.75" customHeight="1">
      <c r="A129" s="18"/>
      <c r="B129" s="18"/>
      <c r="C129" s="80" t="s">
        <v>443</v>
      </c>
      <c r="D129" s="80"/>
      <c r="E129" s="80"/>
      <c r="F129" s="80"/>
      <c r="G129" s="77" t="s">
        <v>53</v>
      </c>
      <c r="H129" s="78">
        <v>522817</v>
      </c>
    </row>
    <row r="130" spans="1:8" s="21" customFormat="1" ht="14.25" customHeight="1">
      <c r="A130" s="18"/>
      <c r="B130" s="18"/>
      <c r="C130" s="72" t="s">
        <v>444</v>
      </c>
      <c r="D130" s="72"/>
      <c r="E130" s="72"/>
      <c r="F130" s="72"/>
      <c r="G130" s="77" t="s">
        <v>53</v>
      </c>
      <c r="H130" s="78">
        <v>44876</v>
      </c>
    </row>
    <row r="131" spans="1:8" s="21" customFormat="1" ht="26.25" customHeight="1">
      <c r="A131" s="18"/>
      <c r="B131" s="18"/>
      <c r="C131" s="76" t="s">
        <v>445</v>
      </c>
      <c r="D131" s="76"/>
      <c r="E131" s="76"/>
      <c r="F131" s="76"/>
      <c r="G131" s="73" t="s">
        <v>53</v>
      </c>
      <c r="H131" s="74">
        <v>122032</v>
      </c>
    </row>
    <row r="132" spans="1:8" s="21" customFormat="1" ht="12.75" customHeight="1">
      <c r="A132" s="18"/>
      <c r="B132" s="18"/>
      <c r="C132" s="72" t="s">
        <v>446</v>
      </c>
      <c r="D132" s="72"/>
      <c r="E132" s="72"/>
      <c r="F132" s="72"/>
      <c r="G132" s="77" t="s">
        <v>53</v>
      </c>
      <c r="H132" s="78">
        <v>504259</v>
      </c>
    </row>
    <row r="133" spans="1:8" s="21" customFormat="1" ht="14.25" customHeight="1">
      <c r="A133" s="18"/>
      <c r="B133" s="18"/>
      <c r="C133" s="76" t="s">
        <v>447</v>
      </c>
      <c r="D133" s="76"/>
      <c r="E133" s="76"/>
      <c r="F133" s="76"/>
      <c r="G133" s="73"/>
      <c r="H133" s="74"/>
    </row>
    <row r="134" spans="1:8" s="21" customFormat="1" ht="39.75" customHeight="1">
      <c r="A134" s="18"/>
      <c r="B134" s="18"/>
      <c r="C134" s="76" t="s">
        <v>448</v>
      </c>
      <c r="D134" s="76"/>
      <c r="E134" s="76"/>
      <c r="F134" s="76"/>
      <c r="G134" s="73" t="s">
        <v>53</v>
      </c>
      <c r="H134" s="74">
        <v>103172</v>
      </c>
    </row>
    <row r="135" spans="1:8" s="21" customFormat="1" ht="25.5" customHeight="1">
      <c r="A135" s="18"/>
      <c r="B135" s="18"/>
      <c r="C135" s="76" t="s">
        <v>449</v>
      </c>
      <c r="D135" s="76"/>
      <c r="E135" s="76"/>
      <c r="F135" s="76"/>
      <c r="G135" s="73" t="s">
        <v>53</v>
      </c>
      <c r="H135" s="74">
        <v>1513559</v>
      </c>
    </row>
    <row r="136" spans="1:8" s="21" customFormat="1" ht="40.5" customHeight="1">
      <c r="A136" s="18"/>
      <c r="B136" s="18"/>
      <c r="C136" s="72" t="s">
        <v>454</v>
      </c>
      <c r="D136" s="72"/>
      <c r="E136" s="72"/>
      <c r="F136" s="72"/>
      <c r="G136" s="73" t="s">
        <v>53</v>
      </c>
      <c r="H136" s="74">
        <v>943447</v>
      </c>
    </row>
    <row r="137" spans="1:8" s="21" customFormat="1" ht="12.75" customHeight="1">
      <c r="A137" s="18"/>
      <c r="B137" s="18"/>
      <c r="C137" s="80" t="s">
        <v>450</v>
      </c>
      <c r="D137" s="80"/>
      <c r="E137" s="80"/>
      <c r="F137" s="80"/>
      <c r="G137" s="77" t="s">
        <v>53</v>
      </c>
      <c r="H137" s="78">
        <v>61406</v>
      </c>
    </row>
    <row r="138" spans="1:8" s="21" customFormat="1" ht="13.5" customHeight="1">
      <c r="A138" s="18"/>
      <c r="B138" s="18"/>
      <c r="C138" s="80" t="s">
        <v>451</v>
      </c>
      <c r="D138" s="80"/>
      <c r="E138" s="80"/>
      <c r="F138" s="80"/>
      <c r="G138" s="77" t="s">
        <v>53</v>
      </c>
      <c r="H138" s="78">
        <v>148107</v>
      </c>
    </row>
    <row r="139" spans="1:8" s="21" customFormat="1" ht="14.25" customHeight="1">
      <c r="A139" s="18"/>
      <c r="B139" s="18"/>
      <c r="C139" s="72" t="s">
        <v>452</v>
      </c>
      <c r="D139" s="72"/>
      <c r="E139" s="72"/>
      <c r="F139" s="72"/>
      <c r="G139" s="77" t="s">
        <v>53</v>
      </c>
      <c r="H139" s="78">
        <v>48195</v>
      </c>
    </row>
    <row r="140" spans="1:8" s="21" customFormat="1" ht="13.5" customHeight="1">
      <c r="A140" s="18"/>
      <c r="B140" s="18"/>
      <c r="C140" s="72" t="s">
        <v>453</v>
      </c>
      <c r="D140" s="72"/>
      <c r="E140" s="72"/>
      <c r="F140" s="72"/>
      <c r="G140" s="77" t="s">
        <v>53</v>
      </c>
      <c r="H140" s="78">
        <v>79640</v>
      </c>
    </row>
    <row r="141" spans="1:8" s="21" customFormat="1" ht="36.75" customHeight="1">
      <c r="A141" s="18"/>
      <c r="B141" s="18"/>
      <c r="C141" s="76" t="s">
        <v>501</v>
      </c>
      <c r="D141" s="76"/>
      <c r="E141" s="76"/>
      <c r="F141" s="76"/>
      <c r="G141" s="73" t="s">
        <v>53</v>
      </c>
      <c r="H141" s="74">
        <v>57895</v>
      </c>
    </row>
    <row r="142" spans="1:8" s="21" customFormat="1" ht="26.25" customHeight="1">
      <c r="A142" s="18"/>
      <c r="B142" s="18"/>
      <c r="C142" s="2" t="s">
        <v>135</v>
      </c>
      <c r="D142" s="2"/>
      <c r="E142" s="2"/>
      <c r="F142" s="2"/>
      <c r="G142" s="2"/>
      <c r="H142" s="2"/>
    </row>
    <row r="143" spans="1:8" s="21" customFormat="1" ht="29.25" customHeight="1">
      <c r="A143" s="18"/>
      <c r="B143" s="18"/>
      <c r="C143" s="2" t="s">
        <v>134</v>
      </c>
      <c r="D143" s="2"/>
      <c r="E143" s="2"/>
      <c r="F143" s="2"/>
      <c r="G143" s="2"/>
      <c r="H143" s="2"/>
    </row>
    <row r="144" spans="1:8" s="21" customFormat="1" ht="5.25" customHeight="1">
      <c r="A144" s="18"/>
      <c r="B144" s="57"/>
      <c r="C144" s="1"/>
      <c r="D144" s="1"/>
      <c r="E144" s="1"/>
      <c r="F144" s="1"/>
      <c r="G144" s="1"/>
      <c r="H144" s="1"/>
    </row>
    <row r="145" spans="1:8" s="81" customFormat="1" ht="21.75" customHeight="1">
      <c r="A145" s="30"/>
      <c r="B145" s="30">
        <v>801</v>
      </c>
      <c r="C145" s="31" t="s">
        <v>22</v>
      </c>
      <c r="D145" s="38">
        <v>2637925.01</v>
      </c>
      <c r="E145" s="38">
        <f>E146+E148+E150</f>
        <v>472535</v>
      </c>
      <c r="F145" s="38">
        <f>F146+F148+F150</f>
        <v>0</v>
      </c>
      <c r="G145" s="38">
        <f>G146+G148+G150</f>
        <v>0</v>
      </c>
      <c r="H145" s="38">
        <f>D145+E145-F145</f>
        <v>3110460.01</v>
      </c>
    </row>
    <row r="146" spans="1:8" s="21" customFormat="1" ht="21.75" customHeight="1">
      <c r="A146" s="18"/>
      <c r="B146" s="18">
        <v>80102</v>
      </c>
      <c r="C146" s="40" t="s">
        <v>174</v>
      </c>
      <c r="D146" s="41">
        <v>3550</v>
      </c>
      <c r="E146" s="41">
        <v>2000</v>
      </c>
      <c r="F146" s="41">
        <v>0</v>
      </c>
      <c r="G146" s="41">
        <v>0</v>
      </c>
      <c r="H146" s="41">
        <f>D146+E146-F146</f>
        <v>5550</v>
      </c>
    </row>
    <row r="147" spans="1:8" s="21" customFormat="1" ht="30" customHeight="1">
      <c r="A147" s="18"/>
      <c r="B147" s="18"/>
      <c r="C147" s="2" t="s">
        <v>222</v>
      </c>
      <c r="D147" s="2"/>
      <c r="E147" s="2"/>
      <c r="F147" s="2"/>
      <c r="G147" s="2"/>
      <c r="H147" s="2"/>
    </row>
    <row r="148" spans="1:8" s="21" customFormat="1" ht="27" customHeight="1">
      <c r="A148" s="18"/>
      <c r="B148" s="57">
        <v>80140</v>
      </c>
      <c r="C148" s="71" t="s">
        <v>114</v>
      </c>
      <c r="D148" s="50">
        <v>1220600</v>
      </c>
      <c r="E148" s="50">
        <v>469250</v>
      </c>
      <c r="F148" s="50">
        <v>0</v>
      </c>
      <c r="G148" s="50">
        <v>0</v>
      </c>
      <c r="H148" s="82">
        <f>D148+E148-F148</f>
        <v>1689850</v>
      </c>
    </row>
    <row r="149" spans="1:8" s="21" customFormat="1" ht="42" customHeight="1">
      <c r="A149" s="18"/>
      <c r="B149" s="18"/>
      <c r="C149" s="2" t="s">
        <v>203</v>
      </c>
      <c r="D149" s="2"/>
      <c r="E149" s="2"/>
      <c r="F149" s="2"/>
      <c r="G149" s="2"/>
      <c r="H149" s="2"/>
    </row>
    <row r="150" spans="1:8" s="21" customFormat="1" ht="18.75" customHeight="1">
      <c r="A150" s="18"/>
      <c r="B150" s="18">
        <v>80195</v>
      </c>
      <c r="C150" s="40" t="s">
        <v>21</v>
      </c>
      <c r="D150" s="41">
        <v>800887</v>
      </c>
      <c r="E150" s="41">
        <v>1285</v>
      </c>
      <c r="F150" s="41">
        <v>0</v>
      </c>
      <c r="G150" s="41">
        <v>0</v>
      </c>
      <c r="H150" s="41">
        <f>D150+E150-F150</f>
        <v>802172</v>
      </c>
    </row>
    <row r="151" spans="1:8" s="36" customFormat="1" ht="27.75" customHeight="1">
      <c r="A151" s="34"/>
      <c r="B151" s="34"/>
      <c r="C151" s="2" t="s">
        <v>416</v>
      </c>
      <c r="D151" s="2"/>
      <c r="E151" s="2"/>
      <c r="F151" s="2"/>
      <c r="G151" s="2"/>
      <c r="H151" s="2"/>
    </row>
    <row r="152" spans="1:8" s="36" customFormat="1" ht="4.5" customHeight="1">
      <c r="A152" s="34"/>
      <c r="B152" s="34"/>
      <c r="C152" s="1"/>
      <c r="D152" s="1"/>
      <c r="E152" s="1"/>
      <c r="F152" s="1"/>
      <c r="G152" s="1"/>
      <c r="H152" s="83"/>
    </row>
    <row r="153" spans="1:8" s="87" customFormat="1" ht="21.75" customHeight="1">
      <c r="A153" s="84"/>
      <c r="B153" s="84">
        <v>851</v>
      </c>
      <c r="C153" s="85" t="s">
        <v>59</v>
      </c>
      <c r="D153" s="86">
        <v>7407678</v>
      </c>
      <c r="E153" s="86">
        <f>E158+E154+E156</f>
        <v>1517538</v>
      </c>
      <c r="F153" s="86">
        <f>F158+F154+F156</f>
        <v>4160</v>
      </c>
      <c r="G153" s="86">
        <f>G158+G154+G156</f>
        <v>0</v>
      </c>
      <c r="H153" s="86">
        <f>D153+E153-F153</f>
        <v>8921056</v>
      </c>
    </row>
    <row r="154" spans="1:8" s="21" customFormat="1" ht="18.75" customHeight="1">
      <c r="A154" s="18"/>
      <c r="B154" s="18">
        <v>85111</v>
      </c>
      <c r="C154" s="88" t="s">
        <v>66</v>
      </c>
      <c r="D154" s="41">
        <v>7315456</v>
      </c>
      <c r="E154" s="41">
        <v>1482360</v>
      </c>
      <c r="F154" s="41">
        <v>0</v>
      </c>
      <c r="G154" s="41">
        <v>0</v>
      </c>
      <c r="H154" s="41">
        <f>D154+E154-F154</f>
        <v>8797816</v>
      </c>
    </row>
    <row r="155" spans="1:8" s="36" customFormat="1" ht="69.75" customHeight="1">
      <c r="A155" s="34"/>
      <c r="B155" s="34"/>
      <c r="C155" s="2" t="s">
        <v>532</v>
      </c>
      <c r="D155" s="2"/>
      <c r="E155" s="2"/>
      <c r="F155" s="2"/>
      <c r="G155" s="2"/>
      <c r="H155" s="2"/>
    </row>
    <row r="156" spans="1:8" s="21" customFormat="1" ht="18.75" customHeight="1">
      <c r="A156" s="18"/>
      <c r="B156" s="18">
        <v>85154</v>
      </c>
      <c r="C156" s="40" t="s">
        <v>182</v>
      </c>
      <c r="D156" s="41">
        <v>40000</v>
      </c>
      <c r="E156" s="41">
        <v>0</v>
      </c>
      <c r="F156" s="41">
        <v>4160</v>
      </c>
      <c r="G156" s="41">
        <v>0</v>
      </c>
      <c r="H156" s="41">
        <f>D156+E156-F156</f>
        <v>35840</v>
      </c>
    </row>
    <row r="157" spans="1:8" s="36" customFormat="1" ht="42" customHeight="1">
      <c r="A157" s="34"/>
      <c r="B157" s="34"/>
      <c r="C157" s="2" t="s">
        <v>193</v>
      </c>
      <c r="D157" s="2"/>
      <c r="E157" s="2"/>
      <c r="F157" s="2"/>
      <c r="G157" s="2"/>
      <c r="H157" s="2"/>
    </row>
    <row r="158" spans="1:8" s="65" customFormat="1" ht="21.75" customHeight="1">
      <c r="A158" s="60"/>
      <c r="B158" s="60">
        <v>85157</v>
      </c>
      <c r="C158" s="89" t="s">
        <v>145</v>
      </c>
      <c r="D158" s="70">
        <v>0</v>
      </c>
      <c r="E158" s="70">
        <v>35178</v>
      </c>
      <c r="F158" s="70">
        <v>0</v>
      </c>
      <c r="G158" s="70">
        <v>0</v>
      </c>
      <c r="H158" s="70">
        <f>D158+E158-F158</f>
        <v>35178</v>
      </c>
    </row>
    <row r="159" spans="1:8" s="65" customFormat="1" ht="39" customHeight="1">
      <c r="A159" s="60"/>
      <c r="B159" s="60"/>
      <c r="C159" s="67" t="s">
        <v>146</v>
      </c>
      <c r="D159" s="67"/>
      <c r="E159" s="67"/>
      <c r="F159" s="67"/>
      <c r="G159" s="67"/>
      <c r="H159" s="67"/>
    </row>
    <row r="160" spans="1:8" s="65" customFormat="1" ht="6" customHeight="1">
      <c r="A160" s="60"/>
      <c r="B160" s="60"/>
      <c r="C160" s="68"/>
      <c r="D160" s="68"/>
      <c r="E160" s="68"/>
      <c r="F160" s="68"/>
      <c r="G160" s="68"/>
      <c r="H160" s="68"/>
    </row>
    <row r="161" spans="1:8" s="33" customFormat="1" ht="21.75" customHeight="1">
      <c r="A161" s="30"/>
      <c r="B161" s="30">
        <v>852</v>
      </c>
      <c r="C161" s="31" t="s">
        <v>86</v>
      </c>
      <c r="D161" s="38">
        <v>23733900</v>
      </c>
      <c r="E161" s="38">
        <f>E162</f>
        <v>1771</v>
      </c>
      <c r="F161" s="38">
        <f>F162</f>
        <v>0</v>
      </c>
      <c r="G161" s="38">
        <f>G162</f>
        <v>0</v>
      </c>
      <c r="H161" s="38">
        <f>D161+E161-F161</f>
        <v>23735671</v>
      </c>
    </row>
    <row r="162" spans="1:8" s="21" customFormat="1" ht="21.75" customHeight="1">
      <c r="A162" s="18"/>
      <c r="B162" s="18">
        <v>85295</v>
      </c>
      <c r="C162" s="40" t="s">
        <v>21</v>
      </c>
      <c r="D162" s="41">
        <v>23552900</v>
      </c>
      <c r="E162" s="41">
        <v>1771</v>
      </c>
      <c r="F162" s="41">
        <v>0</v>
      </c>
      <c r="G162" s="41">
        <v>0</v>
      </c>
      <c r="H162" s="41">
        <f>D162+E162-F162</f>
        <v>23554671</v>
      </c>
    </row>
    <row r="163" spans="1:8" s="21" customFormat="1" ht="29.25" customHeight="1">
      <c r="A163" s="18"/>
      <c r="B163" s="18"/>
      <c r="C163" s="2" t="s">
        <v>417</v>
      </c>
      <c r="D163" s="2"/>
      <c r="E163" s="2"/>
      <c r="F163" s="2"/>
      <c r="G163" s="2"/>
      <c r="H163" s="2"/>
    </row>
    <row r="164" spans="1:8" s="36" customFormat="1" ht="3.75" customHeight="1">
      <c r="A164" s="34"/>
      <c r="B164" s="34"/>
      <c r="C164" s="1"/>
      <c r="D164" s="1"/>
      <c r="E164" s="1"/>
      <c r="F164" s="1"/>
      <c r="G164" s="1"/>
      <c r="H164" s="1"/>
    </row>
    <row r="165" spans="1:8" s="81" customFormat="1" ht="22.5" customHeight="1">
      <c r="A165" s="30"/>
      <c r="B165" s="30">
        <v>853</v>
      </c>
      <c r="C165" s="31" t="s">
        <v>83</v>
      </c>
      <c r="D165" s="38">
        <v>27339530</v>
      </c>
      <c r="E165" s="38">
        <f>E166+E168+E170</f>
        <v>141629</v>
      </c>
      <c r="F165" s="38">
        <f>F166+F168+F170</f>
        <v>111063</v>
      </c>
      <c r="G165" s="38">
        <f>G166+G168+G170</f>
        <v>0</v>
      </c>
      <c r="H165" s="38">
        <f>D165+E165-F165</f>
        <v>27370096</v>
      </c>
    </row>
    <row r="166" spans="1:8" s="21" customFormat="1" ht="21" customHeight="1">
      <c r="A166" s="18"/>
      <c r="B166" s="18">
        <v>85325</v>
      </c>
      <c r="C166" s="40" t="s">
        <v>96</v>
      </c>
      <c r="D166" s="41">
        <v>2005400</v>
      </c>
      <c r="E166" s="41">
        <v>25900</v>
      </c>
      <c r="F166" s="41">
        <v>0</v>
      </c>
      <c r="G166" s="41">
        <v>0</v>
      </c>
      <c r="H166" s="41">
        <f>D166+E166-F166</f>
        <v>2031300</v>
      </c>
    </row>
    <row r="167" spans="1:8" s="36" customFormat="1" ht="41.25" customHeight="1">
      <c r="A167" s="34"/>
      <c r="B167" s="34"/>
      <c r="C167" s="2" t="s">
        <v>142</v>
      </c>
      <c r="D167" s="2"/>
      <c r="E167" s="2"/>
      <c r="F167" s="2"/>
      <c r="G167" s="2"/>
      <c r="H167" s="2"/>
    </row>
    <row r="168" spans="1:8" s="21" customFormat="1" ht="18" customHeight="1">
      <c r="A168" s="18"/>
      <c r="B168" s="18">
        <v>85332</v>
      </c>
      <c r="C168" s="40" t="s">
        <v>87</v>
      </c>
      <c r="D168" s="41">
        <v>5949066</v>
      </c>
      <c r="E168" s="41">
        <v>30467</v>
      </c>
      <c r="F168" s="41">
        <v>30467</v>
      </c>
      <c r="G168" s="41">
        <v>0</v>
      </c>
      <c r="H168" s="41">
        <f>D168+E168-F168</f>
        <v>5949066</v>
      </c>
    </row>
    <row r="169" spans="1:8" s="33" customFormat="1" ht="42.75" customHeight="1">
      <c r="A169" s="51"/>
      <c r="B169" s="51"/>
      <c r="C169" s="2" t="s">
        <v>554</v>
      </c>
      <c r="D169" s="2"/>
      <c r="E169" s="2"/>
      <c r="F169" s="2"/>
      <c r="G169" s="2"/>
      <c r="H169" s="2"/>
    </row>
    <row r="170" spans="1:8" s="21" customFormat="1" ht="17.25" customHeight="1">
      <c r="A170" s="18"/>
      <c r="B170" s="18">
        <v>85395</v>
      </c>
      <c r="C170" s="40" t="s">
        <v>21</v>
      </c>
      <c r="D170" s="41">
        <v>19012182</v>
      </c>
      <c r="E170" s="41">
        <v>85262</v>
      </c>
      <c r="F170" s="41">
        <v>80596</v>
      </c>
      <c r="G170" s="41">
        <v>0</v>
      </c>
      <c r="H170" s="41">
        <f>D170+E170-F170</f>
        <v>19016848</v>
      </c>
    </row>
    <row r="171" spans="1:8" s="36" customFormat="1" ht="45" customHeight="1">
      <c r="A171" s="34"/>
      <c r="B171" s="34"/>
      <c r="C171" s="2" t="s">
        <v>555</v>
      </c>
      <c r="D171" s="2"/>
      <c r="E171" s="2"/>
      <c r="F171" s="2"/>
      <c r="G171" s="2"/>
      <c r="H171" s="2"/>
    </row>
    <row r="172" spans="1:8" s="36" customFormat="1" ht="3.75" customHeight="1">
      <c r="A172" s="34"/>
      <c r="B172" s="34"/>
      <c r="C172" s="1"/>
      <c r="D172" s="1"/>
      <c r="E172" s="1"/>
      <c r="F172" s="1"/>
      <c r="G172" s="1"/>
      <c r="H172" s="83"/>
    </row>
    <row r="173" spans="1:8" s="33" customFormat="1" ht="21.75" customHeight="1">
      <c r="A173" s="30"/>
      <c r="B173" s="30">
        <v>854</v>
      </c>
      <c r="C173" s="31" t="s">
        <v>34</v>
      </c>
      <c r="D173" s="38">
        <v>6320</v>
      </c>
      <c r="E173" s="38">
        <f>E174+E189</f>
        <v>19000</v>
      </c>
      <c r="F173" s="38">
        <f>F174+F189</f>
        <v>0</v>
      </c>
      <c r="G173" s="38">
        <f>G174+G189</f>
        <v>0</v>
      </c>
      <c r="H173" s="38">
        <f>D173+E173-F173</f>
        <v>25320</v>
      </c>
    </row>
    <row r="174" spans="1:8" s="21" customFormat="1" ht="19.5" customHeight="1">
      <c r="A174" s="18"/>
      <c r="B174" s="18">
        <v>85403</v>
      </c>
      <c r="C174" s="40" t="s">
        <v>57</v>
      </c>
      <c r="D174" s="41">
        <v>5700</v>
      </c>
      <c r="E174" s="41">
        <v>19000</v>
      </c>
      <c r="F174" s="41">
        <v>0</v>
      </c>
      <c r="G174" s="41">
        <v>0</v>
      </c>
      <c r="H174" s="41">
        <f>D174+E174-F174</f>
        <v>24700</v>
      </c>
    </row>
    <row r="175" spans="1:8" s="21" customFormat="1" ht="40.5" customHeight="1">
      <c r="A175" s="18"/>
      <c r="B175" s="18"/>
      <c r="C175" s="2" t="s">
        <v>221</v>
      </c>
      <c r="D175" s="2"/>
      <c r="E175" s="2"/>
      <c r="F175" s="2"/>
      <c r="G175" s="2"/>
      <c r="H175" s="2"/>
    </row>
    <row r="176" spans="1:8" s="21" customFormat="1" ht="3" customHeight="1">
      <c r="A176" s="18"/>
      <c r="B176" s="18"/>
      <c r="C176" s="1"/>
      <c r="D176" s="1"/>
      <c r="E176" s="1"/>
      <c r="F176" s="1"/>
      <c r="G176" s="1"/>
      <c r="H176" s="1"/>
    </row>
    <row r="177" spans="1:8" s="81" customFormat="1" ht="23.25" customHeight="1">
      <c r="A177" s="30"/>
      <c r="B177" s="30">
        <v>900</v>
      </c>
      <c r="C177" s="31" t="s">
        <v>89</v>
      </c>
      <c r="D177" s="38">
        <v>3833652</v>
      </c>
      <c r="E177" s="38">
        <f>E178</f>
        <v>0</v>
      </c>
      <c r="F177" s="38">
        <f>F178</f>
        <v>50000</v>
      </c>
      <c r="G177" s="38">
        <f>G178</f>
        <v>0</v>
      </c>
      <c r="H177" s="38">
        <f>D177+E177-F177</f>
        <v>3783652</v>
      </c>
    </row>
    <row r="178" spans="1:8" s="21" customFormat="1" ht="18" customHeight="1">
      <c r="A178" s="18"/>
      <c r="B178" s="39" t="s">
        <v>112</v>
      </c>
      <c r="C178" s="40" t="s">
        <v>113</v>
      </c>
      <c r="D178" s="41">
        <v>200300</v>
      </c>
      <c r="E178" s="41">
        <v>0</v>
      </c>
      <c r="F178" s="41">
        <v>50000</v>
      </c>
      <c r="G178" s="41">
        <v>0</v>
      </c>
      <c r="H178" s="41">
        <f>D178+E178-F178</f>
        <v>150300</v>
      </c>
    </row>
    <row r="179" spans="1:8" s="21" customFormat="1" ht="54.75" customHeight="1">
      <c r="A179" s="18"/>
      <c r="B179" s="18"/>
      <c r="C179" s="9" t="s">
        <v>237</v>
      </c>
      <c r="D179" s="9"/>
      <c r="E179" s="9"/>
      <c r="F179" s="9"/>
      <c r="G179" s="9"/>
      <c r="H179" s="9"/>
    </row>
    <row r="180" spans="1:8" s="21" customFormat="1" ht="3" customHeight="1">
      <c r="A180" s="18"/>
      <c r="B180" s="18"/>
      <c r="C180" s="1"/>
      <c r="D180" s="1"/>
      <c r="E180" s="1"/>
      <c r="F180" s="1"/>
      <c r="G180" s="1"/>
      <c r="H180" s="1"/>
    </row>
    <row r="181" spans="1:8" s="81" customFormat="1" ht="24.75" customHeight="1">
      <c r="A181" s="30"/>
      <c r="B181" s="30">
        <v>921</v>
      </c>
      <c r="C181" s="31" t="s">
        <v>35</v>
      </c>
      <c r="D181" s="38">
        <v>18436654</v>
      </c>
      <c r="E181" s="38">
        <f>E182</f>
        <v>0</v>
      </c>
      <c r="F181" s="38">
        <f>F182</f>
        <v>8960179</v>
      </c>
      <c r="G181" s="38">
        <f>G182</f>
        <v>0</v>
      </c>
      <c r="H181" s="38">
        <f>D181+E181-F181</f>
        <v>9476475</v>
      </c>
    </row>
    <row r="182" spans="1:8" s="21" customFormat="1" ht="18.75" customHeight="1">
      <c r="A182" s="18"/>
      <c r="B182" s="18">
        <v>92195</v>
      </c>
      <c r="C182" s="40" t="s">
        <v>21</v>
      </c>
      <c r="D182" s="41">
        <v>14445158</v>
      </c>
      <c r="E182" s="41">
        <v>0</v>
      </c>
      <c r="F182" s="41">
        <v>8960179</v>
      </c>
      <c r="G182" s="41">
        <v>0</v>
      </c>
      <c r="H182" s="41">
        <f>D182+E182-F182</f>
        <v>5484979</v>
      </c>
    </row>
    <row r="183" spans="1:8" s="21" customFormat="1" ht="53.25" customHeight="1">
      <c r="A183" s="18"/>
      <c r="B183" s="18"/>
      <c r="C183" s="9" t="s">
        <v>502</v>
      </c>
      <c r="D183" s="9"/>
      <c r="E183" s="9"/>
      <c r="F183" s="9"/>
      <c r="G183" s="9"/>
      <c r="H183" s="9"/>
    </row>
    <row r="184" spans="1:8" s="36" customFormat="1" ht="4.5" customHeight="1">
      <c r="A184" s="34"/>
      <c r="B184" s="34"/>
      <c r="C184" s="1"/>
      <c r="D184" s="1"/>
      <c r="E184" s="1"/>
      <c r="F184" s="1"/>
      <c r="G184" s="1"/>
      <c r="H184" s="1"/>
    </row>
    <row r="185" spans="1:8" s="81" customFormat="1" ht="29.25" customHeight="1">
      <c r="A185" s="30"/>
      <c r="B185" s="55">
        <v>925</v>
      </c>
      <c r="C185" s="90" t="s">
        <v>50</v>
      </c>
      <c r="D185" s="91">
        <v>3346187</v>
      </c>
      <c r="E185" s="91">
        <f>E186</f>
        <v>37352</v>
      </c>
      <c r="F185" s="91">
        <f>F186</f>
        <v>0</v>
      </c>
      <c r="G185" s="91">
        <f>G186</f>
        <v>0</v>
      </c>
      <c r="H185" s="91">
        <f>D185+E185-F185</f>
        <v>3383539</v>
      </c>
    </row>
    <row r="186" spans="1:8" s="21" customFormat="1" ht="19.5" customHeight="1">
      <c r="A186" s="18"/>
      <c r="B186" s="18">
        <v>92502</v>
      </c>
      <c r="C186" s="88" t="s">
        <v>84</v>
      </c>
      <c r="D186" s="41">
        <v>3346187</v>
      </c>
      <c r="E186" s="41">
        <v>37352</v>
      </c>
      <c r="F186" s="41">
        <v>0</v>
      </c>
      <c r="G186" s="41">
        <v>0</v>
      </c>
      <c r="H186" s="41">
        <f>D186+E186-F186</f>
        <v>3383539</v>
      </c>
    </row>
    <row r="187" spans="1:8" s="21" customFormat="1" ht="27.75" customHeight="1">
      <c r="A187" s="18"/>
      <c r="B187" s="18"/>
      <c r="C187" s="2" t="s">
        <v>199</v>
      </c>
      <c r="D187" s="2"/>
      <c r="E187" s="2"/>
      <c r="F187" s="2"/>
      <c r="G187" s="2"/>
      <c r="H187" s="2"/>
    </row>
    <row r="188" spans="1:8" s="21" customFormat="1" ht="15.75" customHeight="1">
      <c r="A188" s="18"/>
      <c r="B188" s="18"/>
      <c r="C188" s="2" t="s">
        <v>201</v>
      </c>
      <c r="D188" s="2"/>
      <c r="E188" s="2"/>
      <c r="F188" s="2"/>
      <c r="G188" s="2"/>
      <c r="H188" s="2"/>
    </row>
    <row r="189" spans="1:8" s="21" customFormat="1" ht="41.25" customHeight="1">
      <c r="A189" s="18"/>
      <c r="B189" s="18"/>
      <c r="C189" s="2" t="s">
        <v>200</v>
      </c>
      <c r="D189" s="2"/>
      <c r="E189" s="2"/>
      <c r="F189" s="2"/>
      <c r="G189" s="2"/>
      <c r="H189" s="2"/>
    </row>
    <row r="190" spans="1:8" s="21" customFormat="1" ht="3.75" customHeight="1">
      <c r="A190" s="18"/>
      <c r="B190" s="18"/>
      <c r="C190" s="1"/>
      <c r="D190" s="1"/>
      <c r="E190" s="1"/>
      <c r="F190" s="1"/>
      <c r="G190" s="1"/>
      <c r="H190" s="1"/>
    </row>
    <row r="191" spans="1:8" s="95" customFormat="1" ht="18.75" customHeight="1">
      <c r="A191" s="92" t="s">
        <v>10</v>
      </c>
      <c r="B191" s="92"/>
      <c r="C191" s="93" t="s">
        <v>12</v>
      </c>
      <c r="D191" s="94"/>
      <c r="E191" s="94"/>
      <c r="F191" s="94"/>
      <c r="G191" s="94"/>
      <c r="H191" s="94"/>
    </row>
    <row r="192" spans="3:8" ht="3" customHeight="1">
      <c r="C192" s="97"/>
      <c r="D192" s="97"/>
      <c r="E192" s="97"/>
      <c r="F192" s="97"/>
      <c r="G192" s="97"/>
      <c r="H192" s="98"/>
    </row>
    <row r="193" spans="1:8" s="8" customFormat="1" ht="24" customHeight="1">
      <c r="A193" s="100"/>
      <c r="B193" s="100"/>
      <c r="C193" s="101" t="s">
        <v>15</v>
      </c>
      <c r="D193" s="102">
        <v>1312565801.37</v>
      </c>
      <c r="E193" s="102">
        <f>E213+E227+E269+E274+E299+E308+E420+E453+E469+E487+E535+E543+E562+E604+E195+E209+E223+E255+E259+E295</f>
        <v>65673178.71</v>
      </c>
      <c r="F193" s="102">
        <f>F213+F227+F269+F274+F299+F308+F420+F453+F469+F487+F535+F543+F562+F604+F195+F209+F223+F255+F259+F295</f>
        <v>168893543</v>
      </c>
      <c r="G193" s="102">
        <f>G213+G227+G269+G274+G299+G308+G420+G453+G469+G487+G535+G543+G562+G604+G195+G209+G223+G255+G259+G295</f>
        <v>9252769</v>
      </c>
      <c r="H193" s="102">
        <f>D193+E193-F193</f>
        <v>1209345437.08</v>
      </c>
    </row>
    <row r="194" spans="1:8" s="36" customFormat="1" ht="4.5" customHeight="1">
      <c r="A194" s="34"/>
      <c r="B194" s="34"/>
      <c r="C194" s="1"/>
      <c r="D194" s="1"/>
      <c r="E194" s="1"/>
      <c r="F194" s="1"/>
      <c r="G194" s="1"/>
      <c r="H194" s="83"/>
    </row>
    <row r="195" spans="1:8" s="33" customFormat="1" ht="21.75" customHeight="1">
      <c r="A195" s="30"/>
      <c r="B195" s="37" t="s">
        <v>183</v>
      </c>
      <c r="C195" s="31" t="s">
        <v>184</v>
      </c>
      <c r="D195" s="38">
        <v>14274880.36</v>
      </c>
      <c r="E195" s="38">
        <f>E196</f>
        <v>11107.71</v>
      </c>
      <c r="F195" s="38">
        <f>F196</f>
        <v>68200</v>
      </c>
      <c r="G195" s="38">
        <f>G196</f>
        <v>0</v>
      </c>
      <c r="H195" s="38">
        <f>D195+E195-F195</f>
        <v>14217788.07</v>
      </c>
    </row>
    <row r="196" spans="1:8" s="21" customFormat="1" ht="18" customHeight="1">
      <c r="A196" s="18"/>
      <c r="B196" s="39" t="s">
        <v>185</v>
      </c>
      <c r="C196" s="40" t="s">
        <v>21</v>
      </c>
      <c r="D196" s="41">
        <v>522663.36</v>
      </c>
      <c r="E196" s="41">
        <v>11107.71</v>
      </c>
      <c r="F196" s="41">
        <v>68200</v>
      </c>
      <c r="G196" s="41">
        <v>0</v>
      </c>
      <c r="H196" s="41">
        <f>D196+E196-F196</f>
        <v>465571.06999999995</v>
      </c>
    </row>
    <row r="197" spans="1:8" s="21" customFormat="1" ht="25.5" customHeight="1">
      <c r="A197" s="18"/>
      <c r="B197" s="39"/>
      <c r="C197" s="66" t="s">
        <v>460</v>
      </c>
      <c r="D197" s="66"/>
      <c r="E197" s="66"/>
      <c r="F197" s="66"/>
      <c r="G197" s="66"/>
      <c r="H197" s="66"/>
    </row>
    <row r="198" spans="1:8" s="36" customFormat="1" ht="13.5" customHeight="1">
      <c r="A198" s="34"/>
      <c r="B198" s="34"/>
      <c r="C198" s="2" t="s">
        <v>456</v>
      </c>
      <c r="D198" s="2"/>
      <c r="E198" s="2"/>
      <c r="F198" s="2"/>
      <c r="G198" s="2"/>
      <c r="H198" s="2"/>
    </row>
    <row r="199" spans="1:8" s="36" customFormat="1" ht="13.5" customHeight="1">
      <c r="A199" s="34"/>
      <c r="B199" s="34"/>
      <c r="C199" s="2" t="s">
        <v>457</v>
      </c>
      <c r="D199" s="2"/>
      <c r="E199" s="2"/>
      <c r="F199" s="2"/>
      <c r="G199" s="2"/>
      <c r="H199" s="2"/>
    </row>
    <row r="200" spans="1:8" s="36" customFormat="1" ht="24.75" customHeight="1">
      <c r="A200" s="34"/>
      <c r="B200" s="34"/>
      <c r="C200" s="2" t="s">
        <v>459</v>
      </c>
      <c r="D200" s="2"/>
      <c r="E200" s="2"/>
      <c r="F200" s="2"/>
      <c r="G200" s="2"/>
      <c r="H200" s="2"/>
    </row>
    <row r="201" spans="1:8" s="21" customFormat="1" ht="15" customHeight="1">
      <c r="A201" s="18"/>
      <c r="B201" s="39"/>
      <c r="C201" s="103" t="s">
        <v>92</v>
      </c>
      <c r="D201" s="103"/>
      <c r="E201" s="103"/>
      <c r="F201" s="103"/>
      <c r="G201" s="103"/>
      <c r="H201" s="103"/>
    </row>
    <row r="202" spans="1:8" s="107" customFormat="1" ht="13.5" customHeight="1">
      <c r="A202" s="104"/>
      <c r="B202" s="105"/>
      <c r="C202" s="106" t="s">
        <v>186</v>
      </c>
      <c r="D202" s="106"/>
      <c r="E202" s="106"/>
      <c r="F202" s="106"/>
      <c r="G202" s="106"/>
      <c r="H202" s="106"/>
    </row>
    <row r="203" spans="1:8" s="110" customFormat="1" ht="13.5" customHeight="1">
      <c r="A203" s="108"/>
      <c r="B203" s="109"/>
      <c r="C203" s="106" t="s">
        <v>187</v>
      </c>
      <c r="D203" s="106"/>
      <c r="E203" s="106"/>
      <c r="F203" s="106"/>
      <c r="G203" s="106"/>
      <c r="H203" s="106"/>
    </row>
    <row r="204" spans="1:8" s="110" customFormat="1" ht="13.5" customHeight="1">
      <c r="A204" s="108"/>
      <c r="B204" s="109"/>
      <c r="C204" s="106" t="s">
        <v>188</v>
      </c>
      <c r="D204" s="106"/>
      <c r="E204" s="106"/>
      <c r="F204" s="106"/>
      <c r="G204" s="106"/>
      <c r="H204" s="106"/>
    </row>
    <row r="205" spans="1:8" s="107" customFormat="1" ht="13.5" customHeight="1">
      <c r="A205" s="104"/>
      <c r="B205" s="105"/>
      <c r="C205" s="106" t="s">
        <v>189</v>
      </c>
      <c r="D205" s="106"/>
      <c r="E205" s="106"/>
      <c r="F205" s="106"/>
      <c r="G205" s="106"/>
      <c r="H205" s="106"/>
    </row>
    <row r="206" spans="1:8" s="107" customFormat="1" ht="25.5" customHeight="1">
      <c r="A206" s="104"/>
      <c r="B206" s="105"/>
      <c r="C206" s="106" t="s">
        <v>291</v>
      </c>
      <c r="D206" s="106"/>
      <c r="E206" s="106"/>
      <c r="F206" s="106"/>
      <c r="G206" s="106"/>
      <c r="H206" s="106"/>
    </row>
    <row r="207" spans="1:8" s="112" customFormat="1" ht="8.25" customHeight="1">
      <c r="A207" s="111"/>
      <c r="B207" s="111"/>
      <c r="C207" s="1"/>
      <c r="D207" s="1"/>
      <c r="E207" s="1"/>
      <c r="F207" s="1"/>
      <c r="G207" s="1"/>
      <c r="H207" s="1"/>
    </row>
    <row r="208" spans="1:8" s="112" customFormat="1" ht="3.75" customHeight="1">
      <c r="A208" s="111"/>
      <c r="B208" s="111"/>
      <c r="C208" s="1"/>
      <c r="D208" s="1"/>
      <c r="E208" s="1"/>
      <c r="F208" s="1"/>
      <c r="G208" s="1"/>
      <c r="H208" s="1"/>
    </row>
    <row r="209" spans="1:8" s="33" customFormat="1" ht="25.5" customHeight="1">
      <c r="A209" s="30"/>
      <c r="B209" s="37" t="s">
        <v>423</v>
      </c>
      <c r="C209" s="31" t="s">
        <v>424</v>
      </c>
      <c r="D209" s="38">
        <v>452000</v>
      </c>
      <c r="E209" s="38">
        <f>E210</f>
        <v>27691</v>
      </c>
      <c r="F209" s="38">
        <f>F210</f>
        <v>105540</v>
      </c>
      <c r="G209" s="38">
        <f>G210</f>
        <v>0</v>
      </c>
      <c r="H209" s="38">
        <f>D209+E209-F209</f>
        <v>374151</v>
      </c>
    </row>
    <row r="210" spans="1:8" s="21" customFormat="1" ht="51" customHeight="1">
      <c r="A210" s="18"/>
      <c r="B210" s="48" t="s">
        <v>425</v>
      </c>
      <c r="C210" s="49" t="s">
        <v>426</v>
      </c>
      <c r="D210" s="50">
        <v>388000</v>
      </c>
      <c r="E210" s="50">
        <v>27691</v>
      </c>
      <c r="F210" s="50">
        <v>105540</v>
      </c>
      <c r="G210" s="50">
        <v>0</v>
      </c>
      <c r="H210" s="50">
        <f>D210+E210-F210</f>
        <v>310151</v>
      </c>
    </row>
    <row r="211" spans="1:8" s="21" customFormat="1" ht="67.5" customHeight="1">
      <c r="A211" s="18"/>
      <c r="B211" s="48"/>
      <c r="C211" s="2" t="s">
        <v>474</v>
      </c>
      <c r="D211" s="2"/>
      <c r="E211" s="2"/>
      <c r="F211" s="2"/>
      <c r="G211" s="2"/>
      <c r="H211" s="2"/>
    </row>
    <row r="212" spans="1:8" s="21" customFormat="1" ht="7.5" customHeight="1">
      <c r="A212" s="18"/>
      <c r="B212" s="48"/>
      <c r="C212" s="1"/>
      <c r="D212" s="1"/>
      <c r="E212" s="1"/>
      <c r="F212" s="1"/>
      <c r="G212" s="1"/>
      <c r="H212" s="1"/>
    </row>
    <row r="213" spans="1:8" s="33" customFormat="1" ht="24.75" customHeight="1">
      <c r="A213" s="30"/>
      <c r="B213" s="30">
        <v>150</v>
      </c>
      <c r="C213" s="31" t="s">
        <v>102</v>
      </c>
      <c r="D213" s="38">
        <v>7833813</v>
      </c>
      <c r="E213" s="38">
        <f>E217+E214</f>
        <v>6242876</v>
      </c>
      <c r="F213" s="38">
        <f>F217+F214</f>
        <v>87605</v>
      </c>
      <c r="G213" s="38">
        <f>G217+G214</f>
        <v>0</v>
      </c>
      <c r="H213" s="38">
        <f>D213+E213-F213</f>
        <v>13989084</v>
      </c>
    </row>
    <row r="214" spans="1:8" s="33" customFormat="1" ht="19.5" customHeight="1">
      <c r="A214" s="51"/>
      <c r="B214" s="18">
        <v>15011</v>
      </c>
      <c r="C214" s="40" t="s">
        <v>119</v>
      </c>
      <c r="D214" s="41">
        <v>5813198</v>
      </c>
      <c r="E214" s="41">
        <v>6240216</v>
      </c>
      <c r="F214" s="41">
        <v>0</v>
      </c>
      <c r="G214" s="41">
        <v>0</v>
      </c>
      <c r="H214" s="41">
        <f>D214+E214-F214</f>
        <v>12053414</v>
      </c>
    </row>
    <row r="215" spans="1:8" s="21" customFormat="1" ht="28.5" customHeight="1">
      <c r="A215" s="18"/>
      <c r="B215" s="18"/>
      <c r="C215" s="2" t="s">
        <v>533</v>
      </c>
      <c r="D215" s="2"/>
      <c r="E215" s="2"/>
      <c r="F215" s="2"/>
      <c r="G215" s="2"/>
      <c r="H215" s="2"/>
    </row>
    <row r="216" spans="1:8" s="21" customFormat="1" ht="69" customHeight="1">
      <c r="A216" s="18"/>
      <c r="B216" s="18"/>
      <c r="C216" s="2" t="s">
        <v>475</v>
      </c>
      <c r="D216" s="2"/>
      <c r="E216" s="2"/>
      <c r="F216" s="2"/>
      <c r="G216" s="2"/>
      <c r="H216" s="2"/>
    </row>
    <row r="217" spans="1:8" s="21" customFormat="1" ht="18.75" customHeight="1">
      <c r="A217" s="18"/>
      <c r="B217" s="18">
        <v>15013</v>
      </c>
      <c r="C217" s="40" t="s">
        <v>106</v>
      </c>
      <c r="D217" s="41">
        <v>1818007</v>
      </c>
      <c r="E217" s="41">
        <v>2660</v>
      </c>
      <c r="F217" s="41">
        <v>87605</v>
      </c>
      <c r="G217" s="113">
        <v>0</v>
      </c>
      <c r="H217" s="41">
        <f>D217+E217-F217</f>
        <v>1733062</v>
      </c>
    </row>
    <row r="218" spans="1:8" s="21" customFormat="1" ht="27" customHeight="1">
      <c r="A218" s="18"/>
      <c r="B218" s="18"/>
      <c r="C218" s="54" t="s">
        <v>384</v>
      </c>
      <c r="D218" s="54"/>
      <c r="E218" s="54"/>
      <c r="F218" s="54"/>
      <c r="G218" s="54"/>
      <c r="H218" s="54"/>
    </row>
    <row r="219" spans="1:8" s="21" customFormat="1" ht="15" customHeight="1">
      <c r="A219" s="18"/>
      <c r="B219" s="18"/>
      <c r="C219" s="72" t="s">
        <v>395</v>
      </c>
      <c r="D219" s="72"/>
      <c r="E219" s="72"/>
      <c r="F219" s="72"/>
      <c r="G219" s="72"/>
      <c r="H219" s="72"/>
    </row>
    <row r="220" spans="1:8" s="36" customFormat="1" ht="15" customHeight="1">
      <c r="A220" s="34"/>
      <c r="B220" s="114"/>
      <c r="C220" s="9" t="s">
        <v>396</v>
      </c>
      <c r="D220" s="9"/>
      <c r="E220" s="9"/>
      <c r="F220" s="9"/>
      <c r="G220" s="9"/>
      <c r="H220" s="9"/>
    </row>
    <row r="221" spans="1:8" s="21" customFormat="1" ht="39" customHeight="1">
      <c r="A221" s="18"/>
      <c r="B221" s="18"/>
      <c r="C221" s="2" t="s">
        <v>534</v>
      </c>
      <c r="D221" s="2"/>
      <c r="E221" s="2"/>
      <c r="F221" s="2"/>
      <c r="G221" s="2"/>
      <c r="H221" s="2"/>
    </row>
    <row r="222" spans="1:8" s="36" customFormat="1" ht="5.25" customHeight="1">
      <c r="A222" s="34"/>
      <c r="B222" s="34"/>
      <c r="C222" s="1"/>
      <c r="D222" s="1"/>
      <c r="E222" s="1"/>
      <c r="F222" s="1"/>
      <c r="G222" s="1"/>
      <c r="H222" s="1"/>
    </row>
    <row r="223" spans="1:8" s="33" customFormat="1" ht="23.25" customHeight="1">
      <c r="A223" s="30"/>
      <c r="B223" s="30">
        <v>500</v>
      </c>
      <c r="C223" s="31" t="s">
        <v>335</v>
      </c>
      <c r="D223" s="38">
        <v>424950</v>
      </c>
      <c r="E223" s="38">
        <f>E224</f>
        <v>0</v>
      </c>
      <c r="F223" s="38">
        <f>F224</f>
        <v>31400</v>
      </c>
      <c r="G223" s="38">
        <f>G224</f>
        <v>0</v>
      </c>
      <c r="H223" s="38">
        <f>D223+E223-F223</f>
        <v>393550</v>
      </c>
    </row>
    <row r="224" spans="1:8" s="21" customFormat="1" ht="18.75" customHeight="1">
      <c r="A224" s="18"/>
      <c r="B224" s="18">
        <v>50005</v>
      </c>
      <c r="C224" s="40" t="s">
        <v>336</v>
      </c>
      <c r="D224" s="41">
        <v>424950</v>
      </c>
      <c r="E224" s="41">
        <v>0</v>
      </c>
      <c r="F224" s="41">
        <v>31400</v>
      </c>
      <c r="G224" s="41">
        <v>0</v>
      </c>
      <c r="H224" s="41">
        <f>D224+E224-F224</f>
        <v>393550</v>
      </c>
    </row>
    <row r="225" spans="1:8" s="21" customFormat="1" ht="46.5" customHeight="1">
      <c r="A225" s="18"/>
      <c r="B225" s="18"/>
      <c r="C225" s="2" t="s">
        <v>476</v>
      </c>
      <c r="D225" s="2"/>
      <c r="E225" s="2"/>
      <c r="F225" s="2"/>
      <c r="G225" s="2"/>
      <c r="H225" s="2"/>
    </row>
    <row r="226" spans="1:8" s="33" customFormat="1" ht="5.25" customHeight="1">
      <c r="A226" s="51"/>
      <c r="B226" s="51"/>
      <c r="C226" s="1"/>
      <c r="D226" s="1"/>
      <c r="E226" s="1"/>
      <c r="F226" s="1"/>
      <c r="G226" s="1"/>
      <c r="H226" s="1"/>
    </row>
    <row r="227" spans="1:8" s="33" customFormat="1" ht="24.75" customHeight="1">
      <c r="A227" s="30"/>
      <c r="B227" s="30">
        <v>600</v>
      </c>
      <c r="C227" s="31" t="s">
        <v>33</v>
      </c>
      <c r="D227" s="59">
        <v>380524620</v>
      </c>
      <c r="E227" s="59">
        <f>E236+E252+E228</f>
        <v>2635000</v>
      </c>
      <c r="F227" s="59">
        <f>F236+F252+F228</f>
        <v>16212482</v>
      </c>
      <c r="G227" s="59">
        <f>G236+G252+G228</f>
        <v>4106600</v>
      </c>
      <c r="H227" s="59">
        <f>D227+E227-F227</f>
        <v>366947138</v>
      </c>
    </row>
    <row r="228" spans="1:8" s="21" customFormat="1" ht="18.75" customHeight="1">
      <c r="A228" s="18"/>
      <c r="B228" s="18">
        <v>60001</v>
      </c>
      <c r="C228" s="40" t="s">
        <v>357</v>
      </c>
      <c r="D228" s="115">
        <v>126503787</v>
      </c>
      <c r="E228" s="115">
        <v>0</v>
      </c>
      <c r="F228" s="115">
        <v>0</v>
      </c>
      <c r="G228" s="115">
        <v>4073000</v>
      </c>
      <c r="H228" s="115">
        <f>D228+E228-F228</f>
        <v>126503787</v>
      </c>
    </row>
    <row r="229" spans="1:8" s="33" customFormat="1" ht="42.75" customHeight="1">
      <c r="A229" s="51"/>
      <c r="B229" s="18"/>
      <c r="C229" s="66" t="s">
        <v>365</v>
      </c>
      <c r="D229" s="66"/>
      <c r="E229" s="66"/>
      <c r="F229" s="66"/>
      <c r="G229" s="66"/>
      <c r="H229" s="66"/>
    </row>
    <row r="230" spans="1:8" s="33" customFormat="1" ht="15" customHeight="1">
      <c r="A230" s="51"/>
      <c r="B230" s="18"/>
      <c r="C230" s="2" t="s">
        <v>358</v>
      </c>
      <c r="D230" s="2"/>
      <c r="E230" s="2"/>
      <c r="F230" s="2"/>
      <c r="G230" s="2"/>
      <c r="H230" s="2"/>
    </row>
    <row r="231" spans="1:8" s="33" customFormat="1" ht="14.25" customHeight="1">
      <c r="A231" s="51"/>
      <c r="B231" s="18"/>
      <c r="C231" s="2" t="s">
        <v>360</v>
      </c>
      <c r="D231" s="2"/>
      <c r="E231" s="2"/>
      <c r="F231" s="2"/>
      <c r="G231" s="2"/>
      <c r="H231" s="2"/>
    </row>
    <row r="232" spans="1:8" s="33" customFormat="1" ht="14.25" customHeight="1">
      <c r="A232" s="51"/>
      <c r="B232" s="18"/>
      <c r="C232" s="2" t="s">
        <v>359</v>
      </c>
      <c r="D232" s="2"/>
      <c r="E232" s="2"/>
      <c r="F232" s="2"/>
      <c r="G232" s="2"/>
      <c r="H232" s="2"/>
    </row>
    <row r="233" spans="1:8" s="33" customFormat="1" ht="14.25" customHeight="1">
      <c r="A233" s="51"/>
      <c r="B233" s="18"/>
      <c r="C233" s="2" t="s">
        <v>361</v>
      </c>
      <c r="D233" s="2"/>
      <c r="E233" s="2"/>
      <c r="F233" s="2"/>
      <c r="G233" s="2"/>
      <c r="H233" s="2"/>
    </row>
    <row r="234" spans="1:8" s="33" customFormat="1" ht="14.25" customHeight="1">
      <c r="A234" s="51"/>
      <c r="B234" s="18"/>
      <c r="C234" s="2" t="s">
        <v>362</v>
      </c>
      <c r="D234" s="2"/>
      <c r="E234" s="2"/>
      <c r="F234" s="2"/>
      <c r="G234" s="2"/>
      <c r="H234" s="2"/>
    </row>
    <row r="235" spans="1:8" s="33" customFormat="1" ht="15.75" customHeight="1">
      <c r="A235" s="51"/>
      <c r="B235" s="18"/>
      <c r="C235" s="2" t="s">
        <v>363</v>
      </c>
      <c r="D235" s="2"/>
      <c r="E235" s="2"/>
      <c r="F235" s="2"/>
      <c r="G235" s="2"/>
      <c r="H235" s="2"/>
    </row>
    <row r="236" spans="1:8" s="21" customFormat="1" ht="18" customHeight="1">
      <c r="A236" s="18"/>
      <c r="B236" s="18">
        <v>60013</v>
      </c>
      <c r="C236" s="40" t="s">
        <v>54</v>
      </c>
      <c r="D236" s="115">
        <v>194046314</v>
      </c>
      <c r="E236" s="115">
        <v>2635000</v>
      </c>
      <c r="F236" s="115">
        <v>16198482</v>
      </c>
      <c r="G236" s="115">
        <v>33600</v>
      </c>
      <c r="H236" s="115">
        <f>D236+E236-F236</f>
        <v>180482832</v>
      </c>
    </row>
    <row r="237" spans="1:8" s="21" customFormat="1" ht="29.25" customHeight="1">
      <c r="A237" s="18"/>
      <c r="B237" s="18"/>
      <c r="C237" s="2" t="s">
        <v>231</v>
      </c>
      <c r="D237" s="2"/>
      <c r="E237" s="2"/>
      <c r="F237" s="2"/>
      <c r="G237" s="2"/>
      <c r="H237" s="2"/>
    </row>
    <row r="238" spans="1:8" s="21" customFormat="1" ht="81.75" customHeight="1">
      <c r="A238" s="18"/>
      <c r="B238" s="18"/>
      <c r="C238" s="2" t="s">
        <v>552</v>
      </c>
      <c r="D238" s="2"/>
      <c r="E238" s="2"/>
      <c r="F238" s="2"/>
      <c r="G238" s="2"/>
      <c r="H238" s="2"/>
    </row>
    <row r="239" spans="1:8" s="21" customFormat="1" ht="68.25" customHeight="1">
      <c r="A239" s="18"/>
      <c r="B239" s="18"/>
      <c r="C239" s="2" t="s">
        <v>292</v>
      </c>
      <c r="D239" s="2"/>
      <c r="E239" s="2"/>
      <c r="F239" s="2"/>
      <c r="G239" s="2"/>
      <c r="H239" s="2"/>
    </row>
    <row r="240" spans="1:8" s="21" customFormat="1" ht="15.75" customHeight="1">
      <c r="A240" s="18"/>
      <c r="B240" s="18"/>
      <c r="C240" s="66" t="s">
        <v>503</v>
      </c>
      <c r="D240" s="66"/>
      <c r="E240" s="66"/>
      <c r="F240" s="66"/>
      <c r="G240" s="66"/>
      <c r="H240" s="66"/>
    </row>
    <row r="241" spans="1:8" s="21" customFormat="1" ht="15.75" customHeight="1">
      <c r="A241" s="18"/>
      <c r="B241" s="18"/>
      <c r="C241" s="2" t="s">
        <v>218</v>
      </c>
      <c r="D241" s="2"/>
      <c r="E241" s="2"/>
      <c r="F241" s="2"/>
      <c r="G241" s="2"/>
      <c r="H241" s="2"/>
    </row>
    <row r="242" spans="1:8" s="21" customFormat="1" ht="54" customHeight="1">
      <c r="A242" s="18"/>
      <c r="B242" s="18"/>
      <c r="C242" s="9" t="s">
        <v>504</v>
      </c>
      <c r="D242" s="9"/>
      <c r="E242" s="9"/>
      <c r="F242" s="9"/>
      <c r="G242" s="9"/>
      <c r="H242" s="9"/>
    </row>
    <row r="243" spans="1:8" s="21" customFormat="1" ht="53.25" customHeight="1">
      <c r="A243" s="18"/>
      <c r="B243" s="18"/>
      <c r="C243" s="9" t="s">
        <v>553</v>
      </c>
      <c r="D243" s="9"/>
      <c r="E243" s="9"/>
      <c r="F243" s="9"/>
      <c r="G243" s="9"/>
      <c r="H243" s="9"/>
    </row>
    <row r="244" spans="1:8" s="21" customFormat="1" ht="15.75" customHeight="1">
      <c r="A244" s="18"/>
      <c r="B244" s="18"/>
      <c r="C244" s="2" t="s">
        <v>223</v>
      </c>
      <c r="D244" s="2"/>
      <c r="E244" s="2"/>
      <c r="F244" s="2"/>
      <c r="G244" s="2"/>
      <c r="H244" s="2"/>
    </row>
    <row r="245" spans="1:8" s="21" customFormat="1" ht="27" customHeight="1">
      <c r="A245" s="18"/>
      <c r="B245" s="18"/>
      <c r="C245" s="9" t="s">
        <v>220</v>
      </c>
      <c r="D245" s="9"/>
      <c r="E245" s="9"/>
      <c r="F245" s="9"/>
      <c r="G245" s="9"/>
      <c r="H245" s="9"/>
    </row>
    <row r="246" spans="1:8" s="21" customFormat="1" ht="15.75" customHeight="1">
      <c r="A246" s="18"/>
      <c r="B246" s="18"/>
      <c r="C246" s="9" t="s">
        <v>293</v>
      </c>
      <c r="D246" s="9"/>
      <c r="E246" s="9"/>
      <c r="F246" s="9"/>
      <c r="G246" s="9"/>
      <c r="H246" s="9"/>
    </row>
    <row r="247" spans="1:8" s="21" customFormat="1" ht="27.75" customHeight="1">
      <c r="A247" s="18"/>
      <c r="B247" s="18"/>
      <c r="C247" s="9" t="s">
        <v>219</v>
      </c>
      <c r="D247" s="9"/>
      <c r="E247" s="9"/>
      <c r="F247" s="9"/>
      <c r="G247" s="9"/>
      <c r="H247" s="9"/>
    </row>
    <row r="248" spans="1:8" s="21" customFormat="1" ht="40.5" customHeight="1">
      <c r="A248" s="18"/>
      <c r="B248" s="39"/>
      <c r="C248" s="2" t="s">
        <v>294</v>
      </c>
      <c r="D248" s="2"/>
      <c r="E248" s="2"/>
      <c r="F248" s="2"/>
      <c r="G248" s="2"/>
      <c r="H248" s="2"/>
    </row>
    <row r="249" spans="1:8" s="21" customFormat="1" ht="39" customHeight="1">
      <c r="A249" s="18"/>
      <c r="B249" s="18"/>
      <c r="C249" s="2" t="s">
        <v>505</v>
      </c>
      <c r="D249" s="2"/>
      <c r="E249" s="2"/>
      <c r="F249" s="2"/>
      <c r="G249" s="2"/>
      <c r="H249" s="2"/>
    </row>
    <row r="250" spans="1:8" s="21" customFormat="1" ht="78" customHeight="1">
      <c r="A250" s="18"/>
      <c r="B250" s="18"/>
      <c r="C250" s="9" t="s">
        <v>506</v>
      </c>
      <c r="D250" s="9"/>
      <c r="E250" s="9"/>
      <c r="F250" s="9"/>
      <c r="G250" s="9"/>
      <c r="H250" s="9"/>
    </row>
    <row r="251" spans="1:8" s="21" customFormat="1" ht="61.5" customHeight="1">
      <c r="A251" s="18"/>
      <c r="B251" s="18"/>
      <c r="C251" s="2" t="s">
        <v>412</v>
      </c>
      <c r="D251" s="2"/>
      <c r="E251" s="2"/>
      <c r="F251" s="2"/>
      <c r="G251" s="2"/>
      <c r="H251" s="2"/>
    </row>
    <row r="252" spans="1:8" s="21" customFormat="1" ht="18" customHeight="1">
      <c r="A252" s="18"/>
      <c r="B252" s="18">
        <v>60095</v>
      </c>
      <c r="C252" s="40" t="s">
        <v>21</v>
      </c>
      <c r="D252" s="41">
        <v>817406</v>
      </c>
      <c r="E252" s="41">
        <v>0</v>
      </c>
      <c r="F252" s="41">
        <v>14000</v>
      </c>
      <c r="G252" s="41">
        <v>0</v>
      </c>
      <c r="H252" s="41">
        <f>D252+E252-F252</f>
        <v>803406</v>
      </c>
    </row>
    <row r="253" spans="1:8" s="21" customFormat="1" ht="40.5" customHeight="1">
      <c r="A253" s="18"/>
      <c r="B253" s="18"/>
      <c r="C253" s="9" t="s">
        <v>507</v>
      </c>
      <c r="D253" s="9"/>
      <c r="E253" s="9"/>
      <c r="F253" s="9"/>
      <c r="G253" s="9"/>
      <c r="H253" s="9"/>
    </row>
    <row r="254" spans="1:8" s="36" customFormat="1" ht="3.75" customHeight="1">
      <c r="A254" s="34"/>
      <c r="B254" s="34"/>
      <c r="C254" s="1"/>
      <c r="D254" s="1"/>
      <c r="E254" s="1"/>
      <c r="F254" s="1"/>
      <c r="G254" s="1"/>
      <c r="H254" s="83"/>
    </row>
    <row r="255" spans="1:8" s="33" customFormat="1" ht="23.25" customHeight="1">
      <c r="A255" s="30"/>
      <c r="B255" s="30">
        <v>700</v>
      </c>
      <c r="C255" s="31" t="s">
        <v>216</v>
      </c>
      <c r="D255" s="38">
        <v>2081900</v>
      </c>
      <c r="E255" s="38">
        <f>E256</f>
        <v>0</v>
      </c>
      <c r="F255" s="38">
        <f>F256</f>
        <v>170000</v>
      </c>
      <c r="G255" s="38">
        <f>G256</f>
        <v>0</v>
      </c>
      <c r="H255" s="38">
        <f>D255+E255-F255</f>
        <v>1911900</v>
      </c>
    </row>
    <row r="256" spans="1:8" s="21" customFormat="1" ht="18" customHeight="1">
      <c r="A256" s="18"/>
      <c r="B256" s="18">
        <v>70005</v>
      </c>
      <c r="C256" s="40" t="s">
        <v>217</v>
      </c>
      <c r="D256" s="41">
        <v>2081900</v>
      </c>
      <c r="E256" s="41">
        <v>0</v>
      </c>
      <c r="F256" s="41">
        <v>170000</v>
      </c>
      <c r="G256" s="41">
        <v>0</v>
      </c>
      <c r="H256" s="41">
        <f>D256+E256-F256</f>
        <v>1911900</v>
      </c>
    </row>
    <row r="257" spans="1:8" s="36" customFormat="1" ht="47.25" customHeight="1">
      <c r="A257" s="34"/>
      <c r="B257" s="34"/>
      <c r="C257" s="2" t="s">
        <v>535</v>
      </c>
      <c r="D257" s="2"/>
      <c r="E257" s="2"/>
      <c r="F257" s="2"/>
      <c r="G257" s="2"/>
      <c r="H257" s="2"/>
    </row>
    <row r="258" spans="1:8" s="36" customFormat="1" ht="6" customHeight="1">
      <c r="A258" s="34"/>
      <c r="B258" s="34"/>
      <c r="C258" s="1"/>
      <c r="D258" s="1"/>
      <c r="E258" s="1"/>
      <c r="F258" s="1"/>
      <c r="G258" s="1"/>
      <c r="H258" s="1"/>
    </row>
    <row r="259" spans="1:8" s="33" customFormat="1" ht="22.5" customHeight="1">
      <c r="A259" s="30"/>
      <c r="B259" s="30">
        <v>710</v>
      </c>
      <c r="C259" s="31" t="s">
        <v>190</v>
      </c>
      <c r="D259" s="38">
        <v>4877270</v>
      </c>
      <c r="E259" s="38">
        <f>E262+E260+E266</f>
        <v>3540120</v>
      </c>
      <c r="F259" s="38">
        <f>F262+F260+F266</f>
        <v>17475</v>
      </c>
      <c r="G259" s="38">
        <f>G262+G260+G266</f>
        <v>0</v>
      </c>
      <c r="H259" s="38">
        <f>D259+E259-F259</f>
        <v>8399915</v>
      </c>
    </row>
    <row r="260" spans="1:8" s="21" customFormat="1" ht="20.25" customHeight="1">
      <c r="A260" s="18"/>
      <c r="B260" s="18">
        <v>71003</v>
      </c>
      <c r="C260" s="40" t="s">
        <v>191</v>
      </c>
      <c r="D260" s="41">
        <v>4278770</v>
      </c>
      <c r="E260" s="41">
        <v>40120</v>
      </c>
      <c r="F260" s="41">
        <v>0</v>
      </c>
      <c r="G260" s="41">
        <v>0</v>
      </c>
      <c r="H260" s="41">
        <f>D260+E260-F260</f>
        <v>4318890</v>
      </c>
    </row>
    <row r="261" spans="1:8" s="21" customFormat="1" ht="32.25" customHeight="1">
      <c r="A261" s="18"/>
      <c r="B261" s="18"/>
      <c r="C261" s="2" t="s">
        <v>295</v>
      </c>
      <c r="D261" s="2"/>
      <c r="E261" s="2"/>
      <c r="F261" s="2"/>
      <c r="G261" s="2"/>
      <c r="H261" s="2"/>
    </row>
    <row r="262" spans="1:8" s="21" customFormat="1" ht="20.25" customHeight="1">
      <c r="A262" s="18"/>
      <c r="B262" s="18">
        <v>71004</v>
      </c>
      <c r="C262" s="40" t="s">
        <v>224</v>
      </c>
      <c r="D262" s="41">
        <v>25500</v>
      </c>
      <c r="E262" s="41">
        <v>0</v>
      </c>
      <c r="F262" s="41">
        <v>17475</v>
      </c>
      <c r="G262" s="41">
        <v>0</v>
      </c>
      <c r="H262" s="41">
        <f>D262+E262-F262</f>
        <v>8025</v>
      </c>
    </row>
    <row r="263" spans="1:8" s="21" customFormat="1" ht="15.75" customHeight="1">
      <c r="A263" s="18"/>
      <c r="B263" s="18"/>
      <c r="C263" s="66" t="s">
        <v>92</v>
      </c>
      <c r="D263" s="66"/>
      <c r="E263" s="66"/>
      <c r="F263" s="66"/>
      <c r="G263" s="66"/>
      <c r="H263" s="66"/>
    </row>
    <row r="264" spans="1:8" s="21" customFormat="1" ht="30" customHeight="1">
      <c r="A264" s="18"/>
      <c r="B264" s="18"/>
      <c r="C264" s="2" t="s">
        <v>334</v>
      </c>
      <c r="D264" s="2"/>
      <c r="E264" s="2"/>
      <c r="F264" s="2"/>
      <c r="G264" s="2"/>
      <c r="H264" s="2"/>
    </row>
    <row r="265" spans="1:8" s="21" customFormat="1" ht="39" customHeight="1">
      <c r="A265" s="18"/>
      <c r="B265" s="18"/>
      <c r="C265" s="2" t="s">
        <v>477</v>
      </c>
      <c r="D265" s="2"/>
      <c r="E265" s="2"/>
      <c r="F265" s="2"/>
      <c r="G265" s="2"/>
      <c r="H265" s="2"/>
    </row>
    <row r="266" spans="1:8" s="21" customFormat="1" ht="18" customHeight="1">
      <c r="A266" s="18"/>
      <c r="B266" s="18">
        <v>71095</v>
      </c>
      <c r="C266" s="40" t="s">
        <v>21</v>
      </c>
      <c r="D266" s="41">
        <v>120000</v>
      </c>
      <c r="E266" s="41">
        <v>3500000</v>
      </c>
      <c r="F266" s="41">
        <v>0</v>
      </c>
      <c r="G266" s="41">
        <v>0</v>
      </c>
      <c r="H266" s="42">
        <f>D266+E266-F266</f>
        <v>3620000</v>
      </c>
    </row>
    <row r="267" spans="1:8" s="33" customFormat="1" ht="54" customHeight="1">
      <c r="A267" s="51"/>
      <c r="B267" s="18"/>
      <c r="C267" s="2" t="s">
        <v>415</v>
      </c>
      <c r="D267" s="2"/>
      <c r="E267" s="2"/>
      <c r="F267" s="2"/>
      <c r="G267" s="2"/>
      <c r="H267" s="2"/>
    </row>
    <row r="268" spans="1:8" s="21" customFormat="1" ht="4.5" customHeight="1">
      <c r="A268" s="18"/>
      <c r="B268" s="18"/>
      <c r="C268" s="1"/>
      <c r="D268" s="1"/>
      <c r="E268" s="1"/>
      <c r="F268" s="1"/>
      <c r="G268" s="1"/>
      <c r="H268" s="1"/>
    </row>
    <row r="269" spans="1:8" s="33" customFormat="1" ht="24" customHeight="1">
      <c r="A269" s="30"/>
      <c r="B269" s="30">
        <v>720</v>
      </c>
      <c r="C269" s="31" t="s">
        <v>85</v>
      </c>
      <c r="D269" s="38">
        <v>73901919</v>
      </c>
      <c r="E269" s="38">
        <f>E270</f>
        <v>3862178</v>
      </c>
      <c r="F269" s="38">
        <f>F270</f>
        <v>0</v>
      </c>
      <c r="G269" s="38">
        <f>G270</f>
        <v>0</v>
      </c>
      <c r="H269" s="38">
        <f>D269+E269-F269</f>
        <v>77764097</v>
      </c>
    </row>
    <row r="270" spans="1:8" s="21" customFormat="1" ht="19.5" customHeight="1">
      <c r="A270" s="18"/>
      <c r="B270" s="18">
        <v>72095</v>
      </c>
      <c r="C270" s="40" t="s">
        <v>21</v>
      </c>
      <c r="D270" s="41">
        <v>73901919</v>
      </c>
      <c r="E270" s="41">
        <v>3862178</v>
      </c>
      <c r="F270" s="41">
        <v>0</v>
      </c>
      <c r="G270" s="41">
        <v>0</v>
      </c>
      <c r="H270" s="41">
        <f>D270+E270-F270</f>
        <v>77764097</v>
      </c>
    </row>
    <row r="271" spans="1:8" s="21" customFormat="1" ht="33.75" customHeight="1">
      <c r="A271" s="18"/>
      <c r="B271" s="18"/>
      <c r="C271" s="2" t="s">
        <v>413</v>
      </c>
      <c r="D271" s="2"/>
      <c r="E271" s="2"/>
      <c r="F271" s="2"/>
      <c r="G271" s="2"/>
      <c r="H271" s="2"/>
    </row>
    <row r="272" spans="1:8" s="21" customFormat="1" ht="56.25" customHeight="1">
      <c r="A272" s="18"/>
      <c r="B272" s="18"/>
      <c r="C272" s="2" t="s">
        <v>414</v>
      </c>
      <c r="D272" s="2"/>
      <c r="E272" s="2"/>
      <c r="F272" s="2"/>
      <c r="G272" s="2"/>
      <c r="H272" s="2"/>
    </row>
    <row r="273" spans="1:8" s="21" customFormat="1" ht="7.5" customHeight="1">
      <c r="A273" s="18"/>
      <c r="B273" s="116"/>
      <c r="C273" s="1"/>
      <c r="D273" s="1"/>
      <c r="E273" s="1"/>
      <c r="F273" s="1"/>
      <c r="G273" s="1"/>
      <c r="H273" s="1"/>
    </row>
    <row r="274" spans="1:8" s="8" customFormat="1" ht="24" customHeight="1">
      <c r="A274" s="100"/>
      <c r="B274" s="100">
        <v>750</v>
      </c>
      <c r="C274" s="101" t="s">
        <v>60</v>
      </c>
      <c r="D274" s="117">
        <v>114482050</v>
      </c>
      <c r="E274" s="117">
        <f>E275+E287</f>
        <v>1054985</v>
      </c>
      <c r="F274" s="117">
        <f>F275+F287</f>
        <v>1669687</v>
      </c>
      <c r="G274" s="117">
        <f>G275+G287</f>
        <v>0</v>
      </c>
      <c r="H274" s="117">
        <f>D274+E274-F274</f>
        <v>113867348</v>
      </c>
    </row>
    <row r="275" spans="1:8" s="21" customFormat="1" ht="18.75" customHeight="1">
      <c r="A275" s="18"/>
      <c r="B275" s="18">
        <v>75018</v>
      </c>
      <c r="C275" s="40" t="s">
        <v>64</v>
      </c>
      <c r="D275" s="41">
        <v>89266668</v>
      </c>
      <c r="E275" s="41">
        <v>1054985</v>
      </c>
      <c r="F275" s="41">
        <v>1184785</v>
      </c>
      <c r="G275" s="41">
        <v>0</v>
      </c>
      <c r="H275" s="41">
        <f>D275+E275-F275</f>
        <v>89136868</v>
      </c>
    </row>
    <row r="276" spans="1:8" s="21" customFormat="1" ht="25.5" customHeight="1">
      <c r="A276" s="18"/>
      <c r="B276" s="18"/>
      <c r="C276" s="103" t="s">
        <v>198</v>
      </c>
      <c r="D276" s="103"/>
      <c r="E276" s="103"/>
      <c r="F276" s="103"/>
      <c r="G276" s="103"/>
      <c r="H276" s="103"/>
    </row>
    <row r="277" spans="1:8" s="21" customFormat="1" ht="13.5" customHeight="1">
      <c r="A277" s="18"/>
      <c r="B277" s="18"/>
      <c r="C277" s="106" t="s">
        <v>110</v>
      </c>
      <c r="D277" s="106"/>
      <c r="E277" s="106"/>
      <c r="F277" s="106"/>
      <c r="G277" s="106"/>
      <c r="H277" s="106"/>
    </row>
    <row r="278" spans="1:8" s="21" customFormat="1" ht="13.5" customHeight="1">
      <c r="A278" s="18"/>
      <c r="B278" s="18"/>
      <c r="C278" s="106" t="s">
        <v>227</v>
      </c>
      <c r="D278" s="106"/>
      <c r="E278" s="106"/>
      <c r="F278" s="106"/>
      <c r="G278" s="106"/>
      <c r="H278" s="106"/>
    </row>
    <row r="279" spans="1:8" s="21" customFormat="1" ht="13.5" customHeight="1">
      <c r="A279" s="18"/>
      <c r="B279" s="18"/>
      <c r="C279" s="106" t="s">
        <v>226</v>
      </c>
      <c r="D279" s="106"/>
      <c r="E279" s="106"/>
      <c r="F279" s="106"/>
      <c r="G279" s="106"/>
      <c r="H279" s="106"/>
    </row>
    <row r="280" spans="1:8" s="21" customFormat="1" ht="13.5" customHeight="1">
      <c r="A280" s="18"/>
      <c r="B280" s="18"/>
      <c r="C280" s="106" t="s">
        <v>225</v>
      </c>
      <c r="D280" s="106"/>
      <c r="E280" s="106"/>
      <c r="F280" s="106"/>
      <c r="G280" s="106"/>
      <c r="H280" s="106"/>
    </row>
    <row r="281" spans="1:8" s="21" customFormat="1" ht="13.5" customHeight="1">
      <c r="A281" s="18"/>
      <c r="B281" s="18"/>
      <c r="C281" s="106" t="s">
        <v>228</v>
      </c>
      <c r="D281" s="106"/>
      <c r="E281" s="106"/>
      <c r="F281" s="106"/>
      <c r="G281" s="106"/>
      <c r="H281" s="106"/>
    </row>
    <row r="282" spans="1:8" s="21" customFormat="1" ht="13.5" customHeight="1">
      <c r="A282" s="18"/>
      <c r="B282" s="18"/>
      <c r="C282" s="106" t="s">
        <v>229</v>
      </c>
      <c r="D282" s="106"/>
      <c r="E282" s="106"/>
      <c r="F282" s="106"/>
      <c r="G282" s="106"/>
      <c r="H282" s="106"/>
    </row>
    <row r="283" spans="1:8" s="21" customFormat="1" ht="27" customHeight="1">
      <c r="A283" s="18"/>
      <c r="B283" s="18"/>
      <c r="C283" s="106" t="s">
        <v>230</v>
      </c>
      <c r="D283" s="106"/>
      <c r="E283" s="106"/>
      <c r="F283" s="106"/>
      <c r="G283" s="106"/>
      <c r="H283" s="106"/>
    </row>
    <row r="284" spans="1:8" s="21" customFormat="1" ht="29.25" customHeight="1">
      <c r="A284" s="18"/>
      <c r="B284" s="18"/>
      <c r="C284" s="2" t="s">
        <v>508</v>
      </c>
      <c r="D284" s="2"/>
      <c r="E284" s="2"/>
      <c r="F284" s="2"/>
      <c r="G284" s="2"/>
      <c r="H284" s="2"/>
    </row>
    <row r="285" spans="1:8" s="21" customFormat="1" ht="42.75" customHeight="1">
      <c r="A285" s="18"/>
      <c r="B285" s="18"/>
      <c r="C285" s="2" t="s">
        <v>462</v>
      </c>
      <c r="D285" s="2"/>
      <c r="E285" s="2"/>
      <c r="F285" s="2"/>
      <c r="G285" s="2"/>
      <c r="H285" s="2"/>
    </row>
    <row r="286" spans="1:8" s="21" customFormat="1" ht="42.75" customHeight="1">
      <c r="A286" s="18"/>
      <c r="B286" s="18"/>
      <c r="C286" s="2" t="s">
        <v>478</v>
      </c>
      <c r="D286" s="2"/>
      <c r="E286" s="2"/>
      <c r="F286" s="2"/>
      <c r="G286" s="2"/>
      <c r="H286" s="2"/>
    </row>
    <row r="287" spans="1:8" s="21" customFormat="1" ht="18.75" customHeight="1">
      <c r="A287" s="18"/>
      <c r="B287" s="18">
        <v>75095</v>
      </c>
      <c r="C287" s="40" t="s">
        <v>21</v>
      </c>
      <c r="D287" s="41">
        <v>3932220</v>
      </c>
      <c r="E287" s="41">
        <v>0</v>
      </c>
      <c r="F287" s="41">
        <v>484902</v>
      </c>
      <c r="G287" s="41">
        <v>0</v>
      </c>
      <c r="H287" s="41">
        <f>D287+E287-F287</f>
        <v>3447318</v>
      </c>
    </row>
    <row r="288" spans="1:8" s="21" customFormat="1" ht="15.75" customHeight="1">
      <c r="A288" s="18"/>
      <c r="B288" s="18"/>
      <c r="C288" s="66" t="s">
        <v>92</v>
      </c>
      <c r="D288" s="66"/>
      <c r="E288" s="66"/>
      <c r="F288" s="66"/>
      <c r="G288" s="66"/>
      <c r="H288" s="66"/>
    </row>
    <row r="289" spans="1:8" s="21" customFormat="1" ht="25.5" customHeight="1">
      <c r="A289" s="18"/>
      <c r="B289" s="18"/>
      <c r="C289" s="9" t="s">
        <v>215</v>
      </c>
      <c r="D289" s="9"/>
      <c r="E289" s="9"/>
      <c r="F289" s="9"/>
      <c r="G289" s="9"/>
      <c r="H289" s="9"/>
    </row>
    <row r="290" spans="1:8" s="21" customFormat="1" ht="25.5" customHeight="1">
      <c r="A290" s="18"/>
      <c r="B290" s="18"/>
      <c r="C290" s="9" t="s">
        <v>479</v>
      </c>
      <c r="D290" s="9"/>
      <c r="E290" s="9"/>
      <c r="F290" s="9"/>
      <c r="G290" s="9"/>
      <c r="H290" s="9"/>
    </row>
    <row r="291" spans="1:8" s="21" customFormat="1" ht="25.5" customHeight="1">
      <c r="A291" s="18"/>
      <c r="B291" s="18"/>
      <c r="C291" s="2" t="s">
        <v>337</v>
      </c>
      <c r="D291" s="2"/>
      <c r="E291" s="2"/>
      <c r="F291" s="2"/>
      <c r="G291" s="2"/>
      <c r="H291" s="2"/>
    </row>
    <row r="292" spans="1:8" s="21" customFormat="1" ht="25.5" customHeight="1">
      <c r="A292" s="18"/>
      <c r="B292" s="18"/>
      <c r="C292" s="2" t="s">
        <v>536</v>
      </c>
      <c r="D292" s="2"/>
      <c r="E292" s="2"/>
      <c r="F292" s="2"/>
      <c r="G292" s="2"/>
      <c r="H292" s="2"/>
    </row>
    <row r="293" spans="1:8" s="21" customFormat="1" ht="42" customHeight="1">
      <c r="A293" s="18"/>
      <c r="B293" s="18"/>
      <c r="C293" s="2" t="s">
        <v>480</v>
      </c>
      <c r="D293" s="2"/>
      <c r="E293" s="2"/>
      <c r="F293" s="2"/>
      <c r="G293" s="2"/>
      <c r="H293" s="2"/>
    </row>
    <row r="294" spans="1:8" s="36" customFormat="1" ht="4.5" customHeight="1">
      <c r="A294" s="34"/>
      <c r="B294" s="34"/>
      <c r="C294" s="1"/>
      <c r="D294" s="1"/>
      <c r="E294" s="1"/>
      <c r="F294" s="1"/>
      <c r="G294" s="1"/>
      <c r="H294" s="1"/>
    </row>
    <row r="295" spans="1:8" s="33" customFormat="1" ht="28.5" customHeight="1">
      <c r="A295" s="30"/>
      <c r="B295" s="30">
        <v>754</v>
      </c>
      <c r="C295" s="31" t="s">
        <v>204</v>
      </c>
      <c r="D295" s="38">
        <v>1685000</v>
      </c>
      <c r="E295" s="38">
        <f>E296</f>
        <v>75000</v>
      </c>
      <c r="F295" s="38">
        <f>F296</f>
        <v>0</v>
      </c>
      <c r="G295" s="38">
        <f>G296</f>
        <v>0</v>
      </c>
      <c r="H295" s="38">
        <f>D295+E295-F295</f>
        <v>1760000</v>
      </c>
    </row>
    <row r="296" spans="1:8" s="21" customFormat="1" ht="18.75" customHeight="1">
      <c r="A296" s="18"/>
      <c r="B296" s="18">
        <v>75495</v>
      </c>
      <c r="C296" s="40" t="s">
        <v>21</v>
      </c>
      <c r="D296" s="41">
        <v>1685000</v>
      </c>
      <c r="E296" s="41">
        <v>75000</v>
      </c>
      <c r="F296" s="41">
        <v>0</v>
      </c>
      <c r="G296" s="41">
        <v>0</v>
      </c>
      <c r="H296" s="41">
        <f>D296+E296-F296</f>
        <v>1760000</v>
      </c>
    </row>
    <row r="297" spans="1:8" s="36" customFormat="1" ht="42.75" customHeight="1">
      <c r="A297" s="34"/>
      <c r="B297" s="34"/>
      <c r="C297" s="2" t="s">
        <v>509</v>
      </c>
      <c r="D297" s="2"/>
      <c r="E297" s="2"/>
      <c r="F297" s="2"/>
      <c r="G297" s="2"/>
      <c r="H297" s="2"/>
    </row>
    <row r="298" spans="1:8" s="36" customFormat="1" ht="3.75" customHeight="1">
      <c r="A298" s="34"/>
      <c r="B298" s="34"/>
      <c r="C298" s="118"/>
      <c r="D298" s="118"/>
      <c r="E298" s="118"/>
      <c r="F298" s="118"/>
      <c r="G298" s="118"/>
      <c r="H298" s="118"/>
    </row>
    <row r="299" spans="1:8" s="33" customFormat="1" ht="21.75" customHeight="1">
      <c r="A299" s="30"/>
      <c r="B299" s="30">
        <v>757</v>
      </c>
      <c r="C299" s="31" t="s">
        <v>100</v>
      </c>
      <c r="D299" s="38">
        <v>21896234</v>
      </c>
      <c r="E299" s="38">
        <f>E305</f>
        <v>0</v>
      </c>
      <c r="F299" s="38">
        <f>F305+F300</f>
        <v>17360764</v>
      </c>
      <c r="G299" s="38">
        <f>G305</f>
        <v>0</v>
      </c>
      <c r="H299" s="38">
        <f>D299+E299-F299</f>
        <v>4535470</v>
      </c>
    </row>
    <row r="300" spans="1:8" s="21" customFormat="1" ht="51.75" customHeight="1">
      <c r="A300" s="18"/>
      <c r="B300" s="57">
        <v>75702</v>
      </c>
      <c r="C300" s="40" t="s">
        <v>308</v>
      </c>
      <c r="D300" s="50">
        <v>8116673</v>
      </c>
      <c r="E300" s="50">
        <v>0</v>
      </c>
      <c r="F300" s="50">
        <v>3701203</v>
      </c>
      <c r="G300" s="50">
        <v>0</v>
      </c>
      <c r="H300" s="50">
        <f>D300+E300-F300</f>
        <v>4415470</v>
      </c>
    </row>
    <row r="301" spans="1:8" s="21" customFormat="1" ht="13.5" customHeight="1">
      <c r="A301" s="18"/>
      <c r="B301" s="57"/>
      <c r="C301" s="66" t="s">
        <v>309</v>
      </c>
      <c r="D301" s="66"/>
      <c r="E301" s="66"/>
      <c r="F301" s="66"/>
      <c r="G301" s="66"/>
      <c r="H301" s="66"/>
    </row>
    <row r="302" spans="1:8" s="21" customFormat="1" ht="15" customHeight="1">
      <c r="A302" s="18"/>
      <c r="B302" s="18"/>
      <c r="C302" s="2" t="s">
        <v>312</v>
      </c>
      <c r="D302" s="2"/>
      <c r="E302" s="2"/>
      <c r="F302" s="2"/>
      <c r="G302" s="2"/>
      <c r="H302" s="2"/>
    </row>
    <row r="303" spans="1:8" s="21" customFormat="1" ht="29.25" customHeight="1">
      <c r="A303" s="18"/>
      <c r="B303" s="18"/>
      <c r="C303" s="2" t="s">
        <v>310</v>
      </c>
      <c r="D303" s="2"/>
      <c r="E303" s="2"/>
      <c r="F303" s="2"/>
      <c r="G303" s="2"/>
      <c r="H303" s="2"/>
    </row>
    <row r="304" spans="1:8" s="21" customFormat="1" ht="13.5" customHeight="1">
      <c r="A304" s="18"/>
      <c r="B304" s="18"/>
      <c r="C304" s="2" t="s">
        <v>311</v>
      </c>
      <c r="D304" s="2"/>
      <c r="E304" s="2"/>
      <c r="F304" s="2"/>
      <c r="G304" s="2"/>
      <c r="H304" s="2"/>
    </row>
    <row r="305" spans="1:8" s="21" customFormat="1" ht="25.5" customHeight="1">
      <c r="A305" s="18"/>
      <c r="B305" s="57">
        <v>75704</v>
      </c>
      <c r="C305" s="40" t="s">
        <v>111</v>
      </c>
      <c r="D305" s="50">
        <v>13779561</v>
      </c>
      <c r="E305" s="50">
        <v>0</v>
      </c>
      <c r="F305" s="50">
        <v>13659561</v>
      </c>
      <c r="G305" s="50">
        <v>0</v>
      </c>
      <c r="H305" s="50">
        <f>D305+E305-F305</f>
        <v>120000</v>
      </c>
    </row>
    <row r="306" spans="1:8" s="21" customFormat="1" ht="41.25" customHeight="1">
      <c r="A306" s="18"/>
      <c r="B306" s="18"/>
      <c r="C306" s="2" t="s">
        <v>556</v>
      </c>
      <c r="D306" s="2"/>
      <c r="E306" s="2"/>
      <c r="F306" s="2"/>
      <c r="G306" s="2"/>
      <c r="H306" s="2"/>
    </row>
    <row r="307" spans="1:8" s="21" customFormat="1" ht="3" customHeight="1">
      <c r="A307" s="18"/>
      <c r="B307" s="18"/>
      <c r="C307" s="1"/>
      <c r="D307" s="1"/>
      <c r="E307" s="1"/>
      <c r="F307" s="1"/>
      <c r="G307" s="1"/>
      <c r="H307" s="1"/>
    </row>
    <row r="308" spans="1:8" s="8" customFormat="1" ht="23.25" customHeight="1">
      <c r="A308" s="100"/>
      <c r="B308" s="100">
        <v>801</v>
      </c>
      <c r="C308" s="101" t="s">
        <v>22</v>
      </c>
      <c r="D308" s="119">
        <v>74974847.01</v>
      </c>
      <c r="E308" s="119">
        <f>E407+E328+E326+E363+E309+E336+E351+E369+E387+E400+E405</f>
        <v>295283</v>
      </c>
      <c r="F308" s="119">
        <f>F407+F328+F326+F363+F309+F336+F351+F369+F387+F400+F405</f>
        <v>6029242</v>
      </c>
      <c r="G308" s="119">
        <f>G407+G328+G326+G363+G309+G336+G351+G369+G387+G400+G405</f>
        <v>554800</v>
      </c>
      <c r="H308" s="119">
        <f>D308+E308-F308</f>
        <v>69240888.01</v>
      </c>
    </row>
    <row r="309" spans="1:8" s="65" customFormat="1" ht="21" customHeight="1">
      <c r="A309" s="60"/>
      <c r="B309" s="60">
        <v>80102</v>
      </c>
      <c r="C309" s="69" t="s">
        <v>174</v>
      </c>
      <c r="D309" s="70">
        <v>21334056</v>
      </c>
      <c r="E309" s="70">
        <v>89000</v>
      </c>
      <c r="F309" s="70">
        <v>1592971</v>
      </c>
      <c r="G309" s="70">
        <v>0</v>
      </c>
      <c r="H309" s="70">
        <f>D309+E309-F309</f>
        <v>19830085</v>
      </c>
    </row>
    <row r="310" spans="1:8" s="65" customFormat="1" ht="13.5" customHeight="1">
      <c r="A310" s="60"/>
      <c r="B310" s="60"/>
      <c r="C310" s="120" t="s">
        <v>255</v>
      </c>
      <c r="D310" s="120"/>
      <c r="E310" s="120"/>
      <c r="F310" s="120"/>
      <c r="G310" s="120"/>
      <c r="H310" s="120"/>
    </row>
    <row r="311" spans="1:8" s="65" customFormat="1" ht="13.5" customHeight="1">
      <c r="A311" s="60"/>
      <c r="B311" s="60"/>
      <c r="C311" s="120" t="s">
        <v>110</v>
      </c>
      <c r="D311" s="120"/>
      <c r="E311" s="120"/>
      <c r="F311" s="120"/>
      <c r="G311" s="120"/>
      <c r="H311" s="120"/>
    </row>
    <row r="312" spans="1:8" s="65" customFormat="1" ht="13.5" customHeight="1">
      <c r="A312" s="60"/>
      <c r="B312" s="60"/>
      <c r="C312" s="67" t="s">
        <v>265</v>
      </c>
      <c r="D312" s="67"/>
      <c r="E312" s="67"/>
      <c r="F312" s="67"/>
      <c r="G312" s="67"/>
      <c r="H312" s="67"/>
    </row>
    <row r="313" spans="1:8" s="65" customFormat="1" ht="13.5" customHeight="1">
      <c r="A313" s="60"/>
      <c r="B313" s="60"/>
      <c r="C313" s="67" t="s">
        <v>266</v>
      </c>
      <c r="D313" s="67"/>
      <c r="E313" s="67"/>
      <c r="F313" s="67"/>
      <c r="G313" s="67"/>
      <c r="H313" s="67"/>
    </row>
    <row r="314" spans="1:8" s="65" customFormat="1" ht="13.5" customHeight="1">
      <c r="A314" s="60"/>
      <c r="B314" s="60"/>
      <c r="C314" s="67" t="s">
        <v>267</v>
      </c>
      <c r="D314" s="67"/>
      <c r="E314" s="67"/>
      <c r="F314" s="67"/>
      <c r="G314" s="67"/>
      <c r="H314" s="67"/>
    </row>
    <row r="315" spans="1:8" s="65" customFormat="1" ht="13.5" customHeight="1">
      <c r="A315" s="60"/>
      <c r="B315" s="60"/>
      <c r="C315" s="67" t="s">
        <v>268</v>
      </c>
      <c r="D315" s="67"/>
      <c r="E315" s="67"/>
      <c r="F315" s="67"/>
      <c r="G315" s="67"/>
      <c r="H315" s="67"/>
    </row>
    <row r="316" spans="1:8" s="65" customFormat="1" ht="13.5" customHeight="1">
      <c r="A316" s="60"/>
      <c r="B316" s="60"/>
      <c r="C316" s="67" t="s">
        <v>269</v>
      </c>
      <c r="D316" s="67"/>
      <c r="E316" s="67"/>
      <c r="F316" s="67"/>
      <c r="G316" s="67"/>
      <c r="H316" s="67"/>
    </row>
    <row r="317" spans="1:8" s="65" customFormat="1" ht="13.5" customHeight="1">
      <c r="A317" s="60"/>
      <c r="B317" s="60"/>
      <c r="C317" s="67" t="s">
        <v>510</v>
      </c>
      <c r="D317" s="67"/>
      <c r="E317" s="67"/>
      <c r="F317" s="67"/>
      <c r="G317" s="67"/>
      <c r="H317" s="67"/>
    </row>
    <row r="318" spans="1:8" s="65" customFormat="1" ht="13.5" customHeight="1">
      <c r="A318" s="60"/>
      <c r="B318" s="60"/>
      <c r="C318" s="120" t="s">
        <v>288</v>
      </c>
      <c r="D318" s="120"/>
      <c r="E318" s="120"/>
      <c r="F318" s="120"/>
      <c r="G318" s="120"/>
      <c r="H318" s="120"/>
    </row>
    <row r="319" spans="1:8" s="65" customFormat="1" ht="13.5" customHeight="1">
      <c r="A319" s="60"/>
      <c r="B319" s="60"/>
      <c r="C319" s="67" t="s">
        <v>270</v>
      </c>
      <c r="D319" s="67"/>
      <c r="E319" s="67"/>
      <c r="F319" s="67"/>
      <c r="G319" s="67"/>
      <c r="H319" s="67"/>
    </row>
    <row r="320" spans="1:8" s="65" customFormat="1" ht="13.5" customHeight="1">
      <c r="A320" s="60"/>
      <c r="B320" s="60"/>
      <c r="C320" s="67" t="s">
        <v>419</v>
      </c>
      <c r="D320" s="67"/>
      <c r="E320" s="67"/>
      <c r="F320" s="67"/>
      <c r="G320" s="67"/>
      <c r="H320" s="67"/>
    </row>
    <row r="321" spans="1:8" s="65" customFormat="1" ht="13.5" customHeight="1">
      <c r="A321" s="60"/>
      <c r="B321" s="60"/>
      <c r="C321" s="67" t="s">
        <v>271</v>
      </c>
      <c r="D321" s="67"/>
      <c r="E321" s="67"/>
      <c r="F321" s="67"/>
      <c r="G321" s="67"/>
      <c r="H321" s="67"/>
    </row>
    <row r="322" spans="1:8" s="65" customFormat="1" ht="13.5" customHeight="1">
      <c r="A322" s="60"/>
      <c r="B322" s="60"/>
      <c r="C322" s="67" t="s">
        <v>272</v>
      </c>
      <c r="D322" s="67"/>
      <c r="E322" s="67"/>
      <c r="F322" s="67"/>
      <c r="G322" s="67"/>
      <c r="H322" s="67"/>
    </row>
    <row r="323" spans="1:8" s="65" customFormat="1" ht="13.5" customHeight="1">
      <c r="A323" s="60"/>
      <c r="B323" s="60"/>
      <c r="C323" s="67" t="s">
        <v>273</v>
      </c>
      <c r="D323" s="67"/>
      <c r="E323" s="67"/>
      <c r="F323" s="67"/>
      <c r="G323" s="67"/>
      <c r="H323" s="67"/>
    </row>
    <row r="324" spans="1:8" s="65" customFormat="1" ht="27" customHeight="1">
      <c r="A324" s="60"/>
      <c r="B324" s="60"/>
      <c r="C324" s="67" t="s">
        <v>246</v>
      </c>
      <c r="D324" s="67"/>
      <c r="E324" s="67"/>
      <c r="F324" s="67"/>
      <c r="G324" s="67"/>
      <c r="H324" s="67"/>
    </row>
    <row r="325" spans="1:8" s="21" customFormat="1" ht="41.25" customHeight="1">
      <c r="A325" s="18"/>
      <c r="B325" s="18"/>
      <c r="C325" s="2" t="s">
        <v>366</v>
      </c>
      <c r="D325" s="2"/>
      <c r="E325" s="2"/>
      <c r="F325" s="2"/>
      <c r="G325" s="2"/>
      <c r="H325" s="2"/>
    </row>
    <row r="326" spans="1:8" s="21" customFormat="1" ht="18.75" customHeight="1">
      <c r="A326" s="18"/>
      <c r="B326" s="18">
        <v>80105</v>
      </c>
      <c r="C326" s="40" t="s">
        <v>98</v>
      </c>
      <c r="D326" s="41">
        <v>327803</v>
      </c>
      <c r="E326" s="41">
        <v>0</v>
      </c>
      <c r="F326" s="41">
        <v>18148</v>
      </c>
      <c r="G326" s="41">
        <v>0</v>
      </c>
      <c r="H326" s="41">
        <f>D326+E326-F326</f>
        <v>309655</v>
      </c>
    </row>
    <row r="327" spans="1:8" s="122" customFormat="1" ht="27" customHeight="1">
      <c r="A327" s="121"/>
      <c r="B327" s="121"/>
      <c r="C327" s="67" t="s">
        <v>296</v>
      </c>
      <c r="D327" s="67"/>
      <c r="E327" s="67"/>
      <c r="F327" s="67"/>
      <c r="G327" s="67"/>
      <c r="H327" s="67"/>
    </row>
    <row r="328" spans="1:8" s="21" customFormat="1" ht="18.75" customHeight="1">
      <c r="A328" s="18"/>
      <c r="B328" s="18">
        <v>80116</v>
      </c>
      <c r="C328" s="40" t="s">
        <v>99</v>
      </c>
      <c r="D328" s="41">
        <v>5824372</v>
      </c>
      <c r="E328" s="41">
        <v>29500</v>
      </c>
      <c r="F328" s="41">
        <v>410902</v>
      </c>
      <c r="G328" s="41">
        <v>0</v>
      </c>
      <c r="H328" s="41">
        <f>D328+E328-F328</f>
        <v>5442970</v>
      </c>
    </row>
    <row r="329" spans="1:8" s="65" customFormat="1" ht="13.5" customHeight="1">
      <c r="A329" s="60"/>
      <c r="B329" s="60"/>
      <c r="C329" s="120" t="s">
        <v>255</v>
      </c>
      <c r="D329" s="120"/>
      <c r="E329" s="120"/>
      <c r="F329" s="120"/>
      <c r="G329" s="120"/>
      <c r="H329" s="120"/>
    </row>
    <row r="330" spans="1:8" s="65" customFormat="1" ht="26.25" customHeight="1">
      <c r="A330" s="60"/>
      <c r="B330" s="60"/>
      <c r="C330" s="120" t="s">
        <v>511</v>
      </c>
      <c r="D330" s="120"/>
      <c r="E330" s="120"/>
      <c r="F330" s="120"/>
      <c r="G330" s="120"/>
      <c r="H330" s="120"/>
    </row>
    <row r="331" spans="1:8" s="65" customFormat="1" ht="12.75" customHeight="1">
      <c r="A331" s="60"/>
      <c r="B331" s="60"/>
      <c r="C331" s="120" t="s">
        <v>288</v>
      </c>
      <c r="D331" s="120"/>
      <c r="E331" s="120"/>
      <c r="F331" s="120"/>
      <c r="G331" s="120"/>
      <c r="H331" s="120"/>
    </row>
    <row r="332" spans="1:8" s="65" customFormat="1" ht="14.25" customHeight="1">
      <c r="A332" s="60"/>
      <c r="B332" s="60"/>
      <c r="C332" s="67" t="s">
        <v>264</v>
      </c>
      <c r="D332" s="67"/>
      <c r="E332" s="67"/>
      <c r="F332" s="67"/>
      <c r="G332" s="67"/>
      <c r="H332" s="67"/>
    </row>
    <row r="333" spans="1:8" s="65" customFormat="1" ht="14.25" customHeight="1">
      <c r="A333" s="60"/>
      <c r="B333" s="60"/>
      <c r="C333" s="67" t="s">
        <v>422</v>
      </c>
      <c r="D333" s="67"/>
      <c r="E333" s="67"/>
      <c r="F333" s="67"/>
      <c r="G333" s="67"/>
      <c r="H333" s="67"/>
    </row>
    <row r="334" spans="1:8" s="65" customFormat="1" ht="27" customHeight="1">
      <c r="A334" s="60"/>
      <c r="B334" s="60"/>
      <c r="C334" s="67" t="s">
        <v>246</v>
      </c>
      <c r="D334" s="67"/>
      <c r="E334" s="67"/>
      <c r="F334" s="67"/>
      <c r="G334" s="67"/>
      <c r="H334" s="67"/>
    </row>
    <row r="335" spans="1:8" s="21" customFormat="1" ht="42" customHeight="1">
      <c r="A335" s="18"/>
      <c r="B335" s="18"/>
      <c r="C335" s="2" t="s">
        <v>367</v>
      </c>
      <c r="D335" s="2"/>
      <c r="E335" s="2"/>
      <c r="F335" s="2"/>
      <c r="G335" s="2"/>
      <c r="H335" s="2"/>
    </row>
    <row r="336" spans="1:8" s="65" customFormat="1" ht="16.5" customHeight="1">
      <c r="A336" s="60"/>
      <c r="B336" s="60">
        <v>80121</v>
      </c>
      <c r="C336" s="69" t="s">
        <v>175</v>
      </c>
      <c r="D336" s="70">
        <v>3137437</v>
      </c>
      <c r="E336" s="70">
        <v>9000</v>
      </c>
      <c r="F336" s="70">
        <v>363062</v>
      </c>
      <c r="G336" s="70">
        <v>0</v>
      </c>
      <c r="H336" s="70">
        <f>D336+E336-F336</f>
        <v>2783375</v>
      </c>
    </row>
    <row r="337" spans="1:8" s="65" customFormat="1" ht="13.5" customHeight="1">
      <c r="A337" s="60"/>
      <c r="B337" s="60"/>
      <c r="C337" s="120" t="s">
        <v>255</v>
      </c>
      <c r="D337" s="120"/>
      <c r="E337" s="120"/>
      <c r="F337" s="120"/>
      <c r="G337" s="120"/>
      <c r="H337" s="120"/>
    </row>
    <row r="338" spans="1:8" s="65" customFormat="1" ht="12.75" customHeight="1">
      <c r="A338" s="60"/>
      <c r="B338" s="60"/>
      <c r="C338" s="120" t="s">
        <v>110</v>
      </c>
      <c r="D338" s="120"/>
      <c r="E338" s="120"/>
      <c r="F338" s="120"/>
      <c r="G338" s="120"/>
      <c r="H338" s="120"/>
    </row>
    <row r="339" spans="1:8" s="65" customFormat="1" ht="12.75" customHeight="1">
      <c r="A339" s="60"/>
      <c r="B339" s="60"/>
      <c r="C339" s="67" t="s">
        <v>256</v>
      </c>
      <c r="D339" s="67"/>
      <c r="E339" s="67"/>
      <c r="F339" s="67"/>
      <c r="G339" s="67"/>
      <c r="H339" s="67"/>
    </row>
    <row r="340" spans="1:8" s="65" customFormat="1" ht="12.75" customHeight="1">
      <c r="A340" s="60"/>
      <c r="B340" s="60"/>
      <c r="C340" s="67" t="s">
        <v>257</v>
      </c>
      <c r="D340" s="67"/>
      <c r="E340" s="67"/>
      <c r="F340" s="67"/>
      <c r="G340" s="67"/>
      <c r="H340" s="67"/>
    </row>
    <row r="341" spans="1:8" s="65" customFormat="1" ht="12.75" customHeight="1">
      <c r="A341" s="60"/>
      <c r="B341" s="60"/>
      <c r="C341" s="67" t="s">
        <v>258</v>
      </c>
      <c r="D341" s="67"/>
      <c r="E341" s="67"/>
      <c r="F341" s="67"/>
      <c r="G341" s="67"/>
      <c r="H341" s="67"/>
    </row>
    <row r="342" spans="1:8" s="65" customFormat="1" ht="12.75" customHeight="1">
      <c r="A342" s="60"/>
      <c r="B342" s="60"/>
      <c r="C342" s="67" t="s">
        <v>259</v>
      </c>
      <c r="D342" s="67"/>
      <c r="E342" s="67"/>
      <c r="F342" s="67"/>
      <c r="G342" s="67"/>
      <c r="H342" s="67"/>
    </row>
    <row r="343" spans="1:8" s="65" customFormat="1" ht="12.75" customHeight="1">
      <c r="A343" s="60"/>
      <c r="B343" s="60"/>
      <c r="C343" s="67" t="s">
        <v>283</v>
      </c>
      <c r="D343" s="67"/>
      <c r="E343" s="67"/>
      <c r="F343" s="67"/>
      <c r="G343" s="67"/>
      <c r="H343" s="67"/>
    </row>
    <row r="344" spans="1:8" s="65" customFormat="1" ht="12.75" customHeight="1">
      <c r="A344" s="60"/>
      <c r="B344" s="60"/>
      <c r="C344" s="120" t="s">
        <v>288</v>
      </c>
      <c r="D344" s="120"/>
      <c r="E344" s="120"/>
      <c r="F344" s="120"/>
      <c r="G344" s="120"/>
      <c r="H344" s="120"/>
    </row>
    <row r="345" spans="1:8" s="65" customFormat="1" ht="12.75" customHeight="1">
      <c r="A345" s="60"/>
      <c r="B345" s="60"/>
      <c r="C345" s="67" t="s">
        <v>260</v>
      </c>
      <c r="D345" s="67"/>
      <c r="E345" s="67"/>
      <c r="F345" s="67"/>
      <c r="G345" s="67"/>
      <c r="H345" s="67"/>
    </row>
    <row r="346" spans="1:8" s="65" customFormat="1" ht="12.75" customHeight="1">
      <c r="A346" s="60"/>
      <c r="B346" s="60"/>
      <c r="C346" s="67" t="s">
        <v>261</v>
      </c>
      <c r="D346" s="67"/>
      <c r="E346" s="67"/>
      <c r="F346" s="67"/>
      <c r="G346" s="67"/>
      <c r="H346" s="67"/>
    </row>
    <row r="347" spans="1:8" s="65" customFormat="1" ht="12.75" customHeight="1">
      <c r="A347" s="60"/>
      <c r="B347" s="60"/>
      <c r="C347" s="67" t="s">
        <v>262</v>
      </c>
      <c r="D347" s="67"/>
      <c r="E347" s="67"/>
      <c r="F347" s="67"/>
      <c r="G347" s="67"/>
      <c r="H347" s="67"/>
    </row>
    <row r="348" spans="1:8" s="65" customFormat="1" ht="12.75" customHeight="1">
      <c r="A348" s="60"/>
      <c r="B348" s="60"/>
      <c r="C348" s="67" t="s">
        <v>263</v>
      </c>
      <c r="D348" s="67"/>
      <c r="E348" s="67"/>
      <c r="F348" s="67"/>
      <c r="G348" s="67"/>
      <c r="H348" s="67"/>
    </row>
    <row r="349" spans="1:8" s="65" customFormat="1" ht="27" customHeight="1">
      <c r="A349" s="60"/>
      <c r="B349" s="60"/>
      <c r="C349" s="67" t="s">
        <v>246</v>
      </c>
      <c r="D349" s="67"/>
      <c r="E349" s="67"/>
      <c r="F349" s="67"/>
      <c r="G349" s="67"/>
      <c r="H349" s="67"/>
    </row>
    <row r="350" spans="1:8" s="21" customFormat="1" ht="40.5" customHeight="1">
      <c r="A350" s="18"/>
      <c r="B350" s="18"/>
      <c r="C350" s="2" t="s">
        <v>368</v>
      </c>
      <c r="D350" s="2"/>
      <c r="E350" s="2"/>
      <c r="F350" s="2"/>
      <c r="G350" s="2"/>
      <c r="H350" s="2"/>
    </row>
    <row r="351" spans="1:8" s="65" customFormat="1" ht="18" customHeight="1">
      <c r="A351" s="60"/>
      <c r="B351" s="60">
        <v>80134</v>
      </c>
      <c r="C351" s="69" t="s">
        <v>176</v>
      </c>
      <c r="D351" s="70">
        <v>14183991</v>
      </c>
      <c r="E351" s="70">
        <v>54000</v>
      </c>
      <c r="F351" s="70">
        <v>989318</v>
      </c>
      <c r="G351" s="70">
        <v>0</v>
      </c>
      <c r="H351" s="70">
        <f>D351+E351-F351</f>
        <v>13248673</v>
      </c>
    </row>
    <row r="352" spans="1:8" s="65" customFormat="1" ht="13.5" customHeight="1">
      <c r="A352" s="60"/>
      <c r="B352" s="60"/>
      <c r="C352" s="120" t="s">
        <v>255</v>
      </c>
      <c r="D352" s="120"/>
      <c r="E352" s="120"/>
      <c r="F352" s="120"/>
      <c r="G352" s="120"/>
      <c r="H352" s="120"/>
    </row>
    <row r="353" spans="1:8" s="65" customFormat="1" ht="15" customHeight="1">
      <c r="A353" s="60"/>
      <c r="B353" s="60"/>
      <c r="C353" s="120" t="s">
        <v>110</v>
      </c>
      <c r="D353" s="120"/>
      <c r="E353" s="120"/>
      <c r="F353" s="120"/>
      <c r="G353" s="120"/>
      <c r="H353" s="120"/>
    </row>
    <row r="354" spans="1:8" s="65" customFormat="1" ht="14.25" customHeight="1">
      <c r="A354" s="60"/>
      <c r="B354" s="60"/>
      <c r="C354" s="67" t="s">
        <v>470</v>
      </c>
      <c r="D354" s="67"/>
      <c r="E354" s="67"/>
      <c r="F354" s="67"/>
      <c r="G354" s="67"/>
      <c r="H354" s="67"/>
    </row>
    <row r="355" spans="1:8" s="65" customFormat="1" ht="14.25" customHeight="1">
      <c r="A355" s="60"/>
      <c r="B355" s="60"/>
      <c r="C355" s="67" t="s">
        <v>252</v>
      </c>
      <c r="D355" s="67"/>
      <c r="E355" s="67"/>
      <c r="F355" s="67"/>
      <c r="G355" s="67"/>
      <c r="H355" s="67"/>
    </row>
    <row r="356" spans="1:8" s="65" customFormat="1" ht="14.25" customHeight="1">
      <c r="A356" s="60"/>
      <c r="B356" s="60"/>
      <c r="C356" s="67" t="s">
        <v>283</v>
      </c>
      <c r="D356" s="67"/>
      <c r="E356" s="67"/>
      <c r="F356" s="67"/>
      <c r="G356" s="67"/>
      <c r="H356" s="67"/>
    </row>
    <row r="357" spans="1:8" s="65" customFormat="1" ht="12.75" customHeight="1">
      <c r="A357" s="60"/>
      <c r="B357" s="60"/>
      <c r="C357" s="120" t="s">
        <v>288</v>
      </c>
      <c r="D357" s="120"/>
      <c r="E357" s="120"/>
      <c r="F357" s="120"/>
      <c r="G357" s="120"/>
      <c r="H357" s="120"/>
    </row>
    <row r="358" spans="1:8" s="65" customFormat="1" ht="13.5" customHeight="1">
      <c r="A358" s="60"/>
      <c r="B358" s="60"/>
      <c r="C358" s="67" t="s">
        <v>253</v>
      </c>
      <c r="D358" s="67"/>
      <c r="E358" s="67"/>
      <c r="F358" s="67"/>
      <c r="G358" s="67"/>
      <c r="H358" s="67"/>
    </row>
    <row r="359" spans="1:8" s="65" customFormat="1" ht="13.5" customHeight="1">
      <c r="A359" s="60"/>
      <c r="B359" s="60"/>
      <c r="C359" s="67" t="s">
        <v>420</v>
      </c>
      <c r="D359" s="67"/>
      <c r="E359" s="67"/>
      <c r="F359" s="67"/>
      <c r="G359" s="67"/>
      <c r="H359" s="67"/>
    </row>
    <row r="360" spans="1:8" s="65" customFormat="1" ht="13.5" customHeight="1">
      <c r="A360" s="60"/>
      <c r="B360" s="60"/>
      <c r="C360" s="67" t="s">
        <v>254</v>
      </c>
      <c r="D360" s="67"/>
      <c r="E360" s="67"/>
      <c r="F360" s="67"/>
      <c r="G360" s="67"/>
      <c r="H360" s="67"/>
    </row>
    <row r="361" spans="1:8" s="65" customFormat="1" ht="27" customHeight="1">
      <c r="A361" s="60"/>
      <c r="B361" s="60"/>
      <c r="C361" s="67" t="s">
        <v>246</v>
      </c>
      <c r="D361" s="67"/>
      <c r="E361" s="67"/>
      <c r="F361" s="67"/>
      <c r="G361" s="67"/>
      <c r="H361" s="67"/>
    </row>
    <row r="362" spans="1:8" s="21" customFormat="1" ht="41.25" customHeight="1">
      <c r="A362" s="18"/>
      <c r="B362" s="18"/>
      <c r="C362" s="2" t="s">
        <v>369</v>
      </c>
      <c r="D362" s="2"/>
      <c r="E362" s="2"/>
      <c r="F362" s="2"/>
      <c r="G362" s="2"/>
      <c r="H362" s="2"/>
    </row>
    <row r="363" spans="1:8" s="21" customFormat="1" ht="26.25" customHeight="1">
      <c r="A363" s="18"/>
      <c r="B363" s="57">
        <v>80140</v>
      </c>
      <c r="C363" s="71" t="s">
        <v>114</v>
      </c>
      <c r="D363" s="50">
        <v>2955533</v>
      </c>
      <c r="E363" s="50">
        <v>9000</v>
      </c>
      <c r="F363" s="50">
        <v>270136</v>
      </c>
      <c r="G363" s="50">
        <v>469250</v>
      </c>
      <c r="H363" s="50">
        <f>D363+E363-F363</f>
        <v>2694397</v>
      </c>
    </row>
    <row r="364" spans="1:8" s="21" customFormat="1" ht="14.25" customHeight="1">
      <c r="A364" s="18"/>
      <c r="B364" s="57"/>
      <c r="C364" s="66" t="s">
        <v>171</v>
      </c>
      <c r="D364" s="66"/>
      <c r="E364" s="66"/>
      <c r="F364" s="66"/>
      <c r="G364" s="66"/>
      <c r="H364" s="66"/>
    </row>
    <row r="365" spans="1:8" s="81" customFormat="1" ht="38.25" customHeight="1">
      <c r="A365" s="123"/>
      <c r="B365" s="123"/>
      <c r="C365" s="2" t="s">
        <v>202</v>
      </c>
      <c r="D365" s="2"/>
      <c r="E365" s="2"/>
      <c r="F365" s="2"/>
      <c r="G365" s="2"/>
      <c r="H365" s="2"/>
    </row>
    <row r="366" spans="1:8" s="125" customFormat="1" ht="26.25" customHeight="1">
      <c r="A366" s="124"/>
      <c r="B366" s="124"/>
      <c r="C366" s="67" t="s">
        <v>249</v>
      </c>
      <c r="D366" s="67"/>
      <c r="E366" s="67"/>
      <c r="F366" s="67"/>
      <c r="G366" s="67"/>
      <c r="H366" s="67"/>
    </row>
    <row r="367" spans="1:8" s="125" customFormat="1" ht="41.25" customHeight="1">
      <c r="A367" s="124"/>
      <c r="B367" s="124"/>
      <c r="C367" s="67" t="s">
        <v>289</v>
      </c>
      <c r="D367" s="67"/>
      <c r="E367" s="67"/>
      <c r="F367" s="67"/>
      <c r="G367" s="67"/>
      <c r="H367" s="67"/>
    </row>
    <row r="368" spans="1:8" s="21" customFormat="1" ht="42.75" customHeight="1">
      <c r="A368" s="18"/>
      <c r="B368" s="18"/>
      <c r="C368" s="2" t="s">
        <v>370</v>
      </c>
      <c r="D368" s="2"/>
      <c r="E368" s="2"/>
      <c r="F368" s="2"/>
      <c r="G368" s="2"/>
      <c r="H368" s="2"/>
    </row>
    <row r="369" spans="1:8" s="65" customFormat="1" ht="17.25" customHeight="1">
      <c r="A369" s="60"/>
      <c r="B369" s="60">
        <v>80146</v>
      </c>
      <c r="C369" s="69" t="s">
        <v>168</v>
      </c>
      <c r="D369" s="70">
        <v>8370613</v>
      </c>
      <c r="E369" s="70">
        <v>75498</v>
      </c>
      <c r="F369" s="70">
        <v>379705</v>
      </c>
      <c r="G369" s="70">
        <v>6365</v>
      </c>
      <c r="H369" s="70">
        <f>D369+E369-F369</f>
        <v>8066406</v>
      </c>
    </row>
    <row r="370" spans="1:8" s="65" customFormat="1" ht="13.5" customHeight="1">
      <c r="A370" s="60"/>
      <c r="B370" s="60"/>
      <c r="C370" s="120" t="s">
        <v>255</v>
      </c>
      <c r="D370" s="120"/>
      <c r="E370" s="120"/>
      <c r="F370" s="120"/>
      <c r="G370" s="120"/>
      <c r="H370" s="120"/>
    </row>
    <row r="371" spans="1:8" s="65" customFormat="1" ht="13.5" customHeight="1">
      <c r="A371" s="60"/>
      <c r="B371" s="60"/>
      <c r="C371" s="120" t="s">
        <v>110</v>
      </c>
      <c r="D371" s="120"/>
      <c r="E371" s="120"/>
      <c r="F371" s="120"/>
      <c r="G371" s="120"/>
      <c r="H371" s="120"/>
    </row>
    <row r="372" spans="1:8" s="65" customFormat="1" ht="13.5" customHeight="1">
      <c r="A372" s="60"/>
      <c r="B372" s="60"/>
      <c r="C372" s="67" t="s">
        <v>251</v>
      </c>
      <c r="D372" s="67"/>
      <c r="E372" s="67"/>
      <c r="F372" s="67"/>
      <c r="G372" s="67"/>
      <c r="H372" s="67"/>
    </row>
    <row r="373" spans="1:8" s="65" customFormat="1" ht="13.5" customHeight="1">
      <c r="A373" s="60"/>
      <c r="B373" s="60"/>
      <c r="C373" s="67" t="s">
        <v>247</v>
      </c>
      <c r="D373" s="67"/>
      <c r="E373" s="67"/>
      <c r="F373" s="67"/>
      <c r="G373" s="67"/>
      <c r="H373" s="67"/>
    </row>
    <row r="374" spans="1:8" s="65" customFormat="1" ht="13.5" customHeight="1">
      <c r="A374" s="60"/>
      <c r="B374" s="60"/>
      <c r="C374" s="67" t="s">
        <v>512</v>
      </c>
      <c r="D374" s="67"/>
      <c r="E374" s="67"/>
      <c r="F374" s="67"/>
      <c r="G374" s="67"/>
      <c r="H374" s="67"/>
    </row>
    <row r="375" spans="1:8" s="65" customFormat="1" ht="13.5" customHeight="1">
      <c r="A375" s="60"/>
      <c r="B375" s="60"/>
      <c r="C375" s="67" t="s">
        <v>283</v>
      </c>
      <c r="D375" s="67"/>
      <c r="E375" s="67"/>
      <c r="F375" s="67"/>
      <c r="G375" s="67"/>
      <c r="H375" s="67"/>
    </row>
    <row r="376" spans="1:8" s="65" customFormat="1" ht="13.5" customHeight="1">
      <c r="A376" s="60"/>
      <c r="B376" s="60"/>
      <c r="C376" s="120" t="s">
        <v>288</v>
      </c>
      <c r="D376" s="120"/>
      <c r="E376" s="120"/>
      <c r="F376" s="120"/>
      <c r="G376" s="120"/>
      <c r="H376" s="120"/>
    </row>
    <row r="377" spans="1:8" s="65" customFormat="1" ht="13.5" customHeight="1">
      <c r="A377" s="60"/>
      <c r="B377" s="60"/>
      <c r="C377" s="67" t="s">
        <v>297</v>
      </c>
      <c r="D377" s="67"/>
      <c r="E377" s="67"/>
      <c r="F377" s="67"/>
      <c r="G377" s="67"/>
      <c r="H377" s="67"/>
    </row>
    <row r="378" spans="1:8" s="65" customFormat="1" ht="13.5" customHeight="1">
      <c r="A378" s="60"/>
      <c r="B378" s="60"/>
      <c r="C378" s="67" t="s">
        <v>248</v>
      </c>
      <c r="D378" s="67"/>
      <c r="E378" s="67"/>
      <c r="F378" s="67"/>
      <c r="G378" s="67"/>
      <c r="H378" s="67"/>
    </row>
    <row r="379" spans="1:8" s="65" customFormat="1" ht="13.5" customHeight="1">
      <c r="A379" s="60"/>
      <c r="B379" s="60"/>
      <c r="C379" s="67" t="s">
        <v>513</v>
      </c>
      <c r="D379" s="67"/>
      <c r="E379" s="67"/>
      <c r="F379" s="67"/>
      <c r="G379" s="67"/>
      <c r="H379" s="67"/>
    </row>
    <row r="380" spans="1:8" s="65" customFormat="1" ht="27" customHeight="1">
      <c r="A380" s="60"/>
      <c r="B380" s="60"/>
      <c r="C380" s="67" t="s">
        <v>246</v>
      </c>
      <c r="D380" s="67"/>
      <c r="E380" s="67"/>
      <c r="F380" s="67"/>
      <c r="G380" s="67"/>
      <c r="H380" s="67"/>
    </row>
    <row r="381" spans="1:8" s="21" customFormat="1" ht="15" customHeight="1">
      <c r="A381" s="18"/>
      <c r="B381" s="18"/>
      <c r="C381" s="66" t="s">
        <v>232</v>
      </c>
      <c r="D381" s="66"/>
      <c r="E381" s="66"/>
      <c r="F381" s="66"/>
      <c r="G381" s="66"/>
      <c r="H381" s="66"/>
    </row>
    <row r="382" spans="1:8" s="21" customFormat="1" ht="27" customHeight="1">
      <c r="A382" s="18"/>
      <c r="B382" s="18"/>
      <c r="C382" s="2" t="s">
        <v>233</v>
      </c>
      <c r="D382" s="2"/>
      <c r="E382" s="2"/>
      <c r="F382" s="2"/>
      <c r="G382" s="2"/>
      <c r="H382" s="2"/>
    </row>
    <row r="383" spans="1:8" s="21" customFormat="1" ht="26.25" customHeight="1">
      <c r="A383" s="18"/>
      <c r="B383" s="18"/>
      <c r="C383" s="2" t="s">
        <v>471</v>
      </c>
      <c r="D383" s="2"/>
      <c r="E383" s="2"/>
      <c r="F383" s="2"/>
      <c r="G383" s="2"/>
      <c r="H383" s="2"/>
    </row>
    <row r="384" spans="1:8" s="21" customFormat="1" ht="13.5" customHeight="1">
      <c r="A384" s="18"/>
      <c r="B384" s="18"/>
      <c r="C384" s="2" t="s">
        <v>353</v>
      </c>
      <c r="D384" s="2"/>
      <c r="E384" s="2"/>
      <c r="F384" s="2"/>
      <c r="G384" s="2"/>
      <c r="H384" s="2"/>
    </row>
    <row r="385" spans="1:8" s="21" customFormat="1" ht="27" customHeight="1">
      <c r="A385" s="18"/>
      <c r="B385" s="18"/>
      <c r="C385" s="2" t="s">
        <v>354</v>
      </c>
      <c r="D385" s="2"/>
      <c r="E385" s="2"/>
      <c r="F385" s="2"/>
      <c r="G385" s="2"/>
      <c r="H385" s="2"/>
    </row>
    <row r="386" spans="1:8" s="21" customFormat="1" ht="42.75" customHeight="1">
      <c r="A386" s="18"/>
      <c r="B386" s="18"/>
      <c r="C386" s="2" t="s">
        <v>371</v>
      </c>
      <c r="D386" s="2"/>
      <c r="E386" s="2"/>
      <c r="F386" s="2"/>
      <c r="G386" s="2"/>
      <c r="H386" s="2"/>
    </row>
    <row r="387" spans="1:8" s="65" customFormat="1" ht="18.75" customHeight="1">
      <c r="A387" s="60"/>
      <c r="B387" s="60">
        <v>80147</v>
      </c>
      <c r="C387" s="69" t="s">
        <v>170</v>
      </c>
      <c r="D387" s="70">
        <v>7384520</v>
      </c>
      <c r="E387" s="70">
        <v>28000</v>
      </c>
      <c r="F387" s="70">
        <v>359636</v>
      </c>
      <c r="G387" s="70">
        <v>0</v>
      </c>
      <c r="H387" s="70">
        <f>D387+E387-F387</f>
        <v>7052884</v>
      </c>
    </row>
    <row r="388" spans="1:8" s="65" customFormat="1" ht="13.5" customHeight="1">
      <c r="A388" s="60"/>
      <c r="B388" s="60"/>
      <c r="C388" s="120" t="s">
        <v>255</v>
      </c>
      <c r="D388" s="120"/>
      <c r="E388" s="120"/>
      <c r="F388" s="120"/>
      <c r="G388" s="120"/>
      <c r="H388" s="120"/>
    </row>
    <row r="389" spans="1:8" s="65" customFormat="1" ht="13.5" customHeight="1">
      <c r="A389" s="60"/>
      <c r="B389" s="60"/>
      <c r="C389" s="120" t="s">
        <v>110</v>
      </c>
      <c r="D389" s="120"/>
      <c r="E389" s="120"/>
      <c r="F389" s="120"/>
      <c r="G389" s="120"/>
      <c r="H389" s="120"/>
    </row>
    <row r="390" spans="1:8" s="65" customFormat="1" ht="13.5" customHeight="1">
      <c r="A390" s="60"/>
      <c r="B390" s="60"/>
      <c r="C390" s="67" t="s">
        <v>250</v>
      </c>
      <c r="D390" s="67"/>
      <c r="E390" s="67"/>
      <c r="F390" s="67"/>
      <c r="G390" s="67"/>
      <c r="H390" s="67"/>
    </row>
    <row r="391" spans="1:8" s="65" customFormat="1" ht="13.5" customHeight="1">
      <c r="A391" s="60"/>
      <c r="B391" s="60"/>
      <c r="C391" s="67" t="s">
        <v>242</v>
      </c>
      <c r="D391" s="67"/>
      <c r="E391" s="67"/>
      <c r="F391" s="67"/>
      <c r="G391" s="67"/>
      <c r="H391" s="67"/>
    </row>
    <row r="392" spans="1:8" s="65" customFormat="1" ht="13.5" customHeight="1">
      <c r="A392" s="60"/>
      <c r="B392" s="60"/>
      <c r="C392" s="67" t="s">
        <v>514</v>
      </c>
      <c r="D392" s="67"/>
      <c r="E392" s="67"/>
      <c r="F392" s="67"/>
      <c r="G392" s="67"/>
      <c r="H392" s="67"/>
    </row>
    <row r="393" spans="1:8" s="65" customFormat="1" ht="13.5" customHeight="1">
      <c r="A393" s="60"/>
      <c r="B393" s="60"/>
      <c r="C393" s="67" t="s">
        <v>283</v>
      </c>
      <c r="D393" s="67"/>
      <c r="E393" s="67"/>
      <c r="F393" s="67"/>
      <c r="G393" s="67"/>
      <c r="H393" s="67"/>
    </row>
    <row r="394" spans="1:8" s="65" customFormat="1" ht="13.5" customHeight="1">
      <c r="A394" s="60"/>
      <c r="B394" s="60"/>
      <c r="C394" s="120" t="s">
        <v>288</v>
      </c>
      <c r="D394" s="120"/>
      <c r="E394" s="120"/>
      <c r="F394" s="120"/>
      <c r="G394" s="120"/>
      <c r="H394" s="120"/>
    </row>
    <row r="395" spans="1:8" s="65" customFormat="1" ht="13.5" customHeight="1">
      <c r="A395" s="60"/>
      <c r="B395" s="60"/>
      <c r="C395" s="67" t="s">
        <v>243</v>
      </c>
      <c r="D395" s="67"/>
      <c r="E395" s="67"/>
      <c r="F395" s="67"/>
      <c r="G395" s="67"/>
      <c r="H395" s="67"/>
    </row>
    <row r="396" spans="1:8" s="65" customFormat="1" ht="13.5" customHeight="1">
      <c r="A396" s="60"/>
      <c r="B396" s="60"/>
      <c r="C396" s="67" t="s">
        <v>244</v>
      </c>
      <c r="D396" s="67"/>
      <c r="E396" s="67"/>
      <c r="F396" s="67"/>
      <c r="G396" s="67"/>
      <c r="H396" s="67"/>
    </row>
    <row r="397" spans="1:8" s="65" customFormat="1" ht="13.5" customHeight="1">
      <c r="A397" s="60"/>
      <c r="B397" s="60"/>
      <c r="C397" s="67" t="s">
        <v>245</v>
      </c>
      <c r="D397" s="67"/>
      <c r="E397" s="67"/>
      <c r="F397" s="67"/>
      <c r="G397" s="67"/>
      <c r="H397" s="67"/>
    </row>
    <row r="398" spans="1:8" s="65" customFormat="1" ht="27" customHeight="1">
      <c r="A398" s="60"/>
      <c r="B398" s="60"/>
      <c r="C398" s="67" t="s">
        <v>246</v>
      </c>
      <c r="D398" s="67"/>
      <c r="E398" s="67"/>
      <c r="F398" s="67"/>
      <c r="G398" s="67"/>
      <c r="H398" s="67"/>
    </row>
    <row r="399" spans="1:8" s="21" customFormat="1" ht="41.25" customHeight="1">
      <c r="A399" s="18"/>
      <c r="B399" s="18"/>
      <c r="C399" s="2" t="s">
        <v>372</v>
      </c>
      <c r="D399" s="2"/>
      <c r="E399" s="2"/>
      <c r="F399" s="2"/>
      <c r="G399" s="2"/>
      <c r="H399" s="2"/>
    </row>
    <row r="400" spans="1:8" s="127" customFormat="1" ht="63" customHeight="1">
      <c r="A400" s="61"/>
      <c r="B400" s="61">
        <v>80149</v>
      </c>
      <c r="C400" s="126" t="s">
        <v>177</v>
      </c>
      <c r="D400" s="64">
        <v>1573326</v>
      </c>
      <c r="E400" s="64">
        <v>0</v>
      </c>
      <c r="F400" s="64">
        <v>496538</v>
      </c>
      <c r="G400" s="64">
        <v>0</v>
      </c>
      <c r="H400" s="64">
        <f>D400+E400-F400</f>
        <v>1076788</v>
      </c>
    </row>
    <row r="401" spans="1:8" s="65" customFormat="1" ht="14.25" customHeight="1">
      <c r="A401" s="60"/>
      <c r="B401" s="60"/>
      <c r="C401" s="120" t="s">
        <v>169</v>
      </c>
      <c r="D401" s="120"/>
      <c r="E401" s="120"/>
      <c r="F401" s="120"/>
      <c r="G401" s="120"/>
      <c r="H401" s="120"/>
    </row>
    <row r="402" spans="1:8" s="65" customFormat="1" ht="13.5" customHeight="1">
      <c r="A402" s="60"/>
      <c r="B402" s="60"/>
      <c r="C402" s="67" t="s">
        <v>178</v>
      </c>
      <c r="D402" s="67"/>
      <c r="E402" s="67"/>
      <c r="F402" s="67"/>
      <c r="G402" s="67"/>
      <c r="H402" s="67"/>
    </row>
    <row r="403" spans="1:8" s="65" customFormat="1" ht="13.5" customHeight="1">
      <c r="A403" s="60"/>
      <c r="B403" s="60"/>
      <c r="C403" s="67" t="s">
        <v>179</v>
      </c>
      <c r="D403" s="67"/>
      <c r="E403" s="67"/>
      <c r="F403" s="67"/>
      <c r="G403" s="67"/>
      <c r="H403" s="67"/>
    </row>
    <row r="404" spans="1:8" s="65" customFormat="1" ht="13.5" customHeight="1">
      <c r="A404" s="60"/>
      <c r="B404" s="60"/>
      <c r="C404" s="67" t="s">
        <v>180</v>
      </c>
      <c r="D404" s="67"/>
      <c r="E404" s="67"/>
      <c r="F404" s="67"/>
      <c r="G404" s="67"/>
      <c r="H404" s="67"/>
    </row>
    <row r="405" spans="1:8" s="65" customFormat="1" ht="23.25" customHeight="1">
      <c r="A405" s="60"/>
      <c r="B405" s="60">
        <v>80151</v>
      </c>
      <c r="C405" s="69" t="s">
        <v>181</v>
      </c>
      <c r="D405" s="70">
        <v>90725</v>
      </c>
      <c r="E405" s="70">
        <v>0</v>
      </c>
      <c r="F405" s="70">
        <v>28227</v>
      </c>
      <c r="G405" s="70">
        <v>0</v>
      </c>
      <c r="H405" s="70">
        <f>D405+E405-F405</f>
        <v>62498</v>
      </c>
    </row>
    <row r="406" spans="1:8" s="122" customFormat="1" ht="29.25" customHeight="1">
      <c r="A406" s="121"/>
      <c r="B406" s="121"/>
      <c r="C406" s="67" t="s">
        <v>537</v>
      </c>
      <c r="D406" s="67"/>
      <c r="E406" s="67"/>
      <c r="F406" s="67"/>
      <c r="G406" s="67"/>
      <c r="H406" s="67"/>
    </row>
    <row r="407" spans="1:8" s="21" customFormat="1" ht="20.25" customHeight="1">
      <c r="A407" s="18"/>
      <c r="B407" s="18">
        <v>80195</v>
      </c>
      <c r="C407" s="40" t="s">
        <v>21</v>
      </c>
      <c r="D407" s="41">
        <v>9458930</v>
      </c>
      <c r="E407" s="41">
        <v>1285</v>
      </c>
      <c r="F407" s="41">
        <v>1120599</v>
      </c>
      <c r="G407" s="41">
        <v>79185</v>
      </c>
      <c r="H407" s="41">
        <f>D407+E407-F407</f>
        <v>8339616</v>
      </c>
    </row>
    <row r="408" spans="1:8" s="21" customFormat="1" ht="29.25" customHeight="1">
      <c r="A408" s="18"/>
      <c r="B408" s="116"/>
      <c r="C408" s="2" t="s">
        <v>364</v>
      </c>
      <c r="D408" s="2"/>
      <c r="E408" s="2"/>
      <c r="F408" s="2"/>
      <c r="G408" s="2"/>
      <c r="H408" s="2"/>
    </row>
    <row r="409" spans="1:8" s="21" customFormat="1" ht="27.75" customHeight="1">
      <c r="A409" s="18"/>
      <c r="B409" s="18"/>
      <c r="C409" s="54" t="s">
        <v>385</v>
      </c>
      <c r="D409" s="54"/>
      <c r="E409" s="54"/>
      <c r="F409" s="54"/>
      <c r="G409" s="54"/>
      <c r="H409" s="54"/>
    </row>
    <row r="410" spans="1:8" s="21" customFormat="1" ht="15.75" customHeight="1">
      <c r="A410" s="18"/>
      <c r="B410" s="18"/>
      <c r="C410" s="72" t="s">
        <v>358</v>
      </c>
      <c r="D410" s="72"/>
      <c r="E410" s="72"/>
      <c r="F410" s="72"/>
      <c r="G410" s="72"/>
      <c r="H410" s="72"/>
    </row>
    <row r="411" spans="1:8" s="21" customFormat="1" ht="12.75" customHeight="1">
      <c r="A411" s="18"/>
      <c r="B411" s="18"/>
      <c r="C411" s="72" t="s">
        <v>394</v>
      </c>
      <c r="D411" s="72"/>
      <c r="E411" s="72"/>
      <c r="F411" s="72"/>
      <c r="G411" s="72"/>
      <c r="H411" s="72"/>
    </row>
    <row r="412" spans="1:8" s="21" customFormat="1" ht="12.75" customHeight="1">
      <c r="A412" s="18"/>
      <c r="B412" s="18"/>
      <c r="C412" s="72" t="s">
        <v>392</v>
      </c>
      <c r="D412" s="72"/>
      <c r="E412" s="72"/>
      <c r="F412" s="72"/>
      <c r="G412" s="72"/>
      <c r="H412" s="72"/>
    </row>
    <row r="413" spans="1:8" s="21" customFormat="1" ht="12.75" customHeight="1">
      <c r="A413" s="18"/>
      <c r="B413" s="18"/>
      <c r="C413" s="72" t="s">
        <v>393</v>
      </c>
      <c r="D413" s="72"/>
      <c r="E413" s="72"/>
      <c r="F413" s="72"/>
      <c r="G413" s="72"/>
      <c r="H413" s="72"/>
    </row>
    <row r="414" spans="1:8" s="21" customFormat="1" ht="14.25" customHeight="1">
      <c r="A414" s="18"/>
      <c r="B414" s="18"/>
      <c r="C414" s="72" t="s">
        <v>472</v>
      </c>
      <c r="D414" s="72"/>
      <c r="E414" s="72"/>
      <c r="F414" s="72"/>
      <c r="G414" s="72"/>
      <c r="H414" s="72"/>
    </row>
    <row r="415" spans="1:8" s="21" customFormat="1" ht="14.25" customHeight="1">
      <c r="A415" s="18"/>
      <c r="B415" s="18"/>
      <c r="C415" s="72" t="s">
        <v>515</v>
      </c>
      <c r="D415" s="72"/>
      <c r="E415" s="72"/>
      <c r="F415" s="72"/>
      <c r="G415" s="72"/>
      <c r="H415" s="72"/>
    </row>
    <row r="416" spans="1:8" s="21" customFormat="1" ht="14.25" customHeight="1">
      <c r="A416" s="18"/>
      <c r="B416" s="18"/>
      <c r="C416" s="72" t="s">
        <v>516</v>
      </c>
      <c r="D416" s="72"/>
      <c r="E416" s="72"/>
      <c r="F416" s="72"/>
      <c r="G416" s="72"/>
      <c r="H416" s="72"/>
    </row>
    <row r="417" spans="1:8" s="21" customFormat="1" ht="14.25" customHeight="1">
      <c r="A417" s="18"/>
      <c r="B417" s="18"/>
      <c r="C417" s="72" t="s">
        <v>481</v>
      </c>
      <c r="D417" s="72"/>
      <c r="E417" s="72"/>
      <c r="F417" s="72"/>
      <c r="G417" s="72"/>
      <c r="H417" s="72"/>
    </row>
    <row r="418" spans="1:8" s="21" customFormat="1" ht="38.25" customHeight="1">
      <c r="A418" s="18"/>
      <c r="B418" s="39"/>
      <c r="C418" s="2" t="s">
        <v>517</v>
      </c>
      <c r="D418" s="2"/>
      <c r="E418" s="2"/>
      <c r="F418" s="2"/>
      <c r="G418" s="2"/>
      <c r="H418" s="2"/>
    </row>
    <row r="419" spans="1:8" s="33" customFormat="1" ht="5.25" customHeight="1">
      <c r="A419" s="51"/>
      <c r="B419" s="51"/>
      <c r="C419" s="118"/>
      <c r="D419" s="118"/>
      <c r="E419" s="118"/>
      <c r="F419" s="118"/>
      <c r="G419" s="118"/>
      <c r="H419" s="128"/>
    </row>
    <row r="420" spans="1:8" s="8" customFormat="1" ht="22.5" customHeight="1">
      <c r="A420" s="100"/>
      <c r="B420" s="100">
        <v>851</v>
      </c>
      <c r="C420" s="101" t="s">
        <v>59</v>
      </c>
      <c r="D420" s="117">
        <v>214838200</v>
      </c>
      <c r="E420" s="117">
        <f>E421+E429+E443+E427+E434+E436+E441</f>
        <v>42904221</v>
      </c>
      <c r="F420" s="117">
        <f>F421+F429+F443+F427+F434+F436+F441</f>
        <v>88200002</v>
      </c>
      <c r="G420" s="117">
        <f>G421+G429+G443+G427+G434+G436+G441</f>
        <v>2073582</v>
      </c>
      <c r="H420" s="117">
        <f>D420+E420-F420</f>
        <v>169542419</v>
      </c>
    </row>
    <row r="421" spans="1:8" s="21" customFormat="1" ht="18.75" customHeight="1">
      <c r="A421" s="18"/>
      <c r="B421" s="18">
        <v>85111</v>
      </c>
      <c r="C421" s="88" t="s">
        <v>66</v>
      </c>
      <c r="D421" s="41">
        <v>19948919</v>
      </c>
      <c r="E421" s="41">
        <v>2219043</v>
      </c>
      <c r="F421" s="41">
        <v>6931911</v>
      </c>
      <c r="G421" s="41">
        <v>501385</v>
      </c>
      <c r="H421" s="41">
        <f>D421+E421-F421</f>
        <v>15236051</v>
      </c>
    </row>
    <row r="422" spans="1:8" s="21" customFormat="1" ht="68.25" customHeight="1">
      <c r="A422" s="18"/>
      <c r="B422" s="18"/>
      <c r="C422" s="2" t="s">
        <v>538</v>
      </c>
      <c r="D422" s="2"/>
      <c r="E422" s="2"/>
      <c r="F422" s="2"/>
      <c r="G422" s="2"/>
      <c r="H422" s="2"/>
    </row>
    <row r="423" spans="1:8" s="21" customFormat="1" ht="54.75" customHeight="1">
      <c r="A423" s="18"/>
      <c r="B423" s="18"/>
      <c r="C423" s="2" t="s">
        <v>539</v>
      </c>
      <c r="D423" s="2"/>
      <c r="E423" s="2"/>
      <c r="F423" s="2"/>
      <c r="G423" s="2"/>
      <c r="H423" s="2"/>
    </row>
    <row r="424" spans="1:8" s="122" customFormat="1" ht="14.25" customHeight="1">
      <c r="A424" s="121"/>
      <c r="B424" s="121"/>
      <c r="C424" s="54" t="s">
        <v>383</v>
      </c>
      <c r="D424" s="54"/>
      <c r="E424" s="54"/>
      <c r="F424" s="54"/>
      <c r="G424" s="54"/>
      <c r="H424" s="54"/>
    </row>
    <row r="425" spans="1:8" s="122" customFormat="1" ht="39.75" customHeight="1">
      <c r="A425" s="121"/>
      <c r="B425" s="121"/>
      <c r="C425" s="9" t="s">
        <v>518</v>
      </c>
      <c r="D425" s="9"/>
      <c r="E425" s="9"/>
      <c r="F425" s="9"/>
      <c r="G425" s="9"/>
      <c r="H425" s="9"/>
    </row>
    <row r="426" spans="1:8" s="122" customFormat="1" ht="39.75" customHeight="1">
      <c r="A426" s="121"/>
      <c r="B426" s="121"/>
      <c r="C426" s="9" t="s">
        <v>482</v>
      </c>
      <c r="D426" s="9"/>
      <c r="E426" s="9"/>
      <c r="F426" s="9"/>
      <c r="G426" s="9"/>
      <c r="H426" s="9"/>
    </row>
    <row r="427" spans="1:8" s="21" customFormat="1" ht="21.75" customHeight="1">
      <c r="A427" s="18"/>
      <c r="B427" s="18">
        <v>85119</v>
      </c>
      <c r="C427" s="88" t="s">
        <v>473</v>
      </c>
      <c r="D427" s="41">
        <v>1395000</v>
      </c>
      <c r="E427" s="41">
        <v>5000000</v>
      </c>
      <c r="F427" s="41">
        <v>0</v>
      </c>
      <c r="G427" s="41">
        <v>0</v>
      </c>
      <c r="H427" s="41">
        <f>D427+E427-F427</f>
        <v>6395000</v>
      </c>
    </row>
    <row r="428" spans="1:8" s="21" customFormat="1" ht="43.5" customHeight="1">
      <c r="A428" s="18"/>
      <c r="B428" s="18"/>
      <c r="C428" s="2" t="s">
        <v>557</v>
      </c>
      <c r="D428" s="2"/>
      <c r="E428" s="2"/>
      <c r="F428" s="2"/>
      <c r="G428" s="2"/>
      <c r="H428" s="2"/>
    </row>
    <row r="429" spans="1:8" s="21" customFormat="1" ht="19.5" customHeight="1">
      <c r="A429" s="18"/>
      <c r="B429" s="18">
        <v>85149</v>
      </c>
      <c r="C429" s="40" t="s">
        <v>97</v>
      </c>
      <c r="D429" s="41">
        <v>1760000</v>
      </c>
      <c r="E429" s="41">
        <v>0</v>
      </c>
      <c r="F429" s="41">
        <v>607653</v>
      </c>
      <c r="G429" s="41">
        <v>0</v>
      </c>
      <c r="H429" s="41">
        <f>D429+E429-F429</f>
        <v>1152347</v>
      </c>
    </row>
    <row r="430" spans="1:8" s="21" customFormat="1" ht="13.5" customHeight="1">
      <c r="A430" s="18"/>
      <c r="B430" s="18"/>
      <c r="C430" s="54" t="s">
        <v>92</v>
      </c>
      <c r="D430" s="54"/>
      <c r="E430" s="54"/>
      <c r="F430" s="54"/>
      <c r="G430" s="54"/>
      <c r="H430" s="54"/>
    </row>
    <row r="431" spans="1:8" s="21" customFormat="1" ht="28.5" customHeight="1">
      <c r="A431" s="18"/>
      <c r="B431" s="18"/>
      <c r="C431" s="9" t="s">
        <v>519</v>
      </c>
      <c r="D431" s="9"/>
      <c r="E431" s="9"/>
      <c r="F431" s="9"/>
      <c r="G431" s="9"/>
      <c r="H431" s="9"/>
    </row>
    <row r="432" spans="1:8" s="21" customFormat="1" ht="27.75" customHeight="1">
      <c r="A432" s="18"/>
      <c r="B432" s="18"/>
      <c r="C432" s="9" t="s">
        <v>520</v>
      </c>
      <c r="D432" s="9"/>
      <c r="E432" s="9"/>
      <c r="F432" s="9"/>
      <c r="G432" s="9"/>
      <c r="H432" s="9"/>
    </row>
    <row r="433" spans="1:8" s="130" customFormat="1" ht="38.25" customHeight="1">
      <c r="A433" s="129"/>
      <c r="B433" s="129"/>
      <c r="C433" s="2" t="s">
        <v>398</v>
      </c>
      <c r="D433" s="2"/>
      <c r="E433" s="2"/>
      <c r="F433" s="2"/>
      <c r="G433" s="2"/>
      <c r="H433" s="2"/>
    </row>
    <row r="434" spans="1:8" s="21" customFormat="1" ht="19.5" customHeight="1">
      <c r="A434" s="18"/>
      <c r="B434" s="18">
        <v>85153</v>
      </c>
      <c r="C434" s="88" t="s">
        <v>313</v>
      </c>
      <c r="D434" s="41">
        <v>480000</v>
      </c>
      <c r="E434" s="41">
        <v>0</v>
      </c>
      <c r="F434" s="41">
        <v>118000</v>
      </c>
      <c r="G434" s="41">
        <v>0</v>
      </c>
      <c r="H434" s="41">
        <f>D434+E434-F434</f>
        <v>362000</v>
      </c>
    </row>
    <row r="435" spans="1:8" s="130" customFormat="1" ht="41.25" customHeight="1">
      <c r="A435" s="129"/>
      <c r="B435" s="129"/>
      <c r="C435" s="2" t="s">
        <v>314</v>
      </c>
      <c r="D435" s="2"/>
      <c r="E435" s="2"/>
      <c r="F435" s="2"/>
      <c r="G435" s="2"/>
      <c r="H435" s="2"/>
    </row>
    <row r="436" spans="1:8" s="65" customFormat="1" ht="19.5" customHeight="1">
      <c r="A436" s="60"/>
      <c r="B436" s="60">
        <v>85154</v>
      </c>
      <c r="C436" s="69" t="s">
        <v>182</v>
      </c>
      <c r="D436" s="70">
        <v>620000</v>
      </c>
      <c r="E436" s="70">
        <v>0</v>
      </c>
      <c r="F436" s="70">
        <v>212160</v>
      </c>
      <c r="G436" s="70">
        <v>0</v>
      </c>
      <c r="H436" s="131">
        <f>D436+E436-F436</f>
        <v>407840</v>
      </c>
    </row>
    <row r="437" spans="1:8" s="65" customFormat="1" ht="41.25" customHeight="1">
      <c r="A437" s="60"/>
      <c r="B437" s="60"/>
      <c r="C437" s="67" t="s">
        <v>298</v>
      </c>
      <c r="D437" s="67"/>
      <c r="E437" s="67"/>
      <c r="F437" s="67"/>
      <c r="G437" s="67"/>
      <c r="H437" s="67"/>
    </row>
    <row r="438" spans="1:8" s="65" customFormat="1" ht="15" customHeight="1">
      <c r="A438" s="60"/>
      <c r="B438" s="60"/>
      <c r="C438" s="66" t="s">
        <v>315</v>
      </c>
      <c r="D438" s="66"/>
      <c r="E438" s="66"/>
      <c r="F438" s="66"/>
      <c r="G438" s="66"/>
      <c r="H438" s="66"/>
    </row>
    <row r="439" spans="1:8" s="21" customFormat="1" ht="41.25" customHeight="1">
      <c r="A439" s="18"/>
      <c r="B439" s="18"/>
      <c r="C439" s="2" t="s">
        <v>316</v>
      </c>
      <c r="D439" s="2"/>
      <c r="E439" s="2"/>
      <c r="F439" s="2"/>
      <c r="G439" s="2"/>
      <c r="H439" s="2"/>
    </row>
    <row r="440" spans="1:8" s="130" customFormat="1" ht="27.75" customHeight="1">
      <c r="A440" s="129"/>
      <c r="B440" s="129"/>
      <c r="C440" s="2" t="s">
        <v>317</v>
      </c>
      <c r="D440" s="2"/>
      <c r="E440" s="2"/>
      <c r="F440" s="2"/>
      <c r="G440" s="2"/>
      <c r="H440" s="2"/>
    </row>
    <row r="441" spans="1:8" s="65" customFormat="1" ht="18.75" customHeight="1">
      <c r="A441" s="60"/>
      <c r="B441" s="60">
        <v>85157</v>
      </c>
      <c r="C441" s="89" t="s">
        <v>145</v>
      </c>
      <c r="D441" s="70">
        <v>0</v>
      </c>
      <c r="E441" s="70">
        <v>35178</v>
      </c>
      <c r="F441" s="70">
        <v>0</v>
      </c>
      <c r="G441" s="70">
        <v>0</v>
      </c>
      <c r="H441" s="70">
        <f>D441+E441-F441</f>
        <v>35178</v>
      </c>
    </row>
    <row r="442" spans="1:8" s="65" customFormat="1" ht="56.25" customHeight="1">
      <c r="A442" s="60"/>
      <c r="B442" s="60"/>
      <c r="C442" s="67" t="s">
        <v>147</v>
      </c>
      <c r="D442" s="67"/>
      <c r="E442" s="67"/>
      <c r="F442" s="67"/>
      <c r="G442" s="67"/>
      <c r="H442" s="67"/>
    </row>
    <row r="443" spans="1:8" s="21" customFormat="1" ht="18.75" customHeight="1">
      <c r="A443" s="18"/>
      <c r="B443" s="18">
        <v>85195</v>
      </c>
      <c r="C443" s="88" t="s">
        <v>21</v>
      </c>
      <c r="D443" s="115">
        <v>184958992</v>
      </c>
      <c r="E443" s="115">
        <v>35650000</v>
      </c>
      <c r="F443" s="115">
        <v>80330278</v>
      </c>
      <c r="G443" s="115">
        <v>1572197</v>
      </c>
      <c r="H443" s="115">
        <f>D443+E443-F443</f>
        <v>140278714</v>
      </c>
    </row>
    <row r="444" spans="1:8" s="21" customFormat="1" ht="15" customHeight="1">
      <c r="A444" s="18"/>
      <c r="B444" s="18"/>
      <c r="C444" s="2" t="s">
        <v>92</v>
      </c>
      <c r="D444" s="2"/>
      <c r="E444" s="2"/>
      <c r="F444" s="2"/>
      <c r="G444" s="2"/>
      <c r="H444" s="2"/>
    </row>
    <row r="445" spans="1:8" s="21" customFormat="1" ht="51.75" customHeight="1">
      <c r="A445" s="18"/>
      <c r="B445" s="116"/>
      <c r="C445" s="2" t="s">
        <v>483</v>
      </c>
      <c r="D445" s="2"/>
      <c r="E445" s="2"/>
      <c r="F445" s="2"/>
      <c r="G445" s="2"/>
      <c r="H445" s="2"/>
    </row>
    <row r="446" spans="1:8" s="21" customFormat="1" ht="51.75" customHeight="1">
      <c r="A446" s="18"/>
      <c r="B446" s="18"/>
      <c r="C446" s="2" t="s">
        <v>484</v>
      </c>
      <c r="D446" s="2"/>
      <c r="E446" s="2"/>
      <c r="F446" s="2"/>
      <c r="G446" s="2"/>
      <c r="H446" s="2"/>
    </row>
    <row r="447" spans="1:8" s="21" customFormat="1" ht="63.75" customHeight="1">
      <c r="A447" s="18"/>
      <c r="B447" s="116"/>
      <c r="C447" s="2" t="s">
        <v>521</v>
      </c>
      <c r="D447" s="2"/>
      <c r="E447" s="2"/>
      <c r="F447" s="2"/>
      <c r="G447" s="2"/>
      <c r="H447" s="2"/>
    </row>
    <row r="448" spans="1:8" s="36" customFormat="1" ht="68.25" customHeight="1">
      <c r="A448" s="34"/>
      <c r="B448" s="34"/>
      <c r="C448" s="2" t="s">
        <v>558</v>
      </c>
      <c r="D448" s="2"/>
      <c r="E448" s="2"/>
      <c r="F448" s="2"/>
      <c r="G448" s="2"/>
      <c r="H448" s="2"/>
    </row>
    <row r="449" spans="1:8" s="21" customFormat="1" ht="27" customHeight="1">
      <c r="A449" s="18"/>
      <c r="B449" s="18"/>
      <c r="C449" s="54" t="s">
        <v>384</v>
      </c>
      <c r="D449" s="54"/>
      <c r="E449" s="54"/>
      <c r="F449" s="54"/>
      <c r="G449" s="54"/>
      <c r="H449" s="54"/>
    </row>
    <row r="450" spans="1:8" s="21" customFormat="1" ht="15" customHeight="1">
      <c r="A450" s="18"/>
      <c r="B450" s="18"/>
      <c r="C450" s="72" t="s">
        <v>397</v>
      </c>
      <c r="D450" s="72"/>
      <c r="E450" s="72"/>
      <c r="F450" s="72"/>
      <c r="G450" s="72"/>
      <c r="H450" s="72"/>
    </row>
    <row r="451" spans="1:8" s="36" customFormat="1" ht="15" customHeight="1">
      <c r="A451" s="34"/>
      <c r="B451" s="114"/>
      <c r="C451" s="9" t="s">
        <v>485</v>
      </c>
      <c r="D451" s="9"/>
      <c r="E451" s="9"/>
      <c r="F451" s="9"/>
      <c r="G451" s="9"/>
      <c r="H451" s="9"/>
    </row>
    <row r="452" spans="1:8" s="21" customFormat="1" ht="3.75" customHeight="1">
      <c r="A452" s="18"/>
      <c r="B452" s="18"/>
      <c r="C452" s="1"/>
      <c r="D452" s="1"/>
      <c r="E452" s="1"/>
      <c r="F452" s="1"/>
      <c r="G452" s="1"/>
      <c r="H452" s="1"/>
    </row>
    <row r="453" spans="1:8" s="33" customFormat="1" ht="24.75" customHeight="1">
      <c r="A453" s="30"/>
      <c r="B453" s="30">
        <v>852</v>
      </c>
      <c r="C453" s="31" t="s">
        <v>86</v>
      </c>
      <c r="D453" s="38">
        <v>50393687</v>
      </c>
      <c r="E453" s="38">
        <f>E460+E454+E456+E458</f>
        <v>1773979</v>
      </c>
      <c r="F453" s="38">
        <f>F460+F454+F456+F458</f>
        <v>1837673</v>
      </c>
      <c r="G453" s="38">
        <f>G460+G454+G456+G458</f>
        <v>105941</v>
      </c>
      <c r="H453" s="38">
        <f>D453+E453-F453</f>
        <v>50329993</v>
      </c>
    </row>
    <row r="454" spans="2:8" s="132" customFormat="1" ht="21.75" customHeight="1">
      <c r="B454" s="132">
        <v>85203</v>
      </c>
      <c r="C454" s="133" t="s">
        <v>401</v>
      </c>
      <c r="D454" s="113">
        <v>1500000</v>
      </c>
      <c r="E454" s="113">
        <v>197000</v>
      </c>
      <c r="F454" s="113">
        <v>0</v>
      </c>
      <c r="G454" s="113">
        <v>0</v>
      </c>
      <c r="H454" s="113">
        <f>D454+E454-F454</f>
        <v>1697000</v>
      </c>
    </row>
    <row r="455" spans="1:8" s="21" customFormat="1" ht="41.25" customHeight="1">
      <c r="A455" s="18"/>
      <c r="B455" s="18"/>
      <c r="C455" s="9" t="s">
        <v>402</v>
      </c>
      <c r="D455" s="9"/>
      <c r="E455" s="9"/>
      <c r="F455" s="9"/>
      <c r="G455" s="9"/>
      <c r="H455" s="9"/>
    </row>
    <row r="456" spans="1:8" s="21" customFormat="1" ht="24" customHeight="1">
      <c r="A456" s="18"/>
      <c r="B456" s="18">
        <v>85205</v>
      </c>
      <c r="C456" s="40" t="s">
        <v>194</v>
      </c>
      <c r="D456" s="41">
        <v>500000</v>
      </c>
      <c r="E456" s="41">
        <v>0</v>
      </c>
      <c r="F456" s="41">
        <v>50000</v>
      </c>
      <c r="G456" s="41">
        <v>0</v>
      </c>
      <c r="H456" s="41">
        <f>D456+E456-F456</f>
        <v>450000</v>
      </c>
    </row>
    <row r="457" spans="1:8" s="21" customFormat="1" ht="41.25" customHeight="1">
      <c r="A457" s="18"/>
      <c r="B457" s="18"/>
      <c r="C457" s="2" t="s">
        <v>195</v>
      </c>
      <c r="D457" s="2"/>
      <c r="E457" s="2"/>
      <c r="F457" s="2"/>
      <c r="G457" s="2"/>
      <c r="H457" s="2"/>
    </row>
    <row r="458" spans="2:8" s="132" customFormat="1" ht="20.25" customHeight="1">
      <c r="B458" s="132">
        <v>85228</v>
      </c>
      <c r="C458" s="133" t="s">
        <v>399</v>
      </c>
      <c r="D458" s="113">
        <v>115000</v>
      </c>
      <c r="E458" s="113">
        <v>0</v>
      </c>
      <c r="F458" s="41">
        <v>44876</v>
      </c>
      <c r="G458" s="113">
        <v>0</v>
      </c>
      <c r="H458" s="113">
        <f>D458+E458-F458</f>
        <v>70124</v>
      </c>
    </row>
    <row r="459" spans="1:8" s="21" customFormat="1" ht="41.25" customHeight="1">
      <c r="A459" s="18"/>
      <c r="B459" s="18"/>
      <c r="C459" s="9" t="s">
        <v>400</v>
      </c>
      <c r="D459" s="9"/>
      <c r="E459" s="9"/>
      <c r="F459" s="9"/>
      <c r="G459" s="9"/>
      <c r="H459" s="9"/>
    </row>
    <row r="460" spans="1:8" s="21" customFormat="1" ht="21" customHeight="1">
      <c r="A460" s="18"/>
      <c r="B460" s="18">
        <v>85295</v>
      </c>
      <c r="C460" s="40" t="s">
        <v>21</v>
      </c>
      <c r="D460" s="41">
        <v>45785491</v>
      </c>
      <c r="E460" s="41">
        <v>1576979</v>
      </c>
      <c r="F460" s="41">
        <v>1742797</v>
      </c>
      <c r="G460" s="41">
        <v>105941</v>
      </c>
      <c r="H460" s="41">
        <f>D460+E460-F460</f>
        <v>45619673</v>
      </c>
    </row>
    <row r="461" spans="1:8" s="21" customFormat="1" ht="27" customHeight="1">
      <c r="A461" s="18"/>
      <c r="B461" s="18"/>
      <c r="C461" s="54" t="s">
        <v>385</v>
      </c>
      <c r="D461" s="54"/>
      <c r="E461" s="54"/>
      <c r="F461" s="54"/>
      <c r="G461" s="54"/>
      <c r="H461" s="54"/>
    </row>
    <row r="462" spans="1:8" s="21" customFormat="1" ht="15" customHeight="1">
      <c r="A462" s="18"/>
      <c r="B462" s="18"/>
      <c r="C462" s="72" t="s">
        <v>377</v>
      </c>
      <c r="D462" s="72"/>
      <c r="E462" s="72"/>
      <c r="F462" s="72"/>
      <c r="G462" s="72"/>
      <c r="H462" s="72"/>
    </row>
    <row r="463" spans="1:8" s="21" customFormat="1" ht="13.5" customHeight="1">
      <c r="A463" s="18"/>
      <c r="B463" s="18"/>
      <c r="C463" s="72" t="s">
        <v>387</v>
      </c>
      <c r="D463" s="72"/>
      <c r="E463" s="72"/>
      <c r="F463" s="72"/>
      <c r="G463" s="72"/>
      <c r="H463" s="72"/>
    </row>
    <row r="464" spans="1:8" s="21" customFormat="1" ht="13.5" customHeight="1">
      <c r="A464" s="18"/>
      <c r="B464" s="18"/>
      <c r="C464" s="72" t="s">
        <v>388</v>
      </c>
      <c r="D464" s="72"/>
      <c r="E464" s="72"/>
      <c r="F464" s="72"/>
      <c r="G464" s="72"/>
      <c r="H464" s="72"/>
    </row>
    <row r="465" spans="1:8" s="21" customFormat="1" ht="13.5" customHeight="1">
      <c r="A465" s="18"/>
      <c r="B465" s="18"/>
      <c r="C465" s="72" t="s">
        <v>386</v>
      </c>
      <c r="D465" s="72"/>
      <c r="E465" s="72"/>
      <c r="F465" s="72"/>
      <c r="G465" s="72"/>
      <c r="H465" s="72"/>
    </row>
    <row r="466" spans="1:8" s="21" customFormat="1" ht="39.75" customHeight="1">
      <c r="A466" s="18"/>
      <c r="B466" s="18"/>
      <c r="C466" s="72" t="s">
        <v>540</v>
      </c>
      <c r="D466" s="72"/>
      <c r="E466" s="72"/>
      <c r="F466" s="72"/>
      <c r="G466" s="72"/>
      <c r="H466" s="72"/>
    </row>
    <row r="467" spans="1:8" s="21" customFormat="1" ht="40.5" customHeight="1">
      <c r="A467" s="18"/>
      <c r="B467" s="18"/>
      <c r="C467" s="2" t="s">
        <v>522</v>
      </c>
      <c r="D467" s="2"/>
      <c r="E467" s="2"/>
      <c r="F467" s="2"/>
      <c r="G467" s="2"/>
      <c r="H467" s="2"/>
    </row>
    <row r="468" spans="1:8" s="21" customFormat="1" ht="3.75" customHeight="1">
      <c r="A468" s="18"/>
      <c r="B468" s="18"/>
      <c r="C468" s="134"/>
      <c r="D468" s="134"/>
      <c r="E468" s="134"/>
      <c r="F468" s="134"/>
      <c r="G468" s="134"/>
      <c r="H468" s="134"/>
    </row>
    <row r="469" spans="1:8" s="81" customFormat="1" ht="24" customHeight="1">
      <c r="A469" s="30"/>
      <c r="B469" s="30">
        <v>853</v>
      </c>
      <c r="C469" s="31" t="s">
        <v>83</v>
      </c>
      <c r="D469" s="38">
        <v>81533215</v>
      </c>
      <c r="E469" s="38">
        <f>E472+E475+E477+E470</f>
        <v>1041629</v>
      </c>
      <c r="F469" s="38">
        <f>F472+F475+F477+F470</f>
        <v>9668447</v>
      </c>
      <c r="G469" s="38">
        <f>G472+G475+G477+G470</f>
        <v>0</v>
      </c>
      <c r="H469" s="38">
        <f>D469+E469-F469</f>
        <v>72906397</v>
      </c>
    </row>
    <row r="470" spans="1:8" s="21" customFormat="1" ht="29.25" customHeight="1">
      <c r="A470" s="18"/>
      <c r="B470" s="57">
        <v>85311</v>
      </c>
      <c r="C470" s="88" t="s">
        <v>143</v>
      </c>
      <c r="D470" s="135">
        <v>444000</v>
      </c>
      <c r="E470" s="135">
        <v>0</v>
      </c>
      <c r="F470" s="135">
        <v>274240</v>
      </c>
      <c r="G470" s="135">
        <v>0</v>
      </c>
      <c r="H470" s="135">
        <f>D470+E470-F470</f>
        <v>169760</v>
      </c>
    </row>
    <row r="471" spans="1:8" s="125" customFormat="1" ht="41.25" customHeight="1">
      <c r="A471" s="124"/>
      <c r="B471" s="124"/>
      <c r="C471" s="67" t="s">
        <v>144</v>
      </c>
      <c r="D471" s="67"/>
      <c r="E471" s="67"/>
      <c r="F471" s="67"/>
      <c r="G471" s="67"/>
      <c r="H471" s="67"/>
    </row>
    <row r="472" spans="1:8" s="21" customFormat="1" ht="18" customHeight="1">
      <c r="A472" s="18"/>
      <c r="B472" s="18">
        <v>85325</v>
      </c>
      <c r="C472" s="40" t="s">
        <v>96</v>
      </c>
      <c r="D472" s="41">
        <v>2005400</v>
      </c>
      <c r="E472" s="41">
        <v>25900</v>
      </c>
      <c r="F472" s="41">
        <v>0</v>
      </c>
      <c r="G472" s="41">
        <v>0</v>
      </c>
      <c r="H472" s="41">
        <f>D472+E472-F472</f>
        <v>2031300</v>
      </c>
    </row>
    <row r="473" spans="1:8" s="36" customFormat="1" ht="56.25" customHeight="1">
      <c r="A473" s="34"/>
      <c r="B473" s="34"/>
      <c r="C473" s="2" t="s">
        <v>541</v>
      </c>
      <c r="D473" s="2"/>
      <c r="E473" s="2"/>
      <c r="F473" s="2"/>
      <c r="G473" s="2"/>
      <c r="H473" s="2"/>
    </row>
    <row r="474" spans="1:8" s="36" customFormat="1" ht="48" customHeight="1">
      <c r="A474" s="34"/>
      <c r="B474" s="34"/>
      <c r="C474" s="1"/>
      <c r="D474" s="1"/>
      <c r="E474" s="1"/>
      <c r="F474" s="1"/>
      <c r="G474" s="1"/>
      <c r="H474" s="1"/>
    </row>
    <row r="475" spans="1:8" s="21" customFormat="1" ht="18.75" customHeight="1">
      <c r="A475" s="18"/>
      <c r="B475" s="18">
        <v>85332</v>
      </c>
      <c r="C475" s="40" t="s">
        <v>87</v>
      </c>
      <c r="D475" s="41">
        <v>17598912</v>
      </c>
      <c r="E475" s="41">
        <v>30467</v>
      </c>
      <c r="F475" s="41">
        <v>30467</v>
      </c>
      <c r="G475" s="41">
        <v>0</v>
      </c>
      <c r="H475" s="41">
        <f>D475+E475-F475</f>
        <v>17598912</v>
      </c>
    </row>
    <row r="476" spans="1:8" s="33" customFormat="1" ht="42" customHeight="1">
      <c r="A476" s="51"/>
      <c r="B476" s="51"/>
      <c r="C476" s="2" t="s">
        <v>542</v>
      </c>
      <c r="D476" s="2"/>
      <c r="E476" s="2"/>
      <c r="F476" s="2"/>
      <c r="G476" s="2"/>
      <c r="H476" s="2"/>
    </row>
    <row r="477" spans="1:8" s="21" customFormat="1" ht="20.25" customHeight="1">
      <c r="A477" s="18"/>
      <c r="B477" s="18">
        <v>85395</v>
      </c>
      <c r="C477" s="40" t="s">
        <v>21</v>
      </c>
      <c r="D477" s="41">
        <v>61112021</v>
      </c>
      <c r="E477" s="41">
        <v>985262</v>
      </c>
      <c r="F477" s="41">
        <v>9363740</v>
      </c>
      <c r="G477" s="41">
        <v>0</v>
      </c>
      <c r="H477" s="41">
        <f>D477+E477-F477</f>
        <v>52733543</v>
      </c>
    </row>
    <row r="478" spans="1:8" s="21" customFormat="1" ht="27" customHeight="1">
      <c r="A478" s="18"/>
      <c r="B478" s="18"/>
      <c r="C478" s="54" t="s">
        <v>299</v>
      </c>
      <c r="D478" s="54"/>
      <c r="E478" s="54"/>
      <c r="F478" s="54"/>
      <c r="G478" s="54"/>
      <c r="H478" s="54"/>
    </row>
    <row r="479" spans="1:8" s="21" customFormat="1" ht="14.25" customHeight="1">
      <c r="A479" s="18"/>
      <c r="B479" s="18"/>
      <c r="C479" s="72" t="s">
        <v>196</v>
      </c>
      <c r="D479" s="72"/>
      <c r="E479" s="72"/>
      <c r="F479" s="72"/>
      <c r="G479" s="72"/>
      <c r="H479" s="72"/>
    </row>
    <row r="480" spans="1:8" s="36" customFormat="1" ht="14.25" customHeight="1">
      <c r="A480" s="34"/>
      <c r="B480" s="114"/>
      <c r="C480" s="72" t="s">
        <v>197</v>
      </c>
      <c r="D480" s="72"/>
      <c r="E480" s="72"/>
      <c r="F480" s="72"/>
      <c r="G480" s="72"/>
      <c r="H480" s="72"/>
    </row>
    <row r="481" spans="1:8" s="21" customFormat="1" ht="66.75" customHeight="1">
      <c r="A481" s="18"/>
      <c r="B481" s="18"/>
      <c r="C481" s="9" t="s">
        <v>523</v>
      </c>
      <c r="D481" s="9"/>
      <c r="E481" s="9"/>
      <c r="F481" s="9"/>
      <c r="G481" s="9"/>
      <c r="H481" s="9"/>
    </row>
    <row r="482" spans="1:8" s="21" customFormat="1" ht="15" customHeight="1">
      <c r="A482" s="18"/>
      <c r="B482" s="18"/>
      <c r="C482" s="66" t="s">
        <v>461</v>
      </c>
      <c r="D482" s="66"/>
      <c r="E482" s="66"/>
      <c r="F482" s="66"/>
      <c r="G482" s="66"/>
      <c r="H482" s="66"/>
    </row>
    <row r="483" spans="1:8" s="33" customFormat="1" ht="26.25" customHeight="1">
      <c r="A483" s="51"/>
      <c r="B483" s="51"/>
      <c r="C483" s="2" t="s">
        <v>543</v>
      </c>
      <c r="D483" s="2"/>
      <c r="E483" s="2"/>
      <c r="F483" s="2"/>
      <c r="G483" s="2"/>
      <c r="H483" s="2"/>
    </row>
    <row r="484" spans="1:8" s="130" customFormat="1" ht="12.75" customHeight="1">
      <c r="A484" s="129"/>
      <c r="B484" s="129"/>
      <c r="C484" s="2" t="s">
        <v>486</v>
      </c>
      <c r="D484" s="2"/>
      <c r="E484" s="2"/>
      <c r="F484" s="2"/>
      <c r="G484" s="2"/>
      <c r="H484" s="2"/>
    </row>
    <row r="485" spans="1:8" s="33" customFormat="1" ht="56.25" customHeight="1">
      <c r="A485" s="51"/>
      <c r="B485" s="18"/>
      <c r="C485" s="2" t="s">
        <v>487</v>
      </c>
      <c r="D485" s="2"/>
      <c r="E485" s="2"/>
      <c r="F485" s="2"/>
      <c r="G485" s="2"/>
      <c r="H485" s="2"/>
    </row>
    <row r="486" spans="1:8" s="21" customFormat="1" ht="3.75" customHeight="1">
      <c r="A486" s="18"/>
      <c r="B486" s="18"/>
      <c r="C486" s="1"/>
      <c r="D486" s="1"/>
      <c r="E486" s="1"/>
      <c r="F486" s="1"/>
      <c r="G486" s="1"/>
      <c r="H486" s="1"/>
    </row>
    <row r="487" spans="1:8" s="33" customFormat="1" ht="25.5" customHeight="1">
      <c r="A487" s="30"/>
      <c r="B487" s="30">
        <v>854</v>
      </c>
      <c r="C487" s="31" t="s">
        <v>34</v>
      </c>
      <c r="D487" s="38">
        <v>57936013</v>
      </c>
      <c r="E487" s="38">
        <f>E488+E522+E503+E514+E527</f>
        <v>72000</v>
      </c>
      <c r="F487" s="38">
        <f>F488+F522+F503+F514+F527</f>
        <v>1925238</v>
      </c>
      <c r="G487" s="38">
        <f>G488+G522+G503+G514+G527</f>
        <v>6500</v>
      </c>
      <c r="H487" s="38">
        <f>D487+E487-F487</f>
        <v>56082775</v>
      </c>
    </row>
    <row r="488" spans="1:8" s="21" customFormat="1" ht="18" customHeight="1">
      <c r="A488" s="18"/>
      <c r="B488" s="18">
        <v>85403</v>
      </c>
      <c r="C488" s="40" t="s">
        <v>57</v>
      </c>
      <c r="D488" s="41">
        <v>44870550</v>
      </c>
      <c r="E488" s="41">
        <v>49000</v>
      </c>
      <c r="F488" s="41">
        <v>1385615</v>
      </c>
      <c r="G488" s="41">
        <v>0</v>
      </c>
      <c r="H488" s="41">
        <f>D488+E488-F488</f>
        <v>43533935</v>
      </c>
    </row>
    <row r="489" spans="1:8" s="65" customFormat="1" ht="13.5" customHeight="1">
      <c r="A489" s="60"/>
      <c r="B489" s="60"/>
      <c r="C489" s="120" t="s">
        <v>255</v>
      </c>
      <c r="D489" s="120"/>
      <c r="E489" s="120"/>
      <c r="F489" s="120"/>
      <c r="G489" s="120"/>
      <c r="H489" s="120"/>
    </row>
    <row r="490" spans="1:8" s="65" customFormat="1" ht="14.25" customHeight="1">
      <c r="A490" s="60"/>
      <c r="B490" s="60"/>
      <c r="C490" s="120" t="s">
        <v>110</v>
      </c>
      <c r="D490" s="120"/>
      <c r="E490" s="120"/>
      <c r="F490" s="120"/>
      <c r="G490" s="120"/>
      <c r="H490" s="120"/>
    </row>
    <row r="491" spans="1:8" s="65" customFormat="1" ht="14.25" customHeight="1">
      <c r="A491" s="60"/>
      <c r="B491" s="60"/>
      <c r="C491" s="67" t="s">
        <v>274</v>
      </c>
      <c r="D491" s="67"/>
      <c r="E491" s="67"/>
      <c r="F491" s="67"/>
      <c r="G491" s="67"/>
      <c r="H491" s="67"/>
    </row>
    <row r="492" spans="1:8" s="65" customFormat="1" ht="14.25" customHeight="1">
      <c r="A492" s="60"/>
      <c r="B492" s="60"/>
      <c r="C492" s="67" t="s">
        <v>275</v>
      </c>
      <c r="D492" s="67"/>
      <c r="E492" s="67"/>
      <c r="F492" s="67"/>
      <c r="G492" s="67"/>
      <c r="H492" s="67"/>
    </row>
    <row r="493" spans="1:8" s="65" customFormat="1" ht="14.25" customHeight="1">
      <c r="A493" s="60"/>
      <c r="B493" s="60"/>
      <c r="C493" s="67" t="s">
        <v>276</v>
      </c>
      <c r="D493" s="67"/>
      <c r="E493" s="67"/>
      <c r="F493" s="67"/>
      <c r="G493" s="67"/>
      <c r="H493" s="67"/>
    </row>
    <row r="494" spans="1:8" s="65" customFormat="1" ht="14.25" customHeight="1">
      <c r="A494" s="60"/>
      <c r="B494" s="60"/>
      <c r="C494" s="67" t="s">
        <v>283</v>
      </c>
      <c r="D494" s="67"/>
      <c r="E494" s="67"/>
      <c r="F494" s="67"/>
      <c r="G494" s="67"/>
      <c r="H494" s="67"/>
    </row>
    <row r="495" spans="1:8" s="65" customFormat="1" ht="27" customHeight="1">
      <c r="A495" s="60"/>
      <c r="B495" s="60"/>
      <c r="C495" s="67" t="s">
        <v>279</v>
      </c>
      <c r="D495" s="67"/>
      <c r="E495" s="67"/>
      <c r="F495" s="67"/>
      <c r="G495" s="67"/>
      <c r="H495" s="67"/>
    </row>
    <row r="496" spans="1:8" s="65" customFormat="1" ht="15" customHeight="1">
      <c r="A496" s="60"/>
      <c r="B496" s="60"/>
      <c r="C496" s="120" t="s">
        <v>288</v>
      </c>
      <c r="D496" s="120"/>
      <c r="E496" s="120"/>
      <c r="F496" s="120"/>
      <c r="G496" s="120"/>
      <c r="H496" s="120"/>
    </row>
    <row r="497" spans="1:8" s="65" customFormat="1" ht="14.25" customHeight="1">
      <c r="A497" s="60"/>
      <c r="B497" s="60"/>
      <c r="C497" s="67" t="s">
        <v>277</v>
      </c>
      <c r="D497" s="67"/>
      <c r="E497" s="67"/>
      <c r="F497" s="67"/>
      <c r="G497" s="67"/>
      <c r="H497" s="67"/>
    </row>
    <row r="498" spans="1:8" s="65" customFormat="1" ht="14.25" customHeight="1">
      <c r="A498" s="60"/>
      <c r="B498" s="60"/>
      <c r="C498" s="67" t="s">
        <v>419</v>
      </c>
      <c r="D498" s="67"/>
      <c r="E498" s="67"/>
      <c r="F498" s="67"/>
      <c r="G498" s="67"/>
      <c r="H498" s="67"/>
    </row>
    <row r="499" spans="1:8" s="65" customFormat="1" ht="14.25" customHeight="1">
      <c r="A499" s="60"/>
      <c r="B499" s="60"/>
      <c r="C499" s="67" t="s">
        <v>278</v>
      </c>
      <c r="D499" s="67"/>
      <c r="E499" s="67"/>
      <c r="F499" s="67"/>
      <c r="G499" s="67"/>
      <c r="H499" s="67"/>
    </row>
    <row r="500" spans="1:8" s="65" customFormat="1" ht="27" customHeight="1">
      <c r="A500" s="60"/>
      <c r="B500" s="60"/>
      <c r="C500" s="67" t="s">
        <v>246</v>
      </c>
      <c r="D500" s="67"/>
      <c r="E500" s="67"/>
      <c r="F500" s="67"/>
      <c r="G500" s="67"/>
      <c r="H500" s="67"/>
    </row>
    <row r="501" spans="1:8" s="21" customFormat="1" ht="52.5" customHeight="1">
      <c r="A501" s="18"/>
      <c r="B501" s="116"/>
      <c r="C501" s="2" t="s">
        <v>488</v>
      </c>
      <c r="D501" s="2"/>
      <c r="E501" s="2"/>
      <c r="F501" s="2"/>
      <c r="G501" s="2"/>
      <c r="H501" s="2"/>
    </row>
    <row r="502" spans="1:8" s="21" customFormat="1" ht="42" customHeight="1">
      <c r="A502" s="18"/>
      <c r="B502" s="18"/>
      <c r="C502" s="2" t="s">
        <v>373</v>
      </c>
      <c r="D502" s="2"/>
      <c r="E502" s="2"/>
      <c r="F502" s="2"/>
      <c r="G502" s="2"/>
      <c r="H502" s="2"/>
    </row>
    <row r="503" spans="1:8" s="65" customFormat="1" ht="19.5" customHeight="1">
      <c r="A503" s="60"/>
      <c r="B503" s="60">
        <v>85404</v>
      </c>
      <c r="C503" s="69" t="s">
        <v>172</v>
      </c>
      <c r="D503" s="70">
        <v>1403848</v>
      </c>
      <c r="E503" s="70">
        <v>3000</v>
      </c>
      <c r="F503" s="70">
        <v>180889</v>
      </c>
      <c r="G503" s="70">
        <v>0</v>
      </c>
      <c r="H503" s="70">
        <f>D503+E503-F503</f>
        <v>1225959</v>
      </c>
    </row>
    <row r="504" spans="1:8" s="21" customFormat="1" ht="13.5" customHeight="1">
      <c r="A504" s="18"/>
      <c r="B504" s="18"/>
      <c r="C504" s="66" t="s">
        <v>255</v>
      </c>
      <c r="D504" s="66"/>
      <c r="E504" s="66"/>
      <c r="F504" s="66"/>
      <c r="G504" s="66"/>
      <c r="H504" s="66"/>
    </row>
    <row r="505" spans="1:8" s="21" customFormat="1" ht="13.5" customHeight="1">
      <c r="A505" s="18"/>
      <c r="B505" s="18"/>
      <c r="C505" s="66" t="s">
        <v>110</v>
      </c>
      <c r="D505" s="66"/>
      <c r="E505" s="66"/>
      <c r="F505" s="66"/>
      <c r="G505" s="66"/>
      <c r="H505" s="66"/>
    </row>
    <row r="506" spans="1:8" s="21" customFormat="1" ht="13.5" customHeight="1">
      <c r="A506" s="18"/>
      <c r="B506" s="18"/>
      <c r="C506" s="2" t="s">
        <v>280</v>
      </c>
      <c r="D506" s="2"/>
      <c r="E506" s="2"/>
      <c r="F506" s="2"/>
      <c r="G506" s="2"/>
      <c r="H506" s="2"/>
    </row>
    <row r="507" spans="1:8" s="21" customFormat="1" ht="13.5" customHeight="1">
      <c r="A507" s="18"/>
      <c r="B507" s="18"/>
      <c r="C507" s="2" t="s">
        <v>281</v>
      </c>
      <c r="D507" s="2"/>
      <c r="E507" s="2"/>
      <c r="F507" s="2"/>
      <c r="G507" s="2"/>
      <c r="H507" s="2"/>
    </row>
    <row r="508" spans="1:8" s="21" customFormat="1" ht="13.5" customHeight="1">
      <c r="A508" s="18"/>
      <c r="B508" s="18"/>
      <c r="C508" s="2" t="s">
        <v>282</v>
      </c>
      <c r="D508" s="2"/>
      <c r="E508" s="2"/>
      <c r="F508" s="2"/>
      <c r="G508" s="2"/>
      <c r="H508" s="2"/>
    </row>
    <row r="509" spans="1:8" s="21" customFormat="1" ht="13.5" customHeight="1">
      <c r="A509" s="18"/>
      <c r="B509" s="18"/>
      <c r="C509" s="2" t="s">
        <v>283</v>
      </c>
      <c r="D509" s="2"/>
      <c r="E509" s="2"/>
      <c r="F509" s="2"/>
      <c r="G509" s="2"/>
      <c r="H509" s="2"/>
    </row>
    <row r="510" spans="1:8" s="21" customFormat="1" ht="13.5" customHeight="1">
      <c r="A510" s="18"/>
      <c r="B510" s="18"/>
      <c r="C510" s="66" t="s">
        <v>288</v>
      </c>
      <c r="D510" s="66"/>
      <c r="E510" s="66"/>
      <c r="F510" s="66"/>
      <c r="G510" s="66"/>
      <c r="H510" s="66"/>
    </row>
    <row r="511" spans="1:8" s="21" customFormat="1" ht="13.5" customHeight="1">
      <c r="A511" s="18"/>
      <c r="B511" s="18"/>
      <c r="C511" s="2" t="s">
        <v>421</v>
      </c>
      <c r="D511" s="2"/>
      <c r="E511" s="2"/>
      <c r="F511" s="2"/>
      <c r="G511" s="2"/>
      <c r="H511" s="2"/>
    </row>
    <row r="512" spans="1:8" s="21" customFormat="1" ht="13.5" customHeight="1">
      <c r="A512" s="18"/>
      <c r="B512" s="18"/>
      <c r="C512" s="2" t="s">
        <v>284</v>
      </c>
      <c r="D512" s="2"/>
      <c r="E512" s="2"/>
      <c r="F512" s="2"/>
      <c r="G512" s="2"/>
      <c r="H512" s="2"/>
    </row>
    <row r="513" spans="1:8" s="21" customFormat="1" ht="27" customHeight="1">
      <c r="A513" s="18"/>
      <c r="B513" s="18"/>
      <c r="C513" s="2" t="s">
        <v>246</v>
      </c>
      <c r="D513" s="2"/>
      <c r="E513" s="2"/>
      <c r="F513" s="2"/>
      <c r="G513" s="2"/>
      <c r="H513" s="2"/>
    </row>
    <row r="514" spans="1:8" s="65" customFormat="1" ht="19.5" customHeight="1">
      <c r="A514" s="60"/>
      <c r="B514" s="60">
        <v>85407</v>
      </c>
      <c r="C514" s="69" t="s">
        <v>173</v>
      </c>
      <c r="D514" s="70">
        <v>4087598</v>
      </c>
      <c r="E514" s="70">
        <v>16500</v>
      </c>
      <c r="F514" s="70">
        <v>205442</v>
      </c>
      <c r="G514" s="70">
        <v>0</v>
      </c>
      <c r="H514" s="70">
        <f>D514+E514-F514</f>
        <v>3898656</v>
      </c>
    </row>
    <row r="515" spans="1:8" s="21" customFormat="1" ht="13.5" customHeight="1">
      <c r="A515" s="18"/>
      <c r="B515" s="18"/>
      <c r="C515" s="66" t="s">
        <v>255</v>
      </c>
      <c r="D515" s="66"/>
      <c r="E515" s="66"/>
      <c r="F515" s="66"/>
      <c r="G515" s="66"/>
      <c r="H515" s="66"/>
    </row>
    <row r="516" spans="1:8" s="21" customFormat="1" ht="29.25" customHeight="1">
      <c r="A516" s="18"/>
      <c r="B516" s="18"/>
      <c r="C516" s="2" t="s">
        <v>524</v>
      </c>
      <c r="D516" s="2"/>
      <c r="E516" s="2"/>
      <c r="F516" s="2"/>
      <c r="G516" s="2"/>
      <c r="H516" s="2"/>
    </row>
    <row r="517" spans="1:8" s="21" customFormat="1" ht="12.75" customHeight="1">
      <c r="A517" s="18"/>
      <c r="B517" s="18"/>
      <c r="C517" s="66" t="s">
        <v>288</v>
      </c>
      <c r="D517" s="66"/>
      <c r="E517" s="66"/>
      <c r="F517" s="66"/>
      <c r="G517" s="66"/>
      <c r="H517" s="66"/>
    </row>
    <row r="518" spans="1:8" s="21" customFormat="1" ht="14.25" customHeight="1">
      <c r="A518" s="18"/>
      <c r="B518" s="18"/>
      <c r="C518" s="2" t="s">
        <v>285</v>
      </c>
      <c r="D518" s="2"/>
      <c r="E518" s="2"/>
      <c r="F518" s="2"/>
      <c r="G518" s="2"/>
      <c r="H518" s="2"/>
    </row>
    <row r="519" spans="1:8" s="21" customFormat="1" ht="14.25" customHeight="1">
      <c r="A519" s="18"/>
      <c r="B519" s="18"/>
      <c r="C519" s="2" t="s">
        <v>286</v>
      </c>
      <c r="D519" s="2"/>
      <c r="E519" s="2"/>
      <c r="F519" s="2"/>
      <c r="G519" s="2"/>
      <c r="H519" s="2"/>
    </row>
    <row r="520" spans="1:8" s="21" customFormat="1" ht="27" customHeight="1">
      <c r="A520" s="18"/>
      <c r="B520" s="18"/>
      <c r="C520" s="2" t="s">
        <v>246</v>
      </c>
      <c r="D520" s="2"/>
      <c r="E520" s="2"/>
      <c r="F520" s="2"/>
      <c r="G520" s="2"/>
      <c r="H520" s="2"/>
    </row>
    <row r="521" spans="1:8" s="21" customFormat="1" ht="42" customHeight="1">
      <c r="A521" s="18"/>
      <c r="B521" s="18"/>
      <c r="C521" s="2" t="s">
        <v>374</v>
      </c>
      <c r="D521" s="2"/>
      <c r="E521" s="2"/>
      <c r="F521" s="2"/>
      <c r="G521" s="2"/>
      <c r="H521" s="2"/>
    </row>
    <row r="522" spans="1:8" s="21" customFormat="1" ht="16.5" customHeight="1">
      <c r="A522" s="18"/>
      <c r="B522" s="18">
        <v>85410</v>
      </c>
      <c r="C522" s="40" t="s">
        <v>123</v>
      </c>
      <c r="D522" s="41">
        <v>1609356</v>
      </c>
      <c r="E522" s="41">
        <v>3500</v>
      </c>
      <c r="F522" s="41">
        <v>94349</v>
      </c>
      <c r="G522" s="41">
        <v>0</v>
      </c>
      <c r="H522" s="41">
        <f>D522+E522-F522</f>
        <v>1518507</v>
      </c>
    </row>
    <row r="523" spans="1:8" s="21" customFormat="1" ht="14.25" customHeight="1">
      <c r="A523" s="18"/>
      <c r="B523" s="18"/>
      <c r="C523" s="2" t="s">
        <v>300</v>
      </c>
      <c r="D523" s="2"/>
      <c r="E523" s="2"/>
      <c r="F523" s="2"/>
      <c r="G523" s="2"/>
      <c r="H523" s="2"/>
    </row>
    <row r="524" spans="1:8" s="122" customFormat="1" ht="13.5" customHeight="1">
      <c r="A524" s="121"/>
      <c r="B524" s="121"/>
      <c r="C524" s="67" t="s">
        <v>525</v>
      </c>
      <c r="D524" s="67"/>
      <c r="E524" s="67"/>
      <c r="F524" s="67"/>
      <c r="G524" s="67"/>
      <c r="H524" s="67"/>
    </row>
    <row r="525" spans="1:8" s="122" customFormat="1" ht="39.75" customHeight="1">
      <c r="A525" s="121"/>
      <c r="B525" s="121"/>
      <c r="C525" s="67" t="s">
        <v>287</v>
      </c>
      <c r="D525" s="67"/>
      <c r="E525" s="67"/>
      <c r="F525" s="67"/>
      <c r="G525" s="67"/>
      <c r="H525" s="67"/>
    </row>
    <row r="526" spans="1:8" s="21" customFormat="1" ht="42" customHeight="1">
      <c r="A526" s="18"/>
      <c r="B526" s="18"/>
      <c r="C526" s="2" t="s">
        <v>375</v>
      </c>
      <c r="D526" s="2"/>
      <c r="E526" s="2"/>
      <c r="F526" s="2"/>
      <c r="G526" s="2"/>
      <c r="H526" s="2"/>
    </row>
    <row r="527" spans="1:8" s="21" customFormat="1" ht="16.5" customHeight="1">
      <c r="A527" s="18"/>
      <c r="B527" s="18">
        <v>85446</v>
      </c>
      <c r="C527" s="40" t="s">
        <v>168</v>
      </c>
      <c r="D527" s="41">
        <v>91170</v>
      </c>
      <c r="E527" s="41">
        <v>0</v>
      </c>
      <c r="F527" s="41">
        <v>58943</v>
      </c>
      <c r="G527" s="41">
        <v>6500</v>
      </c>
      <c r="H527" s="41">
        <f>D527+E527-F527</f>
        <v>32227</v>
      </c>
    </row>
    <row r="528" spans="1:8" s="21" customFormat="1" ht="13.5" customHeight="1">
      <c r="A528" s="18"/>
      <c r="B528" s="18"/>
      <c r="C528" s="66" t="s">
        <v>232</v>
      </c>
      <c r="D528" s="66"/>
      <c r="E528" s="66"/>
      <c r="F528" s="66"/>
      <c r="G528" s="66"/>
      <c r="H528" s="66"/>
    </row>
    <row r="529" spans="1:8" s="21" customFormat="1" ht="27" customHeight="1">
      <c r="A529" s="18"/>
      <c r="B529" s="18"/>
      <c r="C529" s="2" t="s">
        <v>236</v>
      </c>
      <c r="D529" s="2"/>
      <c r="E529" s="2"/>
      <c r="F529" s="2"/>
      <c r="G529" s="2"/>
      <c r="H529" s="2"/>
    </row>
    <row r="530" spans="1:8" s="21" customFormat="1" ht="27" customHeight="1">
      <c r="A530" s="18"/>
      <c r="B530" s="18"/>
      <c r="C530" s="2" t="s">
        <v>234</v>
      </c>
      <c r="D530" s="2"/>
      <c r="E530" s="2"/>
      <c r="F530" s="2"/>
      <c r="G530" s="2"/>
      <c r="H530" s="2"/>
    </row>
    <row r="531" spans="1:8" s="21" customFormat="1" ht="27" customHeight="1">
      <c r="A531" s="18"/>
      <c r="B531" s="18"/>
      <c r="C531" s="2" t="s">
        <v>235</v>
      </c>
      <c r="D531" s="2"/>
      <c r="E531" s="2"/>
      <c r="F531" s="2"/>
      <c r="G531" s="2"/>
      <c r="H531" s="2"/>
    </row>
    <row r="532" spans="1:8" s="21" customFormat="1" ht="27" customHeight="1">
      <c r="A532" s="18"/>
      <c r="B532" s="18"/>
      <c r="C532" s="2" t="s">
        <v>355</v>
      </c>
      <c r="D532" s="2"/>
      <c r="E532" s="2"/>
      <c r="F532" s="2"/>
      <c r="G532" s="2"/>
      <c r="H532" s="2"/>
    </row>
    <row r="533" spans="1:8" s="21" customFormat="1" ht="27" customHeight="1">
      <c r="A533" s="18"/>
      <c r="B533" s="18"/>
      <c r="C533" s="2" t="s">
        <v>356</v>
      </c>
      <c r="D533" s="2"/>
      <c r="E533" s="2"/>
      <c r="F533" s="2"/>
      <c r="G533" s="2"/>
      <c r="H533" s="2"/>
    </row>
    <row r="534" spans="1:8" s="21" customFormat="1" ht="5.25" customHeight="1">
      <c r="A534" s="18"/>
      <c r="B534" s="18"/>
      <c r="C534" s="1"/>
      <c r="D534" s="1"/>
      <c r="E534" s="1"/>
      <c r="F534" s="1"/>
      <c r="G534" s="1"/>
      <c r="H534" s="1"/>
    </row>
    <row r="535" spans="1:8" s="81" customFormat="1" ht="23.25" customHeight="1">
      <c r="A535" s="30"/>
      <c r="B535" s="30">
        <v>855</v>
      </c>
      <c r="C535" s="31" t="s">
        <v>108</v>
      </c>
      <c r="D535" s="38">
        <v>7885489</v>
      </c>
      <c r="E535" s="38">
        <f>E536</f>
        <v>0</v>
      </c>
      <c r="F535" s="38">
        <f>F536</f>
        <v>135790</v>
      </c>
      <c r="G535" s="38">
        <f>G536</f>
        <v>0</v>
      </c>
      <c r="H535" s="38">
        <f>D535+E535-F535</f>
        <v>7749699</v>
      </c>
    </row>
    <row r="536" spans="1:8" s="21" customFormat="1" ht="19.5" customHeight="1">
      <c r="A536" s="18"/>
      <c r="B536" s="39" t="s">
        <v>109</v>
      </c>
      <c r="C536" s="40" t="s">
        <v>21</v>
      </c>
      <c r="D536" s="41">
        <v>4814209</v>
      </c>
      <c r="E536" s="41">
        <v>0</v>
      </c>
      <c r="F536" s="41">
        <v>135790</v>
      </c>
      <c r="G536" s="41">
        <v>0</v>
      </c>
      <c r="H536" s="41">
        <f>D536+E536-F536</f>
        <v>4678419</v>
      </c>
    </row>
    <row r="537" spans="1:8" s="21" customFormat="1" ht="12.75" customHeight="1">
      <c r="A537" s="18"/>
      <c r="B537" s="18"/>
      <c r="C537" s="66" t="s">
        <v>92</v>
      </c>
      <c r="D537" s="66"/>
      <c r="E537" s="66"/>
      <c r="F537" s="66"/>
      <c r="G537" s="66"/>
      <c r="H537" s="66"/>
    </row>
    <row r="538" spans="1:8" s="21" customFormat="1" ht="27.75" customHeight="1">
      <c r="A538" s="18"/>
      <c r="B538" s="18"/>
      <c r="C538" s="2" t="s">
        <v>526</v>
      </c>
      <c r="D538" s="2"/>
      <c r="E538" s="2"/>
      <c r="F538" s="2"/>
      <c r="G538" s="2"/>
      <c r="H538" s="2"/>
    </row>
    <row r="539" spans="1:8" s="21" customFormat="1" ht="14.25" customHeight="1">
      <c r="A539" s="18"/>
      <c r="B539" s="18"/>
      <c r="C539" s="2" t="s">
        <v>166</v>
      </c>
      <c r="D539" s="2"/>
      <c r="E539" s="2"/>
      <c r="F539" s="2"/>
      <c r="G539" s="2"/>
      <c r="H539" s="2"/>
    </row>
    <row r="540" spans="1:8" s="21" customFormat="1" ht="27.75" customHeight="1">
      <c r="A540" s="18"/>
      <c r="B540" s="18"/>
      <c r="C540" s="2" t="s">
        <v>165</v>
      </c>
      <c r="D540" s="2"/>
      <c r="E540" s="2"/>
      <c r="F540" s="2"/>
      <c r="G540" s="2"/>
      <c r="H540" s="2"/>
    </row>
    <row r="541" spans="1:8" s="21" customFormat="1" ht="39.75" customHeight="1">
      <c r="A541" s="18"/>
      <c r="B541" s="18"/>
      <c r="C541" s="2" t="s">
        <v>167</v>
      </c>
      <c r="D541" s="2"/>
      <c r="E541" s="2"/>
      <c r="F541" s="2"/>
      <c r="G541" s="2"/>
      <c r="H541" s="2"/>
    </row>
    <row r="542" spans="1:8" s="21" customFormat="1" ht="4.5" customHeight="1">
      <c r="A542" s="18"/>
      <c r="B542" s="18"/>
      <c r="C542" s="1"/>
      <c r="D542" s="1"/>
      <c r="E542" s="1"/>
      <c r="F542" s="1"/>
      <c r="G542" s="1"/>
      <c r="H542" s="1"/>
    </row>
    <row r="543" spans="1:8" s="81" customFormat="1" ht="23.25" customHeight="1">
      <c r="A543" s="30"/>
      <c r="B543" s="30">
        <v>900</v>
      </c>
      <c r="C543" s="31" t="s">
        <v>89</v>
      </c>
      <c r="D543" s="38">
        <v>12518210</v>
      </c>
      <c r="E543" s="38">
        <f>E550+E548+E544+E546</f>
        <v>187305</v>
      </c>
      <c r="F543" s="38">
        <f>F550+F548+F544+F546</f>
        <v>3602043</v>
      </c>
      <c r="G543" s="38">
        <f>G550+G548+G544+G546</f>
        <v>0</v>
      </c>
      <c r="H543" s="38">
        <f>D543+E543-F543</f>
        <v>9103472</v>
      </c>
    </row>
    <row r="544" spans="1:8" s="21" customFormat="1" ht="18" customHeight="1">
      <c r="A544" s="18"/>
      <c r="B544" s="39" t="s">
        <v>389</v>
      </c>
      <c r="C544" s="40" t="s">
        <v>390</v>
      </c>
      <c r="D544" s="41">
        <v>60878</v>
      </c>
      <c r="E544" s="41">
        <v>0</v>
      </c>
      <c r="F544" s="41">
        <v>36790</v>
      </c>
      <c r="G544" s="41">
        <v>0</v>
      </c>
      <c r="H544" s="41">
        <f>D544+E544-F544</f>
        <v>24088</v>
      </c>
    </row>
    <row r="545" spans="1:8" s="21" customFormat="1" ht="39.75" customHeight="1">
      <c r="A545" s="18"/>
      <c r="B545" s="18"/>
      <c r="C545" s="9" t="s">
        <v>391</v>
      </c>
      <c r="D545" s="9"/>
      <c r="E545" s="9"/>
      <c r="F545" s="9"/>
      <c r="G545" s="9"/>
      <c r="H545" s="9"/>
    </row>
    <row r="546" spans="1:8" s="65" customFormat="1" ht="18" customHeight="1">
      <c r="A546" s="60"/>
      <c r="B546" s="136" t="s">
        <v>163</v>
      </c>
      <c r="C546" s="69" t="s">
        <v>164</v>
      </c>
      <c r="D546" s="70">
        <v>313413</v>
      </c>
      <c r="E546" s="70">
        <v>0</v>
      </c>
      <c r="F546" s="70">
        <v>8710</v>
      </c>
      <c r="G546" s="70">
        <v>0</v>
      </c>
      <c r="H546" s="70">
        <f>D546+E546-F546</f>
        <v>304703</v>
      </c>
    </row>
    <row r="547" spans="1:8" s="65" customFormat="1" ht="80.25" customHeight="1">
      <c r="A547" s="60"/>
      <c r="B547" s="136"/>
      <c r="C547" s="67" t="s">
        <v>301</v>
      </c>
      <c r="D547" s="67"/>
      <c r="E547" s="67"/>
      <c r="F547" s="67"/>
      <c r="G547" s="67"/>
      <c r="H547" s="67"/>
    </row>
    <row r="548" spans="1:8" s="21" customFormat="1" ht="18" customHeight="1">
      <c r="A548" s="18"/>
      <c r="B548" s="39" t="s">
        <v>112</v>
      </c>
      <c r="C548" s="40" t="s">
        <v>113</v>
      </c>
      <c r="D548" s="41">
        <v>500300</v>
      </c>
      <c r="E548" s="41">
        <v>4000</v>
      </c>
      <c r="F548" s="41">
        <v>54000</v>
      </c>
      <c r="G548" s="41">
        <v>0</v>
      </c>
      <c r="H548" s="41">
        <f>D548+E548-F548</f>
        <v>450300</v>
      </c>
    </row>
    <row r="549" spans="1:8" s="36" customFormat="1" ht="81.75" customHeight="1">
      <c r="A549" s="34"/>
      <c r="B549" s="34"/>
      <c r="C549" s="2" t="s">
        <v>549</v>
      </c>
      <c r="D549" s="2"/>
      <c r="E549" s="2"/>
      <c r="F549" s="2"/>
      <c r="G549" s="2"/>
      <c r="H549" s="2"/>
    </row>
    <row r="550" spans="1:8" s="21" customFormat="1" ht="18" customHeight="1">
      <c r="A550" s="18"/>
      <c r="B550" s="39" t="s">
        <v>90</v>
      </c>
      <c r="C550" s="40" t="s">
        <v>21</v>
      </c>
      <c r="D550" s="41">
        <v>10500610</v>
      </c>
      <c r="E550" s="41">
        <v>183305</v>
      </c>
      <c r="F550" s="41">
        <v>3502543</v>
      </c>
      <c r="G550" s="41">
        <v>0</v>
      </c>
      <c r="H550" s="41">
        <f>D550+E550-F550</f>
        <v>7181372</v>
      </c>
    </row>
    <row r="551" spans="1:8" s="65" customFormat="1" ht="70.5" customHeight="1">
      <c r="A551" s="60"/>
      <c r="B551" s="136"/>
      <c r="C551" s="67" t="s">
        <v>302</v>
      </c>
      <c r="D551" s="67"/>
      <c r="E551" s="67"/>
      <c r="F551" s="67"/>
      <c r="G551" s="67"/>
      <c r="H551" s="67"/>
    </row>
    <row r="552" spans="1:8" s="65" customFormat="1" ht="28.5" customHeight="1">
      <c r="A552" s="60"/>
      <c r="B552" s="136"/>
      <c r="C552" s="67" t="s">
        <v>162</v>
      </c>
      <c r="D552" s="67"/>
      <c r="E552" s="67"/>
      <c r="F552" s="67"/>
      <c r="G552" s="67"/>
      <c r="H552" s="67"/>
    </row>
    <row r="553" spans="1:8" s="36" customFormat="1" ht="42.75" customHeight="1">
      <c r="A553" s="34"/>
      <c r="B553" s="34"/>
      <c r="C553" s="2" t="s">
        <v>303</v>
      </c>
      <c r="D553" s="2"/>
      <c r="E553" s="2"/>
      <c r="F553" s="2"/>
      <c r="G553" s="2"/>
      <c r="H553" s="2"/>
    </row>
    <row r="554" spans="1:8" s="21" customFormat="1" ht="29.25" customHeight="1">
      <c r="A554" s="18"/>
      <c r="B554" s="18"/>
      <c r="C554" s="54" t="s">
        <v>376</v>
      </c>
      <c r="D554" s="54"/>
      <c r="E554" s="54"/>
      <c r="F554" s="54"/>
      <c r="G554" s="54"/>
      <c r="H554" s="54"/>
    </row>
    <row r="555" spans="1:8" s="21" customFormat="1" ht="14.25" customHeight="1">
      <c r="A555" s="18"/>
      <c r="B555" s="18"/>
      <c r="C555" s="9" t="s">
        <v>377</v>
      </c>
      <c r="D555" s="9"/>
      <c r="E555" s="9"/>
      <c r="F555" s="9"/>
      <c r="G555" s="9"/>
      <c r="H555" s="9"/>
    </row>
    <row r="556" spans="1:8" s="21" customFormat="1" ht="14.25" customHeight="1">
      <c r="A556" s="18"/>
      <c r="B556" s="18"/>
      <c r="C556" s="9" t="s">
        <v>379</v>
      </c>
      <c r="D556" s="9"/>
      <c r="E556" s="9"/>
      <c r="F556" s="9"/>
      <c r="G556" s="9"/>
      <c r="H556" s="9"/>
    </row>
    <row r="557" spans="1:8" s="21" customFormat="1" ht="14.25" customHeight="1">
      <c r="A557" s="18"/>
      <c r="B557" s="18"/>
      <c r="C557" s="9" t="s">
        <v>382</v>
      </c>
      <c r="D557" s="9"/>
      <c r="E557" s="9"/>
      <c r="F557" s="9"/>
      <c r="G557" s="9"/>
      <c r="H557" s="9"/>
    </row>
    <row r="558" spans="1:8" s="21" customFormat="1" ht="14.25" customHeight="1">
      <c r="A558" s="18"/>
      <c r="B558" s="18"/>
      <c r="C558" s="9" t="s">
        <v>381</v>
      </c>
      <c r="D558" s="9"/>
      <c r="E558" s="9"/>
      <c r="F558" s="9"/>
      <c r="G558" s="9"/>
      <c r="H558" s="9"/>
    </row>
    <row r="559" spans="1:8" s="21" customFormat="1" ht="27" customHeight="1">
      <c r="A559" s="18"/>
      <c r="B559" s="18"/>
      <c r="C559" s="72" t="s">
        <v>380</v>
      </c>
      <c r="D559" s="72"/>
      <c r="E559" s="72"/>
      <c r="F559" s="72"/>
      <c r="G559" s="72"/>
      <c r="H559" s="72"/>
    </row>
    <row r="560" spans="1:8" s="21" customFormat="1" ht="28.5" customHeight="1">
      <c r="A560" s="18"/>
      <c r="B560" s="18"/>
      <c r="C560" s="9" t="s">
        <v>378</v>
      </c>
      <c r="D560" s="9"/>
      <c r="E560" s="9"/>
      <c r="F560" s="9"/>
      <c r="G560" s="9"/>
      <c r="H560" s="9"/>
    </row>
    <row r="561" spans="1:8" s="21" customFormat="1" ht="4.5" customHeight="1">
      <c r="A561" s="18"/>
      <c r="B561" s="18"/>
      <c r="C561" s="1"/>
      <c r="D561" s="1"/>
      <c r="E561" s="1"/>
      <c r="F561" s="1"/>
      <c r="G561" s="1"/>
      <c r="H561" s="1"/>
    </row>
    <row r="562" spans="1:8" s="81" customFormat="1" ht="22.5" customHeight="1">
      <c r="A562" s="137"/>
      <c r="B562" s="137">
        <v>921</v>
      </c>
      <c r="C562" s="138" t="s">
        <v>35</v>
      </c>
      <c r="D562" s="139">
        <v>153578923</v>
      </c>
      <c r="E562" s="139">
        <f>E563+E573+E580+E584+E588+E594+E596+E571</f>
        <v>1876033</v>
      </c>
      <c r="F562" s="139">
        <f>F563+F573+F580+F584+F588+F594+F596+F571</f>
        <v>21771955</v>
      </c>
      <c r="G562" s="139">
        <f>G563+G573+G580+G584+G588+G594+G596+G571</f>
        <v>2405346</v>
      </c>
      <c r="H562" s="139">
        <f>D562+E562-F562</f>
        <v>133683001</v>
      </c>
    </row>
    <row r="563" spans="1:8" s="21" customFormat="1" ht="20.25" customHeight="1">
      <c r="A563" s="18"/>
      <c r="B563" s="18">
        <v>92106</v>
      </c>
      <c r="C563" s="40" t="s">
        <v>52</v>
      </c>
      <c r="D563" s="41">
        <v>41375038</v>
      </c>
      <c r="E563" s="41">
        <v>1145342</v>
      </c>
      <c r="F563" s="41">
        <v>0</v>
      </c>
      <c r="G563" s="41">
        <v>2296346</v>
      </c>
      <c r="H563" s="41">
        <f>D563+E563-F563</f>
        <v>42520380</v>
      </c>
    </row>
    <row r="564" spans="1:8" s="36" customFormat="1" ht="57" customHeight="1">
      <c r="A564" s="34"/>
      <c r="B564" s="34"/>
      <c r="C564" s="2" t="s">
        <v>545</v>
      </c>
      <c r="D564" s="2"/>
      <c r="E564" s="2"/>
      <c r="F564" s="2"/>
      <c r="G564" s="2"/>
      <c r="H564" s="2"/>
    </row>
    <row r="565" spans="1:8" s="21" customFormat="1" ht="15" customHeight="1">
      <c r="A565" s="18"/>
      <c r="B565" s="18"/>
      <c r="C565" s="2" t="s">
        <v>148</v>
      </c>
      <c r="D565" s="2"/>
      <c r="E565" s="2"/>
      <c r="F565" s="2"/>
      <c r="G565" s="2"/>
      <c r="H565" s="2"/>
    </row>
    <row r="566" spans="1:8" s="65" customFormat="1" ht="14.25" customHeight="1">
      <c r="A566" s="60"/>
      <c r="B566" s="60"/>
      <c r="C566" s="67" t="s">
        <v>160</v>
      </c>
      <c r="D566" s="67"/>
      <c r="E566" s="67"/>
      <c r="F566" s="67"/>
      <c r="G566" s="67"/>
      <c r="H566" s="67"/>
    </row>
    <row r="567" spans="1:8" s="65" customFormat="1" ht="14.25" customHeight="1">
      <c r="A567" s="60"/>
      <c r="B567" s="60"/>
      <c r="C567" s="67" t="s">
        <v>161</v>
      </c>
      <c r="D567" s="67"/>
      <c r="E567" s="67"/>
      <c r="F567" s="67"/>
      <c r="G567" s="67"/>
      <c r="H567" s="67"/>
    </row>
    <row r="568" spans="1:8" s="65" customFormat="1" ht="14.25" customHeight="1">
      <c r="A568" s="60"/>
      <c r="B568" s="60"/>
      <c r="C568" s="67" t="s">
        <v>319</v>
      </c>
      <c r="D568" s="67"/>
      <c r="E568" s="67"/>
      <c r="F568" s="67"/>
      <c r="G568" s="67"/>
      <c r="H568" s="67"/>
    </row>
    <row r="569" spans="1:8" s="36" customFormat="1" ht="44.25" customHeight="1">
      <c r="A569" s="34"/>
      <c r="B569" s="34"/>
      <c r="C569" s="2" t="s">
        <v>544</v>
      </c>
      <c r="D569" s="2"/>
      <c r="E569" s="2"/>
      <c r="F569" s="2"/>
      <c r="G569" s="2"/>
      <c r="H569" s="2"/>
    </row>
    <row r="570" spans="1:8" s="21" customFormat="1" ht="52.5" customHeight="1">
      <c r="A570" s="18"/>
      <c r="B570" s="18"/>
      <c r="C570" s="9" t="s">
        <v>527</v>
      </c>
      <c r="D570" s="9"/>
      <c r="E570" s="9"/>
      <c r="F570" s="9"/>
      <c r="G570" s="9"/>
      <c r="H570" s="9"/>
    </row>
    <row r="571" spans="1:8" s="65" customFormat="1" ht="20.25" customHeight="1">
      <c r="A571" s="60"/>
      <c r="B571" s="60">
        <v>92108</v>
      </c>
      <c r="C571" s="69" t="s">
        <v>159</v>
      </c>
      <c r="D571" s="70">
        <v>10690570</v>
      </c>
      <c r="E571" s="70">
        <v>99300</v>
      </c>
      <c r="F571" s="70">
        <v>0</v>
      </c>
      <c r="G571" s="70">
        <v>0</v>
      </c>
      <c r="H571" s="70">
        <f>D571+E571-F571</f>
        <v>10789870</v>
      </c>
    </row>
    <row r="572" spans="1:8" s="65" customFormat="1" ht="27.75" customHeight="1">
      <c r="A572" s="60"/>
      <c r="B572" s="60"/>
      <c r="C572" s="67" t="s">
        <v>158</v>
      </c>
      <c r="D572" s="67"/>
      <c r="E572" s="67"/>
      <c r="F572" s="67"/>
      <c r="G572" s="67"/>
      <c r="H572" s="67"/>
    </row>
    <row r="573" spans="1:8" s="21" customFormat="1" ht="22.5" customHeight="1">
      <c r="A573" s="18"/>
      <c r="B573" s="18">
        <v>92109</v>
      </c>
      <c r="C573" s="40" t="s">
        <v>91</v>
      </c>
      <c r="D573" s="41">
        <v>7387202</v>
      </c>
      <c r="E573" s="41">
        <v>362375</v>
      </c>
      <c r="F573" s="41">
        <v>0</v>
      </c>
      <c r="G573" s="41">
        <v>0</v>
      </c>
      <c r="H573" s="41">
        <f>D573+E573-F573</f>
        <v>7749577</v>
      </c>
    </row>
    <row r="574" spans="1:8" s="65" customFormat="1" ht="14.25" customHeight="1">
      <c r="A574" s="60"/>
      <c r="B574" s="60"/>
      <c r="C574" s="67" t="s">
        <v>148</v>
      </c>
      <c r="D574" s="67"/>
      <c r="E574" s="67"/>
      <c r="F574" s="67"/>
      <c r="G574" s="67"/>
      <c r="H574" s="67"/>
    </row>
    <row r="575" spans="1:8" s="65" customFormat="1" ht="14.25" customHeight="1">
      <c r="A575" s="60"/>
      <c r="B575" s="60"/>
      <c r="C575" s="67" t="s">
        <v>155</v>
      </c>
      <c r="D575" s="67"/>
      <c r="E575" s="67"/>
      <c r="F575" s="67"/>
      <c r="G575" s="67"/>
      <c r="H575" s="67"/>
    </row>
    <row r="576" spans="1:8" s="65" customFormat="1" ht="14.25" customHeight="1">
      <c r="A576" s="60"/>
      <c r="B576" s="60"/>
      <c r="C576" s="67" t="s">
        <v>156</v>
      </c>
      <c r="D576" s="67"/>
      <c r="E576" s="67"/>
      <c r="F576" s="67"/>
      <c r="G576" s="67"/>
      <c r="H576" s="67"/>
    </row>
    <row r="577" spans="1:8" s="65" customFormat="1" ht="14.25" customHeight="1">
      <c r="A577" s="60"/>
      <c r="B577" s="60"/>
      <c r="C577" s="67" t="s">
        <v>154</v>
      </c>
      <c r="D577" s="67"/>
      <c r="E577" s="67"/>
      <c r="F577" s="67"/>
      <c r="G577" s="67"/>
      <c r="H577" s="67"/>
    </row>
    <row r="578" spans="1:8" s="65" customFormat="1" ht="42.75" customHeight="1">
      <c r="A578" s="60"/>
      <c r="B578" s="60"/>
      <c r="C578" s="67" t="s">
        <v>489</v>
      </c>
      <c r="D578" s="67"/>
      <c r="E578" s="67"/>
      <c r="F578" s="67"/>
      <c r="G578" s="67"/>
      <c r="H578" s="67"/>
    </row>
    <row r="579" spans="1:8" s="140" customFormat="1" ht="27.75" customHeight="1">
      <c r="A579" s="57"/>
      <c r="B579" s="57"/>
      <c r="C579" s="2" t="s">
        <v>528</v>
      </c>
      <c r="D579" s="2"/>
      <c r="E579" s="2"/>
      <c r="F579" s="2"/>
      <c r="G579" s="2"/>
      <c r="H579" s="2"/>
    </row>
    <row r="580" spans="1:8" s="21" customFormat="1" ht="20.25" customHeight="1">
      <c r="A580" s="18"/>
      <c r="B580" s="18">
        <v>92110</v>
      </c>
      <c r="C580" s="40" t="s">
        <v>107</v>
      </c>
      <c r="D580" s="41">
        <v>2454300</v>
      </c>
      <c r="E580" s="41">
        <v>32107</v>
      </c>
      <c r="F580" s="41">
        <v>0</v>
      </c>
      <c r="G580" s="41">
        <v>0</v>
      </c>
      <c r="H580" s="41">
        <f>D580+E580-F580</f>
        <v>2486407</v>
      </c>
    </row>
    <row r="581" spans="1:8" s="65" customFormat="1" ht="14.25" customHeight="1">
      <c r="A581" s="60"/>
      <c r="B581" s="60"/>
      <c r="C581" s="67" t="s">
        <v>148</v>
      </c>
      <c r="D581" s="67"/>
      <c r="E581" s="67"/>
      <c r="F581" s="67"/>
      <c r="G581" s="67"/>
      <c r="H581" s="67"/>
    </row>
    <row r="582" spans="1:8" s="65" customFormat="1" ht="27.75" customHeight="1">
      <c r="A582" s="60"/>
      <c r="B582" s="60"/>
      <c r="C582" s="67" t="s">
        <v>214</v>
      </c>
      <c r="D582" s="67"/>
      <c r="E582" s="67"/>
      <c r="F582" s="67"/>
      <c r="G582" s="67"/>
      <c r="H582" s="67"/>
    </row>
    <row r="583" spans="1:8" s="65" customFormat="1" ht="14.25" customHeight="1">
      <c r="A583" s="60"/>
      <c r="B583" s="60"/>
      <c r="C583" s="67" t="s">
        <v>157</v>
      </c>
      <c r="D583" s="67"/>
      <c r="E583" s="67"/>
      <c r="F583" s="67"/>
      <c r="G583" s="67"/>
      <c r="H583" s="67"/>
    </row>
    <row r="584" spans="1:8" s="21" customFormat="1" ht="20.25" customHeight="1">
      <c r="A584" s="18"/>
      <c r="B584" s="18">
        <v>92116</v>
      </c>
      <c r="C584" s="40" t="s">
        <v>88</v>
      </c>
      <c r="D584" s="41">
        <v>22199581</v>
      </c>
      <c r="E584" s="41">
        <v>199396</v>
      </c>
      <c r="F584" s="41">
        <v>0</v>
      </c>
      <c r="G584" s="41">
        <v>0</v>
      </c>
      <c r="H584" s="41">
        <f>D584+E584-F584</f>
        <v>22398977</v>
      </c>
    </row>
    <row r="585" spans="1:8" s="65" customFormat="1" ht="16.5" customHeight="1">
      <c r="A585" s="60"/>
      <c r="B585" s="60"/>
      <c r="C585" s="67" t="s">
        <v>148</v>
      </c>
      <c r="D585" s="67"/>
      <c r="E585" s="67"/>
      <c r="F585" s="67"/>
      <c r="G585" s="67"/>
      <c r="H585" s="67"/>
    </row>
    <row r="586" spans="1:8" s="65" customFormat="1" ht="14.25" customHeight="1">
      <c r="A586" s="60"/>
      <c r="B586" s="60"/>
      <c r="C586" s="67" t="s">
        <v>153</v>
      </c>
      <c r="D586" s="67"/>
      <c r="E586" s="67"/>
      <c r="F586" s="67"/>
      <c r="G586" s="67"/>
      <c r="H586" s="67"/>
    </row>
    <row r="587" spans="1:8" s="65" customFormat="1" ht="14.25" customHeight="1">
      <c r="A587" s="60"/>
      <c r="B587" s="60"/>
      <c r="C587" s="67" t="s">
        <v>152</v>
      </c>
      <c r="D587" s="67"/>
      <c r="E587" s="67"/>
      <c r="F587" s="67"/>
      <c r="G587" s="67"/>
      <c r="H587" s="67"/>
    </row>
    <row r="588" spans="1:8" s="21" customFormat="1" ht="18" customHeight="1">
      <c r="A588" s="18"/>
      <c r="B588" s="18">
        <v>92118</v>
      </c>
      <c r="C588" s="40" t="s">
        <v>65</v>
      </c>
      <c r="D588" s="41">
        <v>16850205</v>
      </c>
      <c r="E588" s="41">
        <v>37513</v>
      </c>
      <c r="F588" s="41">
        <v>0</v>
      </c>
      <c r="G588" s="41">
        <v>109000</v>
      </c>
      <c r="H588" s="41">
        <f>D588+E588-F588</f>
        <v>16887718</v>
      </c>
    </row>
    <row r="589" spans="1:8" s="65" customFormat="1" ht="15" customHeight="1">
      <c r="A589" s="60"/>
      <c r="B589" s="60"/>
      <c r="C589" s="67" t="s">
        <v>148</v>
      </c>
      <c r="D589" s="67"/>
      <c r="E589" s="67"/>
      <c r="F589" s="67"/>
      <c r="G589" s="67"/>
      <c r="H589" s="67"/>
    </row>
    <row r="590" spans="1:8" s="65" customFormat="1" ht="15.75" customHeight="1">
      <c r="A590" s="60"/>
      <c r="B590" s="60"/>
      <c r="C590" s="67" t="s">
        <v>149</v>
      </c>
      <c r="D590" s="67"/>
      <c r="E590" s="67"/>
      <c r="F590" s="67"/>
      <c r="G590" s="67"/>
      <c r="H590" s="67"/>
    </row>
    <row r="591" spans="1:8" s="65" customFormat="1" ht="15" customHeight="1">
      <c r="A591" s="60"/>
      <c r="B591" s="60"/>
      <c r="C591" s="67" t="s">
        <v>150</v>
      </c>
      <c r="D591" s="67"/>
      <c r="E591" s="67"/>
      <c r="F591" s="67"/>
      <c r="G591" s="67"/>
      <c r="H591" s="67"/>
    </row>
    <row r="592" spans="1:8" s="65" customFormat="1" ht="15" customHeight="1">
      <c r="A592" s="60"/>
      <c r="B592" s="60"/>
      <c r="C592" s="67" t="s">
        <v>151</v>
      </c>
      <c r="D592" s="67"/>
      <c r="E592" s="67"/>
      <c r="F592" s="67"/>
      <c r="G592" s="67"/>
      <c r="H592" s="67"/>
    </row>
    <row r="593" spans="1:8" s="21" customFormat="1" ht="42" customHeight="1">
      <c r="A593" s="18"/>
      <c r="B593" s="18"/>
      <c r="C593" s="2" t="s">
        <v>490</v>
      </c>
      <c r="D593" s="2"/>
      <c r="E593" s="2"/>
      <c r="F593" s="2"/>
      <c r="G593" s="2"/>
      <c r="H593" s="2"/>
    </row>
    <row r="594" spans="1:8" s="21" customFormat="1" ht="20.25" customHeight="1">
      <c r="A594" s="18"/>
      <c r="B594" s="18">
        <v>92120</v>
      </c>
      <c r="C594" s="40" t="s">
        <v>105</v>
      </c>
      <c r="D594" s="41">
        <v>12134179</v>
      </c>
      <c r="E594" s="41">
        <v>0</v>
      </c>
      <c r="F594" s="41">
        <v>470648</v>
      </c>
      <c r="G594" s="41">
        <v>0</v>
      </c>
      <c r="H594" s="41">
        <f>D594+E594-F594</f>
        <v>11663531</v>
      </c>
    </row>
    <row r="595" spans="1:8" s="21" customFormat="1" ht="43.5" customHeight="1">
      <c r="A595" s="18"/>
      <c r="B595" s="116"/>
      <c r="C595" s="2" t="s">
        <v>529</v>
      </c>
      <c r="D595" s="2"/>
      <c r="E595" s="2"/>
      <c r="F595" s="2"/>
      <c r="G595" s="2"/>
      <c r="H595" s="2"/>
    </row>
    <row r="596" spans="1:8" s="21" customFormat="1" ht="22.5" customHeight="1">
      <c r="A596" s="18"/>
      <c r="B596" s="18">
        <v>92195</v>
      </c>
      <c r="C596" s="40" t="s">
        <v>21</v>
      </c>
      <c r="D596" s="41">
        <v>38958348</v>
      </c>
      <c r="E596" s="41">
        <v>0</v>
      </c>
      <c r="F596" s="41">
        <v>21301307</v>
      </c>
      <c r="G596" s="41">
        <v>0</v>
      </c>
      <c r="H596" s="41">
        <f>D596+E596-F596</f>
        <v>17657041</v>
      </c>
    </row>
    <row r="597" spans="1:8" s="21" customFormat="1" ht="12.75" customHeight="1">
      <c r="A597" s="18"/>
      <c r="B597" s="18"/>
      <c r="C597" s="66" t="s">
        <v>92</v>
      </c>
      <c r="D597" s="66"/>
      <c r="E597" s="66"/>
      <c r="F597" s="66"/>
      <c r="G597" s="66"/>
      <c r="H597" s="66"/>
    </row>
    <row r="598" spans="1:8" s="21" customFormat="1" ht="29.25" customHeight="1">
      <c r="A598" s="18"/>
      <c r="B598" s="18"/>
      <c r="C598" s="2" t="s">
        <v>304</v>
      </c>
      <c r="D598" s="2"/>
      <c r="E598" s="2"/>
      <c r="F598" s="2"/>
      <c r="G598" s="2"/>
      <c r="H598" s="2"/>
    </row>
    <row r="599" spans="1:8" s="81" customFormat="1" ht="42" customHeight="1">
      <c r="A599" s="51"/>
      <c r="B599" s="51"/>
      <c r="C599" s="2" t="s">
        <v>318</v>
      </c>
      <c r="D599" s="2"/>
      <c r="E599" s="2"/>
      <c r="F599" s="2"/>
      <c r="G599" s="2"/>
      <c r="H599" s="2"/>
    </row>
    <row r="600" spans="1:8" s="21" customFormat="1" ht="53.25" customHeight="1">
      <c r="A600" s="18"/>
      <c r="B600" s="18"/>
      <c r="C600" s="9" t="s">
        <v>320</v>
      </c>
      <c r="D600" s="9"/>
      <c r="E600" s="9"/>
      <c r="F600" s="9"/>
      <c r="G600" s="9"/>
      <c r="H600" s="9"/>
    </row>
    <row r="601" spans="1:8" s="21" customFormat="1" ht="42" customHeight="1">
      <c r="A601" s="18"/>
      <c r="B601" s="18"/>
      <c r="C601" s="2" t="s">
        <v>491</v>
      </c>
      <c r="D601" s="2"/>
      <c r="E601" s="2"/>
      <c r="F601" s="2"/>
      <c r="G601" s="2"/>
      <c r="H601" s="2"/>
    </row>
    <row r="602" spans="1:8" s="21" customFormat="1" ht="39.75" customHeight="1">
      <c r="A602" s="18"/>
      <c r="B602" s="116"/>
      <c r="C602" s="2" t="s">
        <v>546</v>
      </c>
      <c r="D602" s="2"/>
      <c r="E602" s="2"/>
      <c r="F602" s="2"/>
      <c r="G602" s="2"/>
      <c r="H602" s="2"/>
    </row>
    <row r="603" spans="1:8" s="21" customFormat="1" ht="6" customHeight="1">
      <c r="A603" s="18"/>
      <c r="B603" s="18"/>
      <c r="C603" s="1"/>
      <c r="D603" s="1"/>
      <c r="E603" s="1"/>
      <c r="F603" s="1"/>
      <c r="G603" s="1"/>
      <c r="H603" s="83"/>
    </row>
    <row r="604" spans="1:8" s="33" customFormat="1" ht="30" customHeight="1">
      <c r="A604" s="30"/>
      <c r="B604" s="55">
        <v>925</v>
      </c>
      <c r="C604" s="90" t="s">
        <v>50</v>
      </c>
      <c r="D604" s="91">
        <v>13678640</v>
      </c>
      <c r="E604" s="91">
        <f>E605</f>
        <v>73771</v>
      </c>
      <c r="F604" s="91">
        <f>F605</f>
        <v>0</v>
      </c>
      <c r="G604" s="91">
        <f>G605</f>
        <v>0</v>
      </c>
      <c r="H604" s="91">
        <f>D604+E604-F604</f>
        <v>13752411</v>
      </c>
    </row>
    <row r="605" spans="1:8" s="21" customFormat="1" ht="18" customHeight="1">
      <c r="A605" s="18"/>
      <c r="B605" s="18">
        <v>92502</v>
      </c>
      <c r="C605" s="40" t="s">
        <v>51</v>
      </c>
      <c r="D605" s="41">
        <v>13678640</v>
      </c>
      <c r="E605" s="41">
        <v>73771</v>
      </c>
      <c r="F605" s="41">
        <v>0</v>
      </c>
      <c r="G605" s="41">
        <v>0</v>
      </c>
      <c r="H605" s="41">
        <f>D605+E605-F605</f>
        <v>13752411</v>
      </c>
    </row>
    <row r="606" spans="1:8" s="65" customFormat="1" ht="15" customHeight="1">
      <c r="A606" s="60"/>
      <c r="B606" s="60"/>
      <c r="C606" s="120" t="s">
        <v>212</v>
      </c>
      <c r="D606" s="120"/>
      <c r="E606" s="120"/>
      <c r="F606" s="120"/>
      <c r="G606" s="120"/>
      <c r="H606" s="120"/>
    </row>
    <row r="607" spans="1:8" s="21" customFormat="1" ht="14.25" customHeight="1">
      <c r="A607" s="18"/>
      <c r="B607" s="18"/>
      <c r="C607" s="2" t="s">
        <v>206</v>
      </c>
      <c r="D607" s="2"/>
      <c r="E607" s="2"/>
      <c r="F607" s="2"/>
      <c r="G607" s="2"/>
      <c r="H607" s="2"/>
    </row>
    <row r="608" spans="1:8" s="21" customFormat="1" ht="14.25" customHeight="1">
      <c r="A608" s="18"/>
      <c r="B608" s="18"/>
      <c r="C608" s="2" t="s">
        <v>207</v>
      </c>
      <c r="D608" s="2"/>
      <c r="E608" s="2"/>
      <c r="F608" s="2"/>
      <c r="G608" s="2"/>
      <c r="H608" s="2"/>
    </row>
    <row r="609" spans="1:8" s="21" customFormat="1" ht="14.25" customHeight="1">
      <c r="A609" s="18"/>
      <c r="B609" s="18"/>
      <c r="C609" s="2" t="s">
        <v>210</v>
      </c>
      <c r="D609" s="2"/>
      <c r="E609" s="2"/>
      <c r="F609" s="2"/>
      <c r="G609" s="2"/>
      <c r="H609" s="2"/>
    </row>
    <row r="610" spans="1:8" s="21" customFormat="1" ht="14.25" customHeight="1">
      <c r="A610" s="18"/>
      <c r="B610" s="18"/>
      <c r="C610" s="2" t="s">
        <v>209</v>
      </c>
      <c r="D610" s="2"/>
      <c r="E610" s="2"/>
      <c r="F610" s="2"/>
      <c r="G610" s="2"/>
      <c r="H610" s="2"/>
    </row>
    <row r="611" spans="1:8" s="21" customFormat="1" ht="14.25" customHeight="1">
      <c r="A611" s="18"/>
      <c r="B611" s="18"/>
      <c r="C611" s="2" t="s">
        <v>208</v>
      </c>
      <c r="D611" s="2"/>
      <c r="E611" s="2"/>
      <c r="F611" s="2"/>
      <c r="G611" s="2"/>
      <c r="H611" s="2"/>
    </row>
    <row r="612" spans="1:8" s="21" customFormat="1" ht="14.25" customHeight="1">
      <c r="A612" s="18"/>
      <c r="B612" s="18"/>
      <c r="C612" s="2" t="s">
        <v>211</v>
      </c>
      <c r="D612" s="2"/>
      <c r="E612" s="2"/>
      <c r="F612" s="2"/>
      <c r="G612" s="2"/>
      <c r="H612" s="2"/>
    </row>
    <row r="613" spans="1:8" s="21" customFormat="1" ht="14.25" customHeight="1">
      <c r="A613" s="18"/>
      <c r="B613" s="18"/>
      <c r="C613" s="1"/>
      <c r="D613" s="1"/>
      <c r="E613" s="1"/>
      <c r="F613" s="1"/>
      <c r="G613" s="1"/>
      <c r="H613" s="1"/>
    </row>
    <row r="614" spans="1:8" s="21" customFormat="1" ht="15" customHeight="1">
      <c r="A614" s="18"/>
      <c r="B614" s="18"/>
      <c r="C614" s="54" t="s">
        <v>213</v>
      </c>
      <c r="D614" s="54"/>
      <c r="E614" s="54"/>
      <c r="F614" s="54"/>
      <c r="G614" s="54"/>
      <c r="H614" s="54"/>
    </row>
    <row r="615" spans="1:8" s="21" customFormat="1" ht="27.75" customHeight="1">
      <c r="A615" s="18"/>
      <c r="B615" s="18"/>
      <c r="C615" s="2" t="s">
        <v>305</v>
      </c>
      <c r="D615" s="2"/>
      <c r="E615" s="2"/>
      <c r="F615" s="2"/>
      <c r="G615" s="2"/>
      <c r="H615" s="2"/>
    </row>
    <row r="616" spans="1:8" s="21" customFormat="1" ht="54.75" customHeight="1">
      <c r="A616" s="18"/>
      <c r="B616" s="18"/>
      <c r="C616" s="2" t="s">
        <v>306</v>
      </c>
      <c r="D616" s="2"/>
      <c r="E616" s="2"/>
      <c r="F616" s="2"/>
      <c r="G616" s="2"/>
      <c r="H616" s="2"/>
    </row>
    <row r="617" spans="1:8" s="11" customFormat="1" ht="20.25" customHeight="1">
      <c r="A617" s="12" t="s">
        <v>2</v>
      </c>
      <c r="B617" s="12"/>
      <c r="C617" s="12"/>
      <c r="D617" s="12"/>
      <c r="E617" s="12"/>
      <c r="F617" s="12"/>
      <c r="G617" s="12"/>
      <c r="H617" s="12"/>
    </row>
    <row r="618" spans="1:8" s="6" customFormat="1" ht="18.75" customHeight="1">
      <c r="A618" s="141" t="s">
        <v>9</v>
      </c>
      <c r="B618" s="142" t="s">
        <v>16</v>
      </c>
      <c r="C618" s="142"/>
      <c r="D618" s="143"/>
      <c r="E618" s="143"/>
      <c r="F618" s="143"/>
      <c r="G618" s="143"/>
      <c r="H618" s="143"/>
    </row>
    <row r="619" spans="1:8" s="148" customFormat="1" ht="24.75" customHeight="1">
      <c r="A619" s="144" t="s">
        <v>17</v>
      </c>
      <c r="B619" s="145" t="s">
        <v>25</v>
      </c>
      <c r="C619" s="146"/>
      <c r="D619" s="147">
        <v>1231165801.37</v>
      </c>
      <c r="E619" s="147"/>
      <c r="F619" s="147">
        <v>104429661.29</v>
      </c>
      <c r="G619" s="147"/>
      <c r="H619" s="147">
        <f aca="true" t="shared" si="0" ref="H619:H630">D619+E619-F619</f>
        <v>1126736140.08</v>
      </c>
    </row>
    <row r="620" spans="1:8" s="148" customFormat="1" ht="24.75" customHeight="1">
      <c r="A620" s="144" t="s">
        <v>18</v>
      </c>
      <c r="B620" s="149" t="s">
        <v>26</v>
      </c>
      <c r="C620" s="150"/>
      <c r="D620" s="147">
        <v>971803495.37</v>
      </c>
      <c r="E620" s="147"/>
      <c r="F620" s="147">
        <v>27486695.29</v>
      </c>
      <c r="G620" s="147"/>
      <c r="H620" s="147">
        <f t="shared" si="0"/>
        <v>944316800.08</v>
      </c>
    </row>
    <row r="621" spans="1:8" s="36" customFormat="1" ht="24.75" customHeight="1">
      <c r="A621" s="144" t="s">
        <v>19</v>
      </c>
      <c r="B621" s="151" t="s">
        <v>44</v>
      </c>
      <c r="C621" s="152"/>
      <c r="D621" s="147">
        <v>259362306</v>
      </c>
      <c r="E621" s="147"/>
      <c r="F621" s="147">
        <v>76942966</v>
      </c>
      <c r="G621" s="147"/>
      <c r="H621" s="147">
        <f t="shared" si="0"/>
        <v>182419340</v>
      </c>
    </row>
    <row r="622" spans="1:8" s="148" customFormat="1" ht="24.75" customHeight="1">
      <c r="A622" s="144" t="s">
        <v>27</v>
      </c>
      <c r="B622" s="149" t="s">
        <v>49</v>
      </c>
      <c r="C622" s="150"/>
      <c r="D622" s="147">
        <v>1312565801.37</v>
      </c>
      <c r="E622" s="147"/>
      <c r="F622" s="147">
        <v>103220364.29</v>
      </c>
      <c r="G622" s="147"/>
      <c r="H622" s="147">
        <f t="shared" si="0"/>
        <v>1209345437.08</v>
      </c>
    </row>
    <row r="623" spans="1:8" s="11" customFormat="1" ht="24.75" customHeight="1">
      <c r="A623" s="144" t="s">
        <v>28</v>
      </c>
      <c r="B623" s="153" t="s">
        <v>47</v>
      </c>
      <c r="C623" s="154"/>
      <c r="D623" s="147">
        <v>838439061.37</v>
      </c>
      <c r="E623" s="147"/>
      <c r="F623" s="147">
        <f>F622-F624</f>
        <v>53279151.29000001</v>
      </c>
      <c r="G623" s="147"/>
      <c r="H623" s="147">
        <f t="shared" si="0"/>
        <v>785159910.08</v>
      </c>
    </row>
    <row r="624" spans="1:8" s="36" customFormat="1" ht="24.75" customHeight="1">
      <c r="A624" s="144" t="s">
        <v>29</v>
      </c>
      <c r="B624" s="151" t="s">
        <v>48</v>
      </c>
      <c r="C624" s="152"/>
      <c r="D624" s="147">
        <v>474126740</v>
      </c>
      <c r="E624" s="147"/>
      <c r="F624" s="147">
        <v>49941213</v>
      </c>
      <c r="G624" s="147"/>
      <c r="H624" s="147">
        <f t="shared" si="0"/>
        <v>424185527</v>
      </c>
    </row>
    <row r="625" spans="1:8" s="36" customFormat="1" ht="27" customHeight="1">
      <c r="A625" s="144" t="s">
        <v>30</v>
      </c>
      <c r="B625" s="151" t="s">
        <v>124</v>
      </c>
      <c r="C625" s="152"/>
      <c r="D625" s="155">
        <v>81400000</v>
      </c>
      <c r="E625" s="155">
        <f>E627+E628</f>
        <v>1209297</v>
      </c>
      <c r="F625" s="155"/>
      <c r="G625" s="155"/>
      <c r="H625" s="155">
        <f t="shared" si="0"/>
        <v>82609297</v>
      </c>
    </row>
    <row r="626" spans="1:8" s="36" customFormat="1" ht="27" customHeight="1">
      <c r="A626" s="144" t="s">
        <v>37</v>
      </c>
      <c r="B626" s="151" t="s">
        <v>325</v>
      </c>
      <c r="C626" s="152"/>
      <c r="D626" s="155">
        <v>81400000</v>
      </c>
      <c r="E626" s="155"/>
      <c r="F626" s="155"/>
      <c r="G626" s="155"/>
      <c r="H626" s="155">
        <f t="shared" si="0"/>
        <v>81400000</v>
      </c>
    </row>
    <row r="627" spans="1:8" s="36" customFormat="1" ht="79.5" customHeight="1">
      <c r="A627" s="144" t="s">
        <v>38</v>
      </c>
      <c r="B627" s="151" t="s">
        <v>326</v>
      </c>
      <c r="C627" s="152"/>
      <c r="D627" s="155">
        <v>0</v>
      </c>
      <c r="E627" s="155">
        <v>715000</v>
      </c>
      <c r="F627" s="155"/>
      <c r="G627" s="155"/>
      <c r="H627" s="155">
        <f t="shared" si="0"/>
        <v>715000</v>
      </c>
    </row>
    <row r="628" spans="1:8" s="36" customFormat="1" ht="76.5" customHeight="1">
      <c r="A628" s="144" t="s">
        <v>39</v>
      </c>
      <c r="B628" s="151" t="s">
        <v>547</v>
      </c>
      <c r="C628" s="152"/>
      <c r="D628" s="155">
        <v>0</v>
      </c>
      <c r="E628" s="155">
        <v>494297</v>
      </c>
      <c r="F628" s="155"/>
      <c r="G628" s="155"/>
      <c r="H628" s="155">
        <f t="shared" si="0"/>
        <v>494297</v>
      </c>
    </row>
    <row r="629" spans="1:8" s="36" customFormat="1" ht="27" customHeight="1">
      <c r="A629" s="144" t="s">
        <v>43</v>
      </c>
      <c r="B629" s="156" t="s">
        <v>327</v>
      </c>
      <c r="C629" s="156"/>
      <c r="D629" s="155">
        <v>134980952</v>
      </c>
      <c r="E629" s="155">
        <f>E625</f>
        <v>1209297</v>
      </c>
      <c r="F629" s="155"/>
      <c r="G629" s="155"/>
      <c r="H629" s="155">
        <f>D629+E629-F629</f>
        <v>136190249</v>
      </c>
    </row>
    <row r="630" spans="1:8" s="36" customFormat="1" ht="44.25" customHeight="1">
      <c r="A630" s="144" t="s">
        <v>45</v>
      </c>
      <c r="B630" s="151" t="s">
        <v>133</v>
      </c>
      <c r="C630" s="152"/>
      <c r="D630" s="155">
        <v>13779561</v>
      </c>
      <c r="E630" s="155"/>
      <c r="F630" s="155">
        <v>13659561</v>
      </c>
      <c r="G630" s="155"/>
      <c r="H630" s="155">
        <f t="shared" si="0"/>
        <v>120000</v>
      </c>
    </row>
    <row r="631" spans="1:8" s="36" customFormat="1" ht="24.75" customHeight="1">
      <c r="A631" s="144" t="s">
        <v>58</v>
      </c>
      <c r="B631" s="157" t="s">
        <v>40</v>
      </c>
      <c r="C631" s="158"/>
      <c r="D631" s="147">
        <v>582195954</v>
      </c>
      <c r="E631" s="147"/>
      <c r="F631" s="147">
        <f>SUM(F632:F633)</f>
        <v>68604178</v>
      </c>
      <c r="G631" s="147"/>
      <c r="H631" s="147">
        <f aca="true" t="shared" si="1" ref="H631:H640">D631+E631-F631</f>
        <v>513591776</v>
      </c>
    </row>
    <row r="632" spans="1:8" s="36" customFormat="1" ht="27" customHeight="1">
      <c r="A632" s="144" t="s">
        <v>129</v>
      </c>
      <c r="B632" s="157" t="s">
        <v>41</v>
      </c>
      <c r="C632" s="158"/>
      <c r="D632" s="147">
        <v>365421308</v>
      </c>
      <c r="E632" s="147"/>
      <c r="F632" s="147">
        <v>57657170</v>
      </c>
      <c r="G632" s="147"/>
      <c r="H632" s="147">
        <f t="shared" si="1"/>
        <v>307764138</v>
      </c>
    </row>
    <row r="633" spans="1:8" s="36" customFormat="1" ht="27" customHeight="1">
      <c r="A633" s="144" t="s">
        <v>130</v>
      </c>
      <c r="B633" s="157" t="s">
        <v>42</v>
      </c>
      <c r="C633" s="158"/>
      <c r="D633" s="147">
        <v>216774646</v>
      </c>
      <c r="E633" s="147"/>
      <c r="F633" s="147">
        <v>10947008</v>
      </c>
      <c r="G633" s="147"/>
      <c r="H633" s="147">
        <f t="shared" si="1"/>
        <v>205827638</v>
      </c>
    </row>
    <row r="634" spans="1:8" s="36" customFormat="1" ht="39.75" customHeight="1">
      <c r="A634" s="144" t="s">
        <v>131</v>
      </c>
      <c r="B634" s="157" t="s">
        <v>323</v>
      </c>
      <c r="C634" s="158"/>
      <c r="D634" s="147">
        <v>580000</v>
      </c>
      <c r="E634" s="147"/>
      <c r="F634" s="147">
        <v>208000</v>
      </c>
      <c r="G634" s="147"/>
      <c r="H634" s="147">
        <f t="shared" si="1"/>
        <v>372000</v>
      </c>
    </row>
    <row r="635" spans="1:8" s="36" customFormat="1" ht="39.75" customHeight="1">
      <c r="A635" s="144" t="s">
        <v>328</v>
      </c>
      <c r="B635" s="157" t="s">
        <v>324</v>
      </c>
      <c r="C635" s="158"/>
      <c r="D635" s="147">
        <v>480000</v>
      </c>
      <c r="E635" s="147"/>
      <c r="F635" s="147">
        <v>118000</v>
      </c>
      <c r="G635" s="147"/>
      <c r="H635" s="147">
        <f t="shared" si="1"/>
        <v>362000</v>
      </c>
    </row>
    <row r="636" spans="1:8" s="36" customFormat="1" ht="118.5" customHeight="1">
      <c r="A636" s="144" t="s">
        <v>329</v>
      </c>
      <c r="B636" s="157" t="s">
        <v>548</v>
      </c>
      <c r="C636" s="158"/>
      <c r="D636" s="147">
        <v>200000</v>
      </c>
      <c r="E636" s="147"/>
      <c r="F636" s="147">
        <v>50000</v>
      </c>
      <c r="G636" s="147"/>
      <c r="H636" s="147">
        <f>D636+E636-F636</f>
        <v>150000</v>
      </c>
    </row>
    <row r="637" spans="1:8" s="130" customFormat="1" ht="30.75" customHeight="1">
      <c r="A637" s="144" t="s">
        <v>330</v>
      </c>
      <c r="B637" s="159" t="s">
        <v>321</v>
      </c>
      <c r="C637" s="159"/>
      <c r="D637" s="160">
        <v>0</v>
      </c>
      <c r="E637" s="160">
        <v>5835000</v>
      </c>
      <c r="F637" s="160"/>
      <c r="G637" s="160"/>
      <c r="H637" s="147">
        <f t="shared" si="1"/>
        <v>5835000</v>
      </c>
    </row>
    <row r="638" spans="1:8" s="130" customFormat="1" ht="30.75" customHeight="1">
      <c r="A638" s="144" t="s">
        <v>331</v>
      </c>
      <c r="B638" s="159" t="s">
        <v>322</v>
      </c>
      <c r="C638" s="159"/>
      <c r="D638" s="160">
        <v>0</v>
      </c>
      <c r="E638" s="160">
        <v>6550000</v>
      </c>
      <c r="F638" s="160"/>
      <c r="G638" s="160"/>
      <c r="H638" s="147">
        <f t="shared" si="1"/>
        <v>6550000</v>
      </c>
    </row>
    <row r="639" spans="1:8" s="36" customFormat="1" ht="39.75" customHeight="1">
      <c r="A639" s="144" t="s">
        <v>332</v>
      </c>
      <c r="B639" s="156" t="s">
        <v>62</v>
      </c>
      <c r="C639" s="156"/>
      <c r="D639" s="147">
        <v>2256683</v>
      </c>
      <c r="E639" s="147"/>
      <c r="F639" s="147">
        <v>271115</v>
      </c>
      <c r="G639" s="147"/>
      <c r="H639" s="147">
        <f t="shared" si="1"/>
        <v>1985568</v>
      </c>
    </row>
    <row r="640" spans="1:8" s="36" customFormat="1" ht="52.5" customHeight="1">
      <c r="A640" s="144" t="s">
        <v>333</v>
      </c>
      <c r="B640" s="156" t="s">
        <v>63</v>
      </c>
      <c r="C640" s="156"/>
      <c r="D640" s="147">
        <v>2256683</v>
      </c>
      <c r="E640" s="147"/>
      <c r="F640" s="147">
        <v>271115</v>
      </c>
      <c r="G640" s="147"/>
      <c r="H640" s="147">
        <f t="shared" si="1"/>
        <v>1985568</v>
      </c>
    </row>
    <row r="641" spans="1:8" s="11" customFormat="1" ht="5.25" customHeight="1">
      <c r="A641" s="161"/>
      <c r="B641" s="162"/>
      <c r="C641" s="162"/>
      <c r="D641" s="163"/>
      <c r="E641" s="163"/>
      <c r="F641" s="163"/>
      <c r="G641" s="163"/>
      <c r="H641" s="163"/>
    </row>
    <row r="642" spans="1:8" s="6" customFormat="1" ht="18.75" customHeight="1">
      <c r="A642" s="92" t="s">
        <v>10</v>
      </c>
      <c r="B642" s="164" t="s">
        <v>11</v>
      </c>
      <c r="C642" s="164"/>
      <c r="D642" s="94"/>
      <c r="E642" s="94"/>
      <c r="F642" s="94"/>
      <c r="G642" s="94"/>
      <c r="H642" s="94"/>
    </row>
    <row r="643" spans="1:8" s="130" customFormat="1" ht="17.25" customHeight="1">
      <c r="A643" s="129" t="s">
        <v>17</v>
      </c>
      <c r="B643" s="10" t="s">
        <v>67</v>
      </c>
      <c r="C643" s="10"/>
      <c r="D643" s="10"/>
      <c r="E643" s="10"/>
      <c r="F643" s="10"/>
      <c r="G643" s="10"/>
      <c r="H643" s="10"/>
    </row>
    <row r="644" spans="1:8" s="130" customFormat="1" ht="18.75" customHeight="1">
      <c r="A644" s="129" t="s">
        <v>18</v>
      </c>
      <c r="B644" s="10" t="s">
        <v>68</v>
      </c>
      <c r="C644" s="10"/>
      <c r="D644" s="10"/>
      <c r="E644" s="10"/>
      <c r="F644" s="10"/>
      <c r="G644" s="10"/>
      <c r="H644" s="10"/>
    </row>
    <row r="645" spans="1:8" s="130" customFormat="1" ht="17.25" customHeight="1">
      <c r="A645" s="129" t="s">
        <v>19</v>
      </c>
      <c r="B645" s="10" t="s">
        <v>69</v>
      </c>
      <c r="C645" s="10"/>
      <c r="D645" s="10"/>
      <c r="E645" s="10"/>
      <c r="F645" s="10"/>
      <c r="G645" s="10"/>
      <c r="H645" s="10"/>
    </row>
    <row r="646" spans="1:8" s="130" customFormat="1" ht="17.25" customHeight="1">
      <c r="A646" s="129" t="s">
        <v>27</v>
      </c>
      <c r="B646" s="10" t="s">
        <v>70</v>
      </c>
      <c r="C646" s="10"/>
      <c r="D646" s="10"/>
      <c r="E646" s="10"/>
      <c r="F646" s="10"/>
      <c r="G646" s="10"/>
      <c r="H646" s="10"/>
    </row>
    <row r="647" spans="1:8" s="130" customFormat="1" ht="17.25" customHeight="1">
      <c r="A647" s="129" t="s">
        <v>28</v>
      </c>
      <c r="B647" s="10" t="s">
        <v>71</v>
      </c>
      <c r="C647" s="10"/>
      <c r="D647" s="10"/>
      <c r="E647" s="10"/>
      <c r="F647" s="10"/>
      <c r="G647" s="10"/>
      <c r="H647" s="10"/>
    </row>
    <row r="648" spans="1:8" s="130" customFormat="1" ht="26.25" customHeight="1">
      <c r="A648" s="129" t="s">
        <v>29</v>
      </c>
      <c r="B648" s="10" t="s">
        <v>72</v>
      </c>
      <c r="C648" s="10"/>
      <c r="D648" s="10"/>
      <c r="E648" s="10"/>
      <c r="F648" s="10"/>
      <c r="G648" s="10"/>
      <c r="H648" s="10"/>
    </row>
    <row r="649" spans="1:19" s="165" customFormat="1" ht="17.25" customHeight="1">
      <c r="A649" s="129" t="s">
        <v>30</v>
      </c>
      <c r="B649" s="10" t="s">
        <v>73</v>
      </c>
      <c r="C649" s="10"/>
      <c r="D649" s="10"/>
      <c r="E649" s="10"/>
      <c r="F649" s="10"/>
      <c r="G649" s="10"/>
      <c r="H649" s="10"/>
      <c r="J649" s="166"/>
      <c r="M649" s="166"/>
      <c r="P649" s="166"/>
      <c r="S649" s="167"/>
    </row>
    <row r="650" spans="1:8" s="130" customFormat="1" ht="17.25" customHeight="1">
      <c r="A650" s="129" t="s">
        <v>37</v>
      </c>
      <c r="B650" s="10" t="s">
        <v>74</v>
      </c>
      <c r="C650" s="10"/>
      <c r="D650" s="10"/>
      <c r="E650" s="10"/>
      <c r="F650" s="10"/>
      <c r="G650" s="10"/>
      <c r="H650" s="10"/>
    </row>
    <row r="651" spans="1:8" s="130" customFormat="1" ht="17.25" customHeight="1">
      <c r="A651" s="129" t="s">
        <v>38</v>
      </c>
      <c r="B651" s="10" t="s">
        <v>75</v>
      </c>
      <c r="C651" s="10"/>
      <c r="D651" s="10"/>
      <c r="E651" s="10"/>
      <c r="F651" s="10"/>
      <c r="G651" s="10"/>
      <c r="H651" s="10"/>
    </row>
    <row r="652" spans="1:8" s="168" customFormat="1" ht="15.75" customHeight="1">
      <c r="A652" s="129" t="s">
        <v>39</v>
      </c>
      <c r="B652" s="7" t="s">
        <v>469</v>
      </c>
      <c r="C652" s="7"/>
      <c r="D652" s="7"/>
      <c r="E652" s="7"/>
      <c r="F652" s="7"/>
      <c r="G652" s="7"/>
      <c r="H652" s="7"/>
    </row>
    <row r="653" spans="1:8" s="168" customFormat="1" ht="17.25" customHeight="1">
      <c r="A653" s="129" t="s">
        <v>43</v>
      </c>
      <c r="B653" s="169" t="s">
        <v>101</v>
      </c>
      <c r="C653" s="169"/>
      <c r="D653" s="169"/>
      <c r="E653" s="169"/>
      <c r="F653" s="169"/>
      <c r="G653" s="169"/>
      <c r="H653" s="169"/>
    </row>
    <row r="654" spans="1:8" s="130" customFormat="1" ht="17.25" customHeight="1">
      <c r="A654" s="129" t="s">
        <v>45</v>
      </c>
      <c r="B654" s="10" t="s">
        <v>76</v>
      </c>
      <c r="C654" s="10"/>
      <c r="D654" s="10"/>
      <c r="E654" s="10"/>
      <c r="F654" s="10"/>
      <c r="G654" s="10"/>
      <c r="H654" s="10"/>
    </row>
    <row r="655" spans="1:8" s="130" customFormat="1" ht="17.25" customHeight="1">
      <c r="A655" s="129" t="s">
        <v>58</v>
      </c>
      <c r="B655" s="10" t="s">
        <v>77</v>
      </c>
      <c r="C655" s="10"/>
      <c r="D655" s="10"/>
      <c r="E655" s="10"/>
      <c r="F655" s="10"/>
      <c r="G655" s="10"/>
      <c r="H655" s="10"/>
    </row>
    <row r="656" spans="1:8" s="130" customFormat="1" ht="8.25" customHeight="1">
      <c r="A656" s="129"/>
      <c r="B656" s="170"/>
      <c r="C656" s="170"/>
      <c r="D656" s="170"/>
      <c r="E656" s="170"/>
      <c r="F656" s="170"/>
      <c r="G656" s="170"/>
      <c r="H656" s="171"/>
    </row>
    <row r="657" spans="1:8" s="29" customFormat="1" ht="17.25" customHeight="1">
      <c r="A657" s="172" t="s">
        <v>20</v>
      </c>
      <c r="B657" s="173" t="s">
        <v>78</v>
      </c>
      <c r="C657" s="173"/>
      <c r="D657" s="174"/>
      <c r="E657" s="174"/>
      <c r="F657" s="174"/>
      <c r="G657" s="174"/>
      <c r="H657" s="174"/>
    </row>
    <row r="658" spans="1:8" s="29" customFormat="1" ht="4.5" customHeight="1">
      <c r="A658" s="26"/>
      <c r="B658" s="26"/>
      <c r="C658" s="175"/>
      <c r="D658" s="175"/>
      <c r="E658" s="175"/>
      <c r="F658" s="175"/>
      <c r="G658" s="175"/>
      <c r="H658" s="176"/>
    </row>
    <row r="659" spans="1:8" s="36" customFormat="1" ht="12.75" customHeight="1">
      <c r="A659" s="26" t="s">
        <v>81</v>
      </c>
      <c r="B659" s="72" t="s">
        <v>79</v>
      </c>
      <c r="C659" s="72"/>
      <c r="D659" s="72"/>
      <c r="E659" s="72"/>
      <c r="F659" s="72"/>
      <c r="G659" s="72"/>
      <c r="H659" s="72"/>
    </row>
    <row r="660" spans="1:8" s="36" customFormat="1" ht="14.25" customHeight="1">
      <c r="A660" s="34"/>
      <c r="B660" s="177" t="s">
        <v>31</v>
      </c>
      <c r="C660" s="72" t="s">
        <v>492</v>
      </c>
      <c r="D660" s="72"/>
      <c r="E660" s="72"/>
      <c r="F660" s="72"/>
      <c r="G660" s="72"/>
      <c r="H660" s="72"/>
    </row>
    <row r="661" spans="1:8" s="36" customFormat="1" ht="14.25" customHeight="1">
      <c r="A661" s="34"/>
      <c r="B661" s="177" t="s">
        <v>32</v>
      </c>
      <c r="C661" s="72" t="s">
        <v>493</v>
      </c>
      <c r="D661" s="72"/>
      <c r="E661" s="72"/>
      <c r="F661" s="72"/>
      <c r="G661" s="72"/>
      <c r="H661" s="72"/>
    </row>
    <row r="662" spans="1:8" s="36" customFormat="1" ht="28.5" customHeight="1">
      <c r="A662" s="34"/>
      <c r="B662" s="178" t="s">
        <v>121</v>
      </c>
      <c r="C662" s="80" t="s">
        <v>467</v>
      </c>
      <c r="D662" s="80"/>
      <c r="E662" s="80"/>
      <c r="F662" s="80"/>
      <c r="G662" s="80"/>
      <c r="H662" s="80"/>
    </row>
    <row r="663" spans="1:8" s="36" customFormat="1" ht="27" customHeight="1">
      <c r="A663" s="34"/>
      <c r="B663" s="178"/>
      <c r="C663" s="80" t="s">
        <v>468</v>
      </c>
      <c r="D663" s="80"/>
      <c r="E663" s="80"/>
      <c r="F663" s="80"/>
      <c r="G663" s="80"/>
      <c r="H663" s="80"/>
    </row>
    <row r="664" spans="1:8" s="36" customFormat="1" ht="27" customHeight="1">
      <c r="A664" s="34"/>
      <c r="B664" s="178"/>
      <c r="C664" s="80" t="s">
        <v>550</v>
      </c>
      <c r="D664" s="80"/>
      <c r="E664" s="80"/>
      <c r="F664" s="80"/>
      <c r="G664" s="80"/>
      <c r="H664" s="80"/>
    </row>
    <row r="665" spans="1:8" s="181" customFormat="1" ht="27.75" customHeight="1">
      <c r="A665" s="179"/>
      <c r="B665" s="178" t="s">
        <v>122</v>
      </c>
      <c r="C665" s="180" t="s">
        <v>551</v>
      </c>
      <c r="D665" s="180"/>
      <c r="E665" s="180"/>
      <c r="F665" s="180"/>
      <c r="G665" s="180"/>
      <c r="H665" s="180"/>
    </row>
    <row r="666" spans="3:8" ht="12.75">
      <c r="C666" s="180"/>
      <c r="D666" s="180"/>
      <c r="E666" s="180"/>
      <c r="F666" s="180"/>
      <c r="G666" s="180"/>
      <c r="H666" s="180"/>
    </row>
  </sheetData>
  <sheetProtection password="C25B" sheet="1"/>
  <mergeCells count="487">
    <mergeCell ref="C143:H143"/>
    <mergeCell ref="C135:F135"/>
    <mergeCell ref="C117:F117"/>
    <mergeCell ref="C137:F137"/>
    <mergeCell ref="C119:F119"/>
    <mergeCell ref="C138:F138"/>
    <mergeCell ref="C139:F139"/>
    <mergeCell ref="C120:F120"/>
    <mergeCell ref="C136:F136"/>
    <mergeCell ref="C118:F118"/>
    <mergeCell ref="C121:F121"/>
    <mergeCell ref="C123:H123"/>
    <mergeCell ref="C129:F129"/>
    <mergeCell ref="C130:F130"/>
    <mergeCell ref="C116:H116"/>
    <mergeCell ref="C141:F141"/>
    <mergeCell ref="C132:F132"/>
    <mergeCell ref="C131:F131"/>
    <mergeCell ref="C133:F133"/>
    <mergeCell ref="C134:F134"/>
    <mergeCell ref="C140:F140"/>
    <mergeCell ref="C126:F126"/>
    <mergeCell ref="C127:F127"/>
    <mergeCell ref="C128:F128"/>
    <mergeCell ref="C21:H21"/>
    <mergeCell ref="C22:H22"/>
    <mergeCell ref="C23:H23"/>
    <mergeCell ref="C24:H24"/>
    <mergeCell ref="C197:H197"/>
    <mergeCell ref="C198:H198"/>
    <mergeCell ref="C171:H171"/>
    <mergeCell ref="C35:H35"/>
    <mergeCell ref="C72:F72"/>
    <mergeCell ref="C68:F68"/>
    <mergeCell ref="C482:H482"/>
    <mergeCell ref="C483:H483"/>
    <mergeCell ref="C286:H286"/>
    <mergeCell ref="C211:H211"/>
    <mergeCell ref="C467:H467"/>
    <mergeCell ref="C221:H221"/>
    <mergeCell ref="C418:H418"/>
    <mergeCell ref="C481:H481"/>
    <mergeCell ref="C446:H446"/>
    <mergeCell ref="C444:H444"/>
    <mergeCell ref="C65:F65"/>
    <mergeCell ref="C267:H267"/>
    <mergeCell ref="C33:H33"/>
    <mergeCell ref="C151:H151"/>
    <mergeCell ref="C163:H163"/>
    <mergeCell ref="C215:H215"/>
    <mergeCell ref="C86:H86"/>
    <mergeCell ref="C85:H85"/>
    <mergeCell ref="C199:H199"/>
    <mergeCell ref="C200:H200"/>
    <mergeCell ref="C87:F87"/>
    <mergeCell ref="C88:F88"/>
    <mergeCell ref="C92:F92"/>
    <mergeCell ref="C73:H73"/>
    <mergeCell ref="C77:F77"/>
    <mergeCell ref="C79:F79"/>
    <mergeCell ref="C78:F78"/>
    <mergeCell ref="C84:H84"/>
    <mergeCell ref="C89:F89"/>
    <mergeCell ref="C70:F70"/>
    <mergeCell ref="C69:F69"/>
    <mergeCell ref="C71:F71"/>
    <mergeCell ref="C74:F74"/>
    <mergeCell ref="C75:F75"/>
    <mergeCell ref="C76:F76"/>
    <mergeCell ref="B637:C637"/>
    <mergeCell ref="B638:C638"/>
    <mergeCell ref="B634:C634"/>
    <mergeCell ref="B635:C635"/>
    <mergeCell ref="B626:C626"/>
    <mergeCell ref="B627:C627"/>
    <mergeCell ref="B628:C628"/>
    <mergeCell ref="B629:C629"/>
    <mergeCell ref="B631:C631"/>
    <mergeCell ref="B630:C630"/>
    <mergeCell ref="C479:H479"/>
    <mergeCell ref="C593:H593"/>
    <mergeCell ref="C478:H478"/>
    <mergeCell ref="C480:H480"/>
    <mergeCell ref="C538:H538"/>
    <mergeCell ref="C476:H476"/>
    <mergeCell ref="C484:H484"/>
    <mergeCell ref="C589:H589"/>
    <mergeCell ref="C590:H590"/>
    <mergeCell ref="C547:H547"/>
    <mergeCell ref="C60:H60"/>
    <mergeCell ref="C302:H302"/>
    <mergeCell ref="C304:H304"/>
    <mergeCell ref="C301:H301"/>
    <mergeCell ref="C303:H303"/>
    <mergeCell ref="C435:H435"/>
    <mergeCell ref="C202:H202"/>
    <mergeCell ref="C384:H384"/>
    <mergeCell ref="C315:H315"/>
    <mergeCell ref="C293:H293"/>
    <mergeCell ref="C616:H616"/>
    <mergeCell ref="C149:H149"/>
    <mergeCell ref="C297:H297"/>
    <mergeCell ref="C284:H284"/>
    <mergeCell ref="C187:H187"/>
    <mergeCell ref="C189:H189"/>
    <mergeCell ref="C188:H188"/>
    <mergeCell ref="C457:H457"/>
    <mergeCell ref="C564:H564"/>
    <mergeCell ref="C600:H600"/>
    <mergeCell ref="C59:H59"/>
    <mergeCell ref="C276:H276"/>
    <mergeCell ref="C277:H277"/>
    <mergeCell ref="C201:H201"/>
    <mergeCell ref="C206:H206"/>
    <mergeCell ref="C204:H204"/>
    <mergeCell ref="C203:H203"/>
    <mergeCell ref="C157:H157"/>
    <mergeCell ref="C147:H147"/>
    <mergeCell ref="C124:F124"/>
    <mergeCell ref="C205:H205"/>
    <mergeCell ref="C341:H341"/>
    <mergeCell ref="C264:H264"/>
    <mergeCell ref="C283:H283"/>
    <mergeCell ref="C216:H216"/>
    <mergeCell ref="C327:H327"/>
    <mergeCell ref="C344:H344"/>
    <mergeCell ref="C319:H319"/>
    <mergeCell ref="C278:H278"/>
    <mergeCell ref="C279:H279"/>
    <mergeCell ref="C281:H281"/>
    <mergeCell ref="C282:H282"/>
    <mergeCell ref="C342:H342"/>
    <mergeCell ref="C310:H310"/>
    <mergeCell ref="C311:H311"/>
    <mergeCell ref="C313:H313"/>
    <mergeCell ref="C314:H314"/>
    <mergeCell ref="C325:H325"/>
    <mergeCell ref="C442:H442"/>
    <mergeCell ref="C432:H432"/>
    <mergeCell ref="C430:H430"/>
    <mergeCell ref="C428:H428"/>
    <mergeCell ref="C439:H439"/>
    <mergeCell ref="C438:H438"/>
    <mergeCell ref="C614:H614"/>
    <mergeCell ref="C537:H537"/>
    <mergeCell ref="C524:H524"/>
    <mergeCell ref="C532:H532"/>
    <mergeCell ref="C389:H389"/>
    <mergeCell ref="C494:H494"/>
    <mergeCell ref="C404:H404"/>
    <mergeCell ref="C406:H406"/>
    <mergeCell ref="C445:H445"/>
    <mergeCell ref="C403:H403"/>
    <mergeCell ref="C607:H607"/>
    <mergeCell ref="C608:H608"/>
    <mergeCell ref="C609:H609"/>
    <mergeCell ref="C610:H610"/>
    <mergeCell ref="C611:H611"/>
    <mergeCell ref="C612:H612"/>
    <mergeCell ref="C577:H577"/>
    <mergeCell ref="C576:H576"/>
    <mergeCell ref="C579:H579"/>
    <mergeCell ref="C568:H568"/>
    <mergeCell ref="C575:H575"/>
    <mergeCell ref="C606:H606"/>
    <mergeCell ref="C663:H663"/>
    <mergeCell ref="C54:H54"/>
    <mergeCell ref="C55:H55"/>
    <mergeCell ref="C56:H56"/>
    <mergeCell ref="C62:H62"/>
    <mergeCell ref="C471:H471"/>
    <mergeCell ref="C334:H334"/>
    <mergeCell ref="C364:H364"/>
    <mergeCell ref="C365:H365"/>
    <mergeCell ref="C572:H572"/>
    <mergeCell ref="C159:H159"/>
    <mergeCell ref="C246:H246"/>
    <mergeCell ref="C247:H247"/>
    <mergeCell ref="C485:H485"/>
    <mergeCell ref="C53:H53"/>
    <mergeCell ref="C102:H102"/>
    <mergeCell ref="C422:H422"/>
    <mergeCell ref="C448:H448"/>
    <mergeCell ref="C179:H179"/>
    <mergeCell ref="C390:H390"/>
    <mergeCell ref="C46:H46"/>
    <mergeCell ref="C49:H49"/>
    <mergeCell ref="C45:H45"/>
    <mergeCell ref="C125:F125"/>
    <mergeCell ref="C599:H599"/>
    <mergeCell ref="C113:F113"/>
    <mergeCell ref="C595:H595"/>
    <mergeCell ref="C592:H592"/>
    <mergeCell ref="C585:H585"/>
    <mergeCell ref="C366:H366"/>
    <mergeCell ref="C602:H602"/>
    <mergeCell ref="C114:H114"/>
    <mergeCell ref="C122:H122"/>
    <mergeCell ref="C115:H115"/>
    <mergeCell ref="C540:H540"/>
    <mergeCell ref="C539:H539"/>
    <mergeCell ref="C586:H586"/>
    <mergeCell ref="C587:H587"/>
    <mergeCell ref="C574:H574"/>
    <mergeCell ref="C601:H601"/>
    <mergeCell ref="B650:H650"/>
    <mergeCell ref="C591:H591"/>
    <mergeCell ref="C382:H382"/>
    <mergeCell ref="C597:H597"/>
    <mergeCell ref="C598:H598"/>
    <mergeCell ref="C167:H167"/>
    <mergeCell ref="C238:H238"/>
    <mergeCell ref="C578:H578"/>
    <mergeCell ref="C581:H581"/>
    <mergeCell ref="C582:H582"/>
    <mergeCell ref="B11:C11"/>
    <mergeCell ref="C552:H552"/>
    <mergeCell ref="C567:H567"/>
    <mergeCell ref="B657:C657"/>
    <mergeCell ref="B647:H647"/>
    <mergeCell ref="B651:H651"/>
    <mergeCell ref="B643:H643"/>
    <mergeCell ref="B653:H653"/>
    <mergeCell ref="B654:H654"/>
    <mergeCell ref="B648:H648"/>
    <mergeCell ref="A8:H8"/>
    <mergeCell ref="B659:H659"/>
    <mergeCell ref="B655:H655"/>
    <mergeCell ref="A10:H10"/>
    <mergeCell ref="B621:C621"/>
    <mergeCell ref="B619:C619"/>
    <mergeCell ref="B620:C620"/>
    <mergeCell ref="B644:H644"/>
    <mergeCell ref="B645:H645"/>
    <mergeCell ref="C175:H175"/>
    <mergeCell ref="B618:C618"/>
    <mergeCell ref="B646:H646"/>
    <mergeCell ref="A1:H1"/>
    <mergeCell ref="A2:H2"/>
    <mergeCell ref="A3:H3"/>
    <mergeCell ref="A5:H5"/>
    <mergeCell ref="A9:H9"/>
    <mergeCell ref="A4:H4"/>
    <mergeCell ref="A6:H6"/>
    <mergeCell ref="A7:H7"/>
    <mergeCell ref="B649:H649"/>
    <mergeCell ref="B623:C623"/>
    <mergeCell ref="B624:C624"/>
    <mergeCell ref="A617:H617"/>
    <mergeCell ref="B639:C639"/>
    <mergeCell ref="B632:C632"/>
    <mergeCell ref="B642:C642"/>
    <mergeCell ref="B633:C633"/>
    <mergeCell ref="B640:C640"/>
    <mergeCell ref="B622:C622"/>
    <mergeCell ref="C67:H67"/>
    <mergeCell ref="C39:H39"/>
    <mergeCell ref="C107:F107"/>
    <mergeCell ref="C110:F110"/>
    <mergeCell ref="C103:H103"/>
    <mergeCell ref="C155:H155"/>
    <mergeCell ref="C111:F111"/>
    <mergeCell ref="C98:F98"/>
    <mergeCell ref="C90:F90"/>
    <mergeCell ref="C43:H43"/>
    <mergeCell ref="C219:H219"/>
    <mergeCell ref="C64:H64"/>
    <mergeCell ref="C183:H183"/>
    <mergeCell ref="C225:H225"/>
    <mergeCell ref="B625:C625"/>
    <mergeCell ref="C431:H431"/>
    <mergeCell ref="C83:F83"/>
    <mergeCell ref="C271:H271"/>
    <mergeCell ref="C290:H290"/>
    <mergeCell ref="C218:H218"/>
    <mergeCell ref="C569:H569"/>
    <mergeCell ref="C558:H558"/>
    <mergeCell ref="C280:H280"/>
    <mergeCell ref="C289:H289"/>
    <mergeCell ref="C291:H291"/>
    <mergeCell ref="C244:H244"/>
    <mergeCell ref="C306:H306"/>
    <mergeCell ref="C551:H551"/>
    <mergeCell ref="C565:H565"/>
    <mergeCell ref="C566:H566"/>
    <mergeCell ref="C510:H510"/>
    <mergeCell ref="C383:H383"/>
    <mergeCell ref="C530:H530"/>
    <mergeCell ref="C265:H265"/>
    <mergeCell ref="C248:H248"/>
    <mergeCell ref="C437:H437"/>
    <mergeCell ref="C440:H440"/>
    <mergeCell ref="C447:H447"/>
    <mergeCell ref="C392:H392"/>
    <mergeCell ref="C391:H391"/>
    <mergeCell ref="C142:H142"/>
    <mergeCell ref="C169:H169"/>
    <mergeCell ref="C660:H660"/>
    <mergeCell ref="C661:H661"/>
    <mergeCell ref="C570:H570"/>
    <mergeCell ref="C615:H615"/>
    <mergeCell ref="C553:H553"/>
    <mergeCell ref="C583:H583"/>
    <mergeCell ref="C473:H473"/>
    <mergeCell ref="C493:H493"/>
    <mergeCell ref="C263:H263"/>
    <mergeCell ref="C253:H253"/>
    <mergeCell ref="C261:H261"/>
    <mergeCell ref="C666:H666"/>
    <mergeCell ref="C665:H665"/>
    <mergeCell ref="C240:H240"/>
    <mergeCell ref="C381:H381"/>
    <mergeCell ref="C423:H423"/>
    <mergeCell ref="C541:H541"/>
    <mergeCell ref="C509:H509"/>
    <mergeCell ref="C239:H239"/>
    <mergeCell ref="C285:H285"/>
    <mergeCell ref="C257:H257"/>
    <mergeCell ref="C241:H241"/>
    <mergeCell ref="C242:H242"/>
    <mergeCell ref="C243:H243"/>
    <mergeCell ref="C245:H245"/>
    <mergeCell ref="C249:H249"/>
    <mergeCell ref="C251:H251"/>
    <mergeCell ref="C250:H250"/>
    <mergeCell ref="C232:H232"/>
    <mergeCell ref="C233:H233"/>
    <mergeCell ref="C234:H234"/>
    <mergeCell ref="C229:H229"/>
    <mergeCell ref="C230:H230"/>
    <mergeCell ref="C288:H288"/>
    <mergeCell ref="C235:H235"/>
    <mergeCell ref="C231:H231"/>
    <mergeCell ref="C272:H272"/>
    <mergeCell ref="C237:H237"/>
    <mergeCell ref="C380:H380"/>
    <mergeCell ref="C385:H385"/>
    <mergeCell ref="C528:H528"/>
    <mergeCell ref="C393:H393"/>
    <mergeCell ref="C398:H398"/>
    <mergeCell ref="C491:H491"/>
    <mergeCell ref="C492:H492"/>
    <mergeCell ref="C408:H408"/>
    <mergeCell ref="C401:H401"/>
    <mergeCell ref="C402:H402"/>
    <mergeCell ref="C529:H529"/>
    <mergeCell ref="C531:H531"/>
    <mergeCell ref="B636:C636"/>
    <mergeCell ref="C549:H549"/>
    <mergeCell ref="C557:H557"/>
    <mergeCell ref="C559:H559"/>
    <mergeCell ref="C560:H560"/>
    <mergeCell ref="C554:H554"/>
    <mergeCell ref="C555:H555"/>
    <mergeCell ref="C533:H533"/>
    <mergeCell ref="C19:H19"/>
    <mergeCell ref="C394:H394"/>
    <mergeCell ref="C395:H395"/>
    <mergeCell ref="C396:H396"/>
    <mergeCell ref="C397:H397"/>
    <mergeCell ref="C388:H388"/>
    <mergeCell ref="C377:H377"/>
    <mergeCell ref="C378:H378"/>
    <mergeCell ref="C379:H379"/>
    <mergeCell ref="C376:H376"/>
    <mergeCell ref="C375:H375"/>
    <mergeCell ref="C367:H367"/>
    <mergeCell ref="C370:H370"/>
    <mergeCell ref="C371:H371"/>
    <mergeCell ref="C372:H372"/>
    <mergeCell ref="C373:H373"/>
    <mergeCell ref="C374:H374"/>
    <mergeCell ref="C354:H354"/>
    <mergeCell ref="C355:H355"/>
    <mergeCell ref="C356:H356"/>
    <mergeCell ref="C357:H357"/>
    <mergeCell ref="C345:H345"/>
    <mergeCell ref="C346:H346"/>
    <mergeCell ref="C349:H349"/>
    <mergeCell ref="C347:H347"/>
    <mergeCell ref="C352:H352"/>
    <mergeCell ref="C358:H358"/>
    <mergeCell ref="C359:H359"/>
    <mergeCell ref="C360:H360"/>
    <mergeCell ref="C361:H361"/>
    <mergeCell ref="C337:H337"/>
    <mergeCell ref="C338:H338"/>
    <mergeCell ref="C339:H339"/>
    <mergeCell ref="C340:H340"/>
    <mergeCell ref="C343:H343"/>
    <mergeCell ref="C353:H353"/>
    <mergeCell ref="C489:H489"/>
    <mergeCell ref="C490:H490"/>
    <mergeCell ref="C316:H316"/>
    <mergeCell ref="C317:H317"/>
    <mergeCell ref="C318:H318"/>
    <mergeCell ref="C320:H320"/>
    <mergeCell ref="C321:H321"/>
    <mergeCell ref="C322:H322"/>
    <mergeCell ref="C332:H332"/>
    <mergeCell ref="C386:H386"/>
    <mergeCell ref="C496:H496"/>
    <mergeCell ref="C497:H497"/>
    <mergeCell ref="C498:H498"/>
    <mergeCell ref="C499:H499"/>
    <mergeCell ref="C323:H323"/>
    <mergeCell ref="C324:H324"/>
    <mergeCell ref="C348:H348"/>
    <mergeCell ref="C329:H329"/>
    <mergeCell ref="C330:H330"/>
    <mergeCell ref="C333:H333"/>
    <mergeCell ref="C504:H504"/>
    <mergeCell ref="C505:H505"/>
    <mergeCell ref="C506:H506"/>
    <mergeCell ref="C507:H507"/>
    <mergeCell ref="C508:H508"/>
    <mergeCell ref="C501:H501"/>
    <mergeCell ref="C292:H292"/>
    <mergeCell ref="C518:H518"/>
    <mergeCell ref="C519:H519"/>
    <mergeCell ref="C520:H520"/>
    <mergeCell ref="C495:H495"/>
    <mergeCell ref="C556:H556"/>
    <mergeCell ref="C335:H335"/>
    <mergeCell ref="C350:H350"/>
    <mergeCell ref="C362:H362"/>
    <mergeCell ref="C368:H368"/>
    <mergeCell ref="C399:H399"/>
    <mergeCell ref="C523:H523"/>
    <mergeCell ref="C464:H464"/>
    <mergeCell ref="C465:H465"/>
    <mergeCell ref="C466:H466"/>
    <mergeCell ref="C502:H502"/>
    <mergeCell ref="C521:H521"/>
    <mergeCell ref="C459:H459"/>
    <mergeCell ref="C455:H455"/>
    <mergeCell ref="C462:H462"/>
    <mergeCell ref="C425:H425"/>
    <mergeCell ref="C526:H526"/>
    <mergeCell ref="C525:H525"/>
    <mergeCell ref="C517:H517"/>
    <mergeCell ref="C515:H515"/>
    <mergeCell ref="C516:H516"/>
    <mergeCell ref="C511:H511"/>
    <mergeCell ref="C512:H512"/>
    <mergeCell ref="C513:H513"/>
    <mergeCell ref="C500:H500"/>
    <mergeCell ref="C94:F94"/>
    <mergeCell ref="C220:H220"/>
    <mergeCell ref="C449:H449"/>
    <mergeCell ref="C450:H450"/>
    <mergeCell ref="C451:H451"/>
    <mergeCell ref="C545:H545"/>
    <mergeCell ref="C409:H409"/>
    <mergeCell ref="C412:H412"/>
    <mergeCell ref="C417:H417"/>
    <mergeCell ref="C410:H410"/>
    <mergeCell ref="C101:F101"/>
    <mergeCell ref="C463:H463"/>
    <mergeCell ref="C426:H426"/>
    <mergeCell ref="C461:H461"/>
    <mergeCell ref="C331:H331"/>
    <mergeCell ref="C312:H312"/>
    <mergeCell ref="C413:H413"/>
    <mergeCell ref="C411:H411"/>
    <mergeCell ref="C414:H414"/>
    <mergeCell ref="C424:H424"/>
    <mergeCell ref="C100:F100"/>
    <mergeCell ref="C99:F99"/>
    <mergeCell ref="C97:F97"/>
    <mergeCell ref="C95:F95"/>
    <mergeCell ref="C93:F93"/>
    <mergeCell ref="C433:H433"/>
    <mergeCell ref="C105:H105"/>
    <mergeCell ref="C106:H106"/>
    <mergeCell ref="C109:F109"/>
    <mergeCell ref="C108:F108"/>
    <mergeCell ref="C664:H664"/>
    <mergeCell ref="B652:H652"/>
    <mergeCell ref="C415:H415"/>
    <mergeCell ref="C416:H416"/>
    <mergeCell ref="C28:H28"/>
    <mergeCell ref="C81:F81"/>
    <mergeCell ref="C82:F82"/>
    <mergeCell ref="C80:F80"/>
    <mergeCell ref="C662:H662"/>
    <mergeCell ref="C96:F96"/>
  </mergeCells>
  <printOptions horizontalCentered="1"/>
  <pageMargins left="0.3937007874015748" right="0.35433070866141736" top="0.984251968503937" bottom="0.984251968503937" header="0.5118110236220472" footer="0.31496062992125984"/>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2020-12-18T12:25:00Z</cp:lastPrinted>
  <dcterms:created xsi:type="dcterms:W3CDTF">2008-01-28T10:43:05Z</dcterms:created>
  <dcterms:modified xsi:type="dcterms:W3CDTF">2020-12-18T13:16:25Z</dcterms:modified>
  <cp:category/>
  <cp:version/>
  <cp:contentType/>
  <cp:contentStatus/>
</cp:coreProperties>
</file>