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tabRatio="680" activeTab="1"/>
  </bookViews>
  <sheets>
    <sheet name="Uzasadnienie" sheetId="1" r:id="rId1"/>
    <sheet name="Tabela do uzasadnienia" sheetId="2" r:id="rId2"/>
    <sheet name="tab." sheetId="3" state="hidden" r:id="rId3"/>
  </sheets>
  <definedNames>
    <definedName name="Ostatni_rok_analizy">'Uzasadnienie'!#REF!</definedName>
  </definedNames>
  <calcPr fullCalcOnLoad="1" fullPrecision="0"/>
</workbook>
</file>

<file path=xl/sharedStrings.xml><?xml version="1.0" encoding="utf-8"?>
<sst xmlns="http://schemas.openxmlformats.org/spreadsheetml/2006/main" count="782" uniqueCount="559">
  <si>
    <t>3. Konsultacje wymagane przepisami prawa (łącznie z przepisami wewnętrznymi):</t>
  </si>
  <si>
    <t>Dane dotyczące emitowanych obligacji przychodowych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</si>
  <si>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</si>
  <si>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 xml:space="preserve">Zgodnie z obowiązującym stanem prawnym nie ma konieczności skierowania projektu uchwały do konsultacji. </t>
  </si>
  <si>
    <t>bieżące</t>
  </si>
  <si>
    <t>majątkowe</t>
  </si>
  <si>
    <t>Finansowanie programów, projektów lub zadań realizowanych z udziałem środków, o których mowa w art. 5 ust. 1 pkt 2 i 3 ustawy</t>
  </si>
  <si>
    <t>Wydatki bieżące na programy, projekty lub zadania finansowane z udziałem środków, o których mowa w art. 5 ust. 1 pkt 2 i 3 ustawy</t>
  </si>
  <si>
    <t>Wydatki majątkowe na programy, projekty lub zadania finansowane z udziałem środków, o których mowa w art. 5 ust. 1 pkt 2 i 3 ustawy</t>
  </si>
  <si>
    <t>Wydatki bieżące na pokrycie ujemnego wyniku finansowego samodzielnego publicznego zakładu opieki zdrowotnej</t>
  </si>
  <si>
    <t>Wydatki zmniejszające dług, w tym:</t>
  </si>
  <si>
    <t>wypłaty z tytułu wymagalnych poręczeń i gwarancji</t>
  </si>
  <si>
    <t>Wyszczególnienie</t>
  </si>
  <si>
    <t>x</t>
  </si>
  <si>
    <t>Zmiana</t>
  </si>
  <si>
    <t>Plan po zmianach</t>
  </si>
  <si>
    <t>2.</t>
  </si>
  <si>
    <t>3.</t>
  </si>
  <si>
    <t>Zmiany dochodów, wydatków, przychodów i rozchodów oraz wynik budżetowy i finansowy w latach 2011-2026</t>
  </si>
  <si>
    <t>Horyzont czasowy</t>
  </si>
  <si>
    <t>DOCHODY</t>
  </si>
  <si>
    <t>WYDATKI</t>
  </si>
  <si>
    <t>WYNIK BUDŻETOWY</t>
  </si>
  <si>
    <t>Plan 
przed zmianą</t>
  </si>
  <si>
    <t>zmiana (+/-)</t>
  </si>
  <si>
    <t>Plan 
po zmianie</t>
  </si>
  <si>
    <t>4.</t>
  </si>
  <si>
    <t>5.</t>
  </si>
  <si>
    <t>6.</t>
  </si>
  <si>
    <t>7.</t>
  </si>
  <si>
    <t>8.</t>
  </si>
  <si>
    <t>9.</t>
  </si>
  <si>
    <t>10.</t>
  </si>
  <si>
    <t>PRZYCHODY</t>
  </si>
  <si>
    <t>ROZCHODY</t>
  </si>
  <si>
    <t>WYNIK FINANSOWY</t>
  </si>
  <si>
    <t>11.</t>
  </si>
  <si>
    <t>12.</t>
  </si>
  <si>
    <t>13.</t>
  </si>
  <si>
    <t>Ocena skutków regulacji:</t>
  </si>
  <si>
    <t>Skutkiem uchwały jest zmiana wieloletniej prognozy finansowej Województwa Kujawsko-Pomorskiego na lata 2011-2026, zgodnie z załącznikami do niniejszej uchwały.</t>
  </si>
  <si>
    <t>1.</t>
  </si>
  <si>
    <t>UZASADNIENIE</t>
  </si>
  <si>
    <t>1. Przedmiot regulacji:</t>
  </si>
  <si>
    <t>2. Omówienie podstawy prawnej:</t>
  </si>
  <si>
    <t>4. Uzasadnienie merytoryczne:</t>
  </si>
  <si>
    <t>Lp.</t>
  </si>
  <si>
    <t>1.1</t>
  </si>
  <si>
    <t>1.1.1</t>
  </si>
  <si>
    <t>1.1.2</t>
  </si>
  <si>
    <t>1.1.3</t>
  </si>
  <si>
    <t>1.1.4</t>
  </si>
  <si>
    <t>1.1.5</t>
  </si>
  <si>
    <t>1.2</t>
  </si>
  <si>
    <t>1.2.1</t>
  </si>
  <si>
    <t>1.2.2</t>
  </si>
  <si>
    <t>2.1</t>
  </si>
  <si>
    <t>2.1.1</t>
  </si>
  <si>
    <t>2.1.2</t>
  </si>
  <si>
    <t>2.1.3</t>
  </si>
  <si>
    <t>2.1.3.1</t>
  </si>
  <si>
    <t>2.2</t>
  </si>
  <si>
    <t>4.1</t>
  </si>
  <si>
    <t>4.1.1</t>
  </si>
  <si>
    <t>4.2</t>
  </si>
  <si>
    <t>4.2.1</t>
  </si>
  <si>
    <t>4.3</t>
  </si>
  <si>
    <t>4.3.1</t>
  </si>
  <si>
    <t>4.4</t>
  </si>
  <si>
    <t>4.4.1</t>
  </si>
  <si>
    <t>5.1</t>
  </si>
  <si>
    <t>5.1.1</t>
  </si>
  <si>
    <t>5.1.1.1</t>
  </si>
  <si>
    <t>5.2</t>
  </si>
  <si>
    <t>8.1</t>
  </si>
  <si>
    <t>8.2</t>
  </si>
  <si>
    <t>9.1</t>
  </si>
  <si>
    <t>9.2</t>
  </si>
  <si>
    <t>9.3</t>
  </si>
  <si>
    <t>9.4</t>
  </si>
  <si>
    <t>10.1</t>
  </si>
  <si>
    <t>11.1</t>
  </si>
  <si>
    <t>11.2</t>
  </si>
  <si>
    <t>12.1</t>
  </si>
  <si>
    <t>12.2</t>
  </si>
  <si>
    <t>12.3</t>
  </si>
  <si>
    <t>Dochody ogółem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</si>
  <si>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</si>
  <si>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</si>
  <si>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</si>
  <si>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</si>
  <si>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</si>
  <si>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Dochody majątkowe, w tym:</t>
  </si>
  <si>
    <t>ze sprzedaży majątku</t>
  </si>
  <si>
    <t>z tytułu dotacji oraz środków przeznaczonych na inwestycje</t>
  </si>
  <si>
    <t>Wydatki ogółem</t>
  </si>
  <si>
    <t>Wydatki bieżące, w tym:</t>
  </si>
  <si>
    <t>z tytułu poręczeń i gwarancji, w tym:</t>
  </si>
  <si>
    <t>wydatki na obsługę długu, w tym:</t>
  </si>
  <si>
    <t>Wynik budżetu</t>
  </si>
  <si>
    <t>Przychody budżetu</t>
  </si>
  <si>
    <t>Nadwyżka budżetowa z lat ubiegłych, w tym:</t>
  </si>
  <si>
    <t>na pokrycie deficytu budżetu</t>
  </si>
  <si>
    <t>Kredyty, pożyczki, emisja papierów wartościowych, w tym:</t>
  </si>
  <si>
    <t>Inne przychody niezwiązane z zaciągnięciem długu, w tym:</t>
  </si>
  <si>
    <t>Rozchody budżetu</t>
  </si>
  <si>
    <t>Spłaty rat kapitałowych kredytów i pożyczek oraz wykup papierów wartościowych, w tym:</t>
  </si>
  <si>
    <t>Inne rozchody niezwiązane ze spłatą długu</t>
  </si>
  <si>
    <t>Relacja zrównoważenia wydatków bieżących, o której mowa w art. 242 ustawy</t>
  </si>
  <si>
    <t>Różnica między dochodami bieżącymi a wydatkami bieżącymi</t>
  </si>
  <si>
    <t>Wskaźnik spłaty zobowiązań</t>
  </si>
  <si>
    <t>5.1.1.2</t>
  </si>
  <si>
    <t>5.1.1.3</t>
  </si>
  <si>
    <t>2.2.1</t>
  </si>
  <si>
    <t>Dochody bieżące, z tego:</t>
  </si>
  <si>
    <t>pozostałe dochody bieżące, w tym:</t>
  </si>
  <si>
    <t>1.1.5.1</t>
  </si>
  <si>
    <t>na wynagrodzenia i składki od nich naliczane</t>
  </si>
  <si>
    <t>2.1.2.1</t>
  </si>
  <si>
    <t>gwarancje i poręczenia podlegające wyłączeniu z limitu spłaty zobowiązań, o którym mowa w art. 243 ustawy</t>
  </si>
  <si>
    <t>2.1.3.2</t>
  </si>
  <si>
    <t>odsetki i dyskonto podlegające wyłączeniu z limitu spłaty zobowiązań, o którym mowa w art. 243 ustawy, z tytułu zobowiązań zaciągniętych na wkład krajowy</t>
  </si>
  <si>
    <t>Wydatki majątkowe, w tym:</t>
  </si>
  <si>
    <t>Inwestycje i zakupy inwestycyjne, o których mowa w art. 236 ust. 4 pkt 1 ustawy, w tym:</t>
  </si>
  <si>
    <t>2.2.1.1</t>
  </si>
  <si>
    <t>wydatki o charakterze dotacyjnym na inwestycje i zakupy inwestycyjne</t>
  </si>
  <si>
    <t>3.1</t>
  </si>
  <si>
    <t>Kwota prognozowanej nadwyżki budżetu przeznaczana na spłatę kredytów, pożyczek i wykup papierów wartościowych</t>
  </si>
  <si>
    <t>Wolne środki, o których mowa w art. 217 ust. 2 pkt 6 ustawy, w tym:</t>
  </si>
  <si>
    <t>Spłaty udzielonych pożyczek w latach ubiegłych, w tym:</t>
  </si>
  <si>
    <t>4.5</t>
  </si>
  <si>
    <t>4.5.1</t>
  </si>
  <si>
    <t>5.1.1.3.1</t>
  </si>
  <si>
    <t>środkami nowego zobowiązania</t>
  </si>
  <si>
    <t>5.1.1.3.2</t>
  </si>
  <si>
    <t>wolnymi środkami, o których mowa w art. 217 ust. 2 pkt 6 ustawy</t>
  </si>
  <si>
    <t>5.1.1.3.3</t>
  </si>
  <si>
    <t>innymi środkami</t>
  </si>
  <si>
    <t>6</t>
  </si>
  <si>
    <t>Kwota długu, w tym:</t>
  </si>
  <si>
    <t>6.1</t>
  </si>
  <si>
    <t>kwota długu, którego planowana spłata dokona się z wydatków</t>
  </si>
  <si>
    <t>7.1</t>
  </si>
  <si>
    <t>7.2</t>
  </si>
  <si>
    <t>Różnica między dochodami bieżącymi, skorygowanymi o środki a wydatkami bieżącymi, pomniejszonymi o wydatki</t>
  </si>
  <si>
    <t>8.1_vROD_2020</t>
  </si>
  <si>
    <t>8.1_vROD_2026</t>
  </si>
  <si>
    <t>8.3</t>
  </si>
  <si>
    <t>8.3.1</t>
  </si>
  <si>
    <t>8.4</t>
  </si>
  <si>
    <t>8.4.1</t>
  </si>
  <si>
    <t>Dochody bieżące na programy, projekty lub zadania finansowane z udziałem środków, o których mowa w art. 5 ust. 1 pkt 2 i 3 ustawy</t>
  </si>
  <si>
    <t>9.1.1</t>
  </si>
  <si>
    <t>Dotacje i środki o charakterze bieżącym na realizację programu, projektu lub zadania finansowanego z udziałem środków, o których mowa w art. 5 ust. 1 pkt 2 ustawy, w tym:</t>
  </si>
  <si>
    <t>9.1.1.1</t>
  </si>
  <si>
    <t>środki określone w art. 5 ust. 1 pkt 2 ustawy</t>
  </si>
  <si>
    <t>Dochody majątkowe na programy, projekty lub zadania finansowane z udziałem środków, o których mowa w art. 5 ust. 1 pkt 2 i 3 ustawy</t>
  </si>
  <si>
    <t>9.2.1</t>
  </si>
  <si>
    <t>Dochody majątkowe na programy, projekty lub zadania finansowane z udziałem środków, o których mowa w art. 5 ust. 1 pkt 2 ustawy, w tym:</t>
  </si>
  <si>
    <t>9.2.1.1</t>
  </si>
  <si>
    <t>9.3.1</t>
  </si>
  <si>
    <t>Wydatki bieżące na programy, projekty lub zadania finansowane z udziałem środków, o których mowa w art. 5 ust. 1 pkt 2 ustawy, w tym:</t>
  </si>
  <si>
    <t>9.3.1.1</t>
  </si>
  <si>
    <t>finansowane środkami określonymi w art. 5 ust. 1 pkt 2 ustawy</t>
  </si>
  <si>
    <t>9.4.1</t>
  </si>
  <si>
    <t>Wydatki majątkowe na programy, projekty lub zadania finansowane z udziałem środków, o których mowa w art. 5 ust. 1 pkt 2 ustawy, w tym:</t>
  </si>
  <si>
    <t>9.4.1.1</t>
  </si>
  <si>
    <t>Informacje uzupełniające o wybranych kategoriach finansowych</t>
  </si>
  <si>
    <t>Wydatki objęte limitem, o którym mowa w art. 226 ust. 3 pkt 4 ustawy, z tego:</t>
  </si>
  <si>
    <t>10.1.1</t>
  </si>
  <si>
    <t>10.1.2</t>
  </si>
  <si>
    <t>10.2</t>
  </si>
  <si>
    <t>10.3</t>
  </si>
  <si>
    <t>Wydatki na spłatę zobowiązań przejmowanych w związku z likwidacją lub przekształceniem samodzielnego publicznego zakładu opieki zdrowotnej</t>
  </si>
  <si>
    <t>10.4</t>
  </si>
  <si>
    <t>Kwota zobowiązań związku współtworzonego przez jednostkę samorządu terytorialnego przypadających do spłaty w danym roku budżetowym, podlegająca doliczeniu zgodnie z art. 244 ustawy</t>
  </si>
  <si>
    <t>10.5</t>
  </si>
  <si>
    <t>Kwota zobowiązań wynikających z przejęcia przez jednostkę samorządu terytorialnego zobowiązań po likwidowanych i przekształcanych samorządowych osobach prawnych</t>
  </si>
  <si>
    <t>10.6</t>
  </si>
  <si>
    <t>Spłaty, o których mowa w pkt. 5.1., wynikające wyłącznie z tytułu zobowiązań już zaciągniętych</t>
  </si>
  <si>
    <t>10.7</t>
  </si>
  <si>
    <t>10.7.1</t>
  </si>
  <si>
    <t>spłata zobowiązań wymagalnych z lat poprzednich, innych niż w pkt 10.7.3.</t>
  </si>
  <si>
    <t>10.7.2</t>
  </si>
  <si>
    <t>spłata zobowiązań zaliczanych do tytułu dłużnego – kredyt i pożyczka, w tym:</t>
  </si>
  <si>
    <t>10.7.2.1</t>
  </si>
  <si>
    <t>zobowiązań zaciągniętych po dniu 1 stycznia 2019 r. ,w tym:</t>
  </si>
  <si>
    <t>10.7.2.1.1</t>
  </si>
  <si>
    <t>dokonywana w formie wydatku bieżącego</t>
  </si>
  <si>
    <t>10.7.3</t>
  </si>
  <si>
    <t>10.8</t>
  </si>
  <si>
    <t>10.9</t>
  </si>
  <si>
    <t>Wcześniejsza spłata zobowiązań, wyłączona z limitu spłaty zobowiązań, dokonywana w formie wydatków budżetowych</t>
  </si>
  <si>
    <t>Środki z przedsięwzięcia gromadzone na rachunku bankowym, w tym:</t>
  </si>
  <si>
    <t>11.1.1</t>
  </si>
  <si>
    <t>środki na zaspokojenie roszczeń obligatariuszy</t>
  </si>
  <si>
    <t>Wydatki bieżące z tytułu świadczenia emitenta należnego obligatariuszom, nieuwzględniane w limicie spłaty zobowiązań</t>
  </si>
  <si>
    <t>Stopnie niezachowania relacji określonych w art. 242-244 w przypadku określonym w ... ustawy</t>
  </si>
  <si>
    <t>Stopień niezachowania relacji zrównoważenia wydatków bieżących, o której mowa w poz. 7.2.</t>
  </si>
  <si>
    <t>Stopień niezachowania wskaźnika spłaty zobowiązań, o którym mowa w poz. 8.4.</t>
  </si>
  <si>
    <t>Stopień niezachowania wskaźnika spłaty zobowiązań, o którym mowa w poz. 8.4.1.</t>
  </si>
  <si>
    <t>Plan na 2020 rok
(przed zmianą)</t>
  </si>
  <si>
    <t>Szczegółowy zakres zmian budżetu województwa na 2020 r., które wpływają na załącznik nr 1 do wieloletniej prognozy finansowej przedstawia poniższa tabela:</t>
  </si>
  <si>
    <t>Uchwała dotyczy zmiany wieloletniej prognozy finansowej Województwa Kujawsko-Pomorskiego na lata 2020-2038.</t>
  </si>
  <si>
    <t>Obowiązująca wieloletnia prognoza finansowa Województwa Kujawsko-Pomorskiego obejmuje lata 2020-2038.</t>
  </si>
  <si>
    <t>TAK</t>
  </si>
  <si>
    <t xml:space="preserve">      Relacja określona po prawej stronie nierówności we wzorze, o którym
      mowa w art. 243 ust. 1 ustawy, ustalony dla danego roku (wskaźnik 
      jednoroczny)</t>
  </si>
  <si>
    <t>łączna kwota przypadających na dany rok kwot ustawowych wyłączeni z limitu spłaty zobowiązań, w tym:</t>
  </si>
  <si>
    <t>kwota przypadających na dany rok kwot wyłączeni określonych w art. 243 ust. 3 ustawy</t>
  </si>
  <si>
    <t>kwota przypadających na dany rok kwot wyłączeni określonych w art. 243 ust. 3a ustawy</t>
  </si>
  <si>
    <t>Relacja określona po lewej stronie nierówności we wzorze, o którym mowa w art. 243 ust. 1 ustawy (po uwzględnieniu zobowiązań związku współtworzonego przez jednostkę samorządu terytorialnego oraz po uwzględnieniu ustawowych wyłączeni przypadających na dany rok)</t>
  </si>
  <si>
    <t>Dopuszczalny limit spłaty zobowiązań określony po prawej stronie nierówności we wzorze, o którym mowa w art. 243 ustawy, po uwzględnieniu ustawowych wyłączeni, obliczony w oparciu o plan 3 kwartału roku poprzedzającego pierwszy rok prognozy (wskaźnik ustalony w oparciu o średnią arytmetyczną z poprzednich lat)</t>
  </si>
  <si>
    <t>Dopuszczalny limit spłaty zobowiązań określony po prawej stronie nierówności we wzorze, o którym mowa w art. 243 ustawy, po uwzględnieniu ustawowych wyłączeni, obliczony w oparciu o wykonanie roku poprzedzającego pierwszy rok prognozy (wskaźnik ustalony w oparciu o średnią arytmetyczną z poprzednich lat)</t>
  </si>
  <si>
    <t>Informacja o spełnieniu wskaźnika spłaty zobowiązań określonego w art. 243 ustawy, po uwzględnieniu zobowiązań związku współtworzonego przez jednostkę samorządu terytorialnego oraz po uwzględnieniu ustawowych wyłączeni, obliczonego w oparciu o plan 3 kwartałów roku poprzedzającego rok budżetowy</t>
  </si>
  <si>
    <t>Informacja o spełnieniu wskaźnika spłaty zobowiązań określonego w art. 243 ustawy, po uwzględnieniu zobowiązań związku współtworzonego przez jednostkę samorządu terytorialnego oraz po uwzględnieniu ustawowych wyłączeni, obliczonego w oparciu o wykonanie roku poprzedzającego rok budżetowy</t>
  </si>
  <si>
    <t>Kwota wzrostu(+)/spadku(-) kwoty długu wynikająca z operacji nie kasowych (m.in. umorzenia, różnice kursowe)</t>
  </si>
  <si>
    <t>Zgodnie z art. 18 pkt 20 ustawy z dnia 5 czerwca 1998 r. o samorządzie województwa  (Dz. U. z 2019 r. poz. 512 z późn. zm.) do kompetencji sejmiku województwa należy podejmowanie uchwał w innych sprawach zastrzeżonych ustawami. Natomiast art. 231 ustawy z dnia 27 sierpnia 2009 r. o finansach publicznych (Dz.U. z 2019 r. poz. 869 z późn. zm.) uprawnia organ stanowiący do zmiany kwot wydatków na zaplanowane w wieloletniej prognozie finansowej przedsięwzięcia.</t>
  </si>
  <si>
    <t>Art. 226, 227, 228 i 229 ustawy z dnia 27 sierpnia 2009 r. o finansach publicznych (Dz.U. z 2019 r. poz. 869 z późn. zm.)  określają szczegółowość wieloletniej prognozy finansowej jednostki samorządu terytorialnego, tj. minimalny zakres informacji i danych jakie powinny się w niej znaleźć.</t>
  </si>
  <si>
    <t>Dokonuje się zmiany w wieloletniej prognozie finansowej Województwa Kujawsko-Pomorskiego na lata 2020-2038. Zmiany wynikają:</t>
  </si>
  <si>
    <t xml:space="preserve"> - ze zmiany budżetu województwa na 2020 r.;</t>
  </si>
  <si>
    <t xml:space="preserve"> - ze zmiany w planowanych przedsięwzięciach;</t>
  </si>
  <si>
    <r>
      <t xml:space="preserve">W powyższej uchwale wprowadzone są zmiany ujęte w uchwałach Zarządu Województwa Kujawsko-Pomorskiego: Nr 25/1075/20 z dnia 2 lipca                                       2020 r., Nr 29/1236/20 z dnia 27 lipca 2020 r. oraz Nr 32/1398/20 z dnia 19 sierpnia 2020 r. zmieniających uchwałę w sprawie budżetu województwa na rok 2020 a także zmiany ujęte w projekcie uchwały Sejmiku Województwa Kujawsko-Pomorskiego </t>
    </r>
    <r>
      <rPr>
        <i/>
        <sz val="12"/>
        <color indexed="8"/>
        <rFont val="Times New Roman"/>
        <family val="1"/>
      </rPr>
      <t xml:space="preserve">w sprawie zmiany budżetu województwa na rok 2020. </t>
    </r>
  </si>
  <si>
    <t>Ponadto dokonuje się zmian w załączniku nr 2 do wieloletniej prognozy finansowej "Wykaz przedsięwzięć wieloletnich" wynikających:</t>
  </si>
  <si>
    <t xml:space="preserve"> - ze zmiany ogólnego kosztu zadań,</t>
  </si>
  <si>
    <t xml:space="preserve"> - z urealnienia poniesionych wydatków,</t>
  </si>
  <si>
    <t xml:space="preserve"> - z wprowadzenia nowych zadań,</t>
  </si>
  <si>
    <t xml:space="preserve"> - z odstąpienia od realizacji zadań,</t>
  </si>
  <si>
    <t xml:space="preserve"> - z przeniesienia planowanych wydatków między latami realizacji zadań.</t>
  </si>
  <si>
    <t>Zmiany dotyczą niżej wymienionych przedsięwzięć:</t>
  </si>
  <si>
    <t>Wyszczególnienie (nazwa zadania i cel)</t>
  </si>
  <si>
    <t>Łączne nakłady finansowe</t>
  </si>
  <si>
    <t>Przed zmianą</t>
  </si>
  <si>
    <t>Zwiększenia</t>
  </si>
  <si>
    <t>Zmniejszenia</t>
  </si>
  <si>
    <t>Po zmianie</t>
  </si>
  <si>
    <t xml:space="preserve">Wydatki na programy, projekty lub zadania związane z programami realizowanymi z udziałem środków, o których mowa w art. 5 ust. 1 pkt 2 i 3 ustawy z dnia 27 sierpnia 2009 r. o finansach publicznych </t>
  </si>
  <si>
    <t>Wydatki bieżące</t>
  </si>
  <si>
    <t>RPO 2020 - Dz. 3.4 - Ograniczenie emisji spalin poprzez rozbudowę sieci dróg rowerowych znajdujących się w koncepcji rozwoju systemu transportu Bydgosko-Toruńskiego Obszaru Funkcjonalnego dla: Części nr 2 - Złotoria-Nowa Wieś-Lubicz Górny w ciągu drogi wojewódzkiej nr 657 - Ograniczenie emisji spalin poprzez rozbudowę sieci dróg rowerowych</t>
  </si>
  <si>
    <t>RPO 2020 - Dz. 3.4 - Ograniczenie emisji spalin poprzez rozbudowę sieci dróg rowerowych znajdujących się w koncepcji rozwoju systemu transportu Bydgosko-Toruńskiego Obszaru Funkcjonalnego dla: Części nr 3 - Toruń-Mała Nieszawka-Wielka Nieszawka-Cierpice w ciągu drogi wojewódzkiej nr 273 - Ograniczenie emisji spalin poprzez rozbudowę sieci dróg rowerowych</t>
  </si>
  <si>
    <t>RPO 2020 - Dz. 3.5.2 - Ograniczenie emisji spalin poprzez rozbudowę sieci dróg rowerowych znajdujących się w koncepcji rozwoju systemu transportu Bydgosko-Toruńskiego Obszaru Funkcjonalnego dla: Części nr 1 - Nawra-Kończewice-Chełmża-Zalesie-Kiełbasin-Mlewo-Mlewiec-Srebrniki-Sierakowo w ciągu dróg wojewódzkich nr: 551,649, 554 - Ograniczenie emisji spalin poprzez rozbudowę sieci dróg rowerowych</t>
  </si>
  <si>
    <t>RPO 2020 - Dz. 4.4 - Kujawsko-Pomorskie - rozwój poprzez kulturę 2020 - Wzmocnienie pozycji gospodarczej regionu poprzez organizację imprez kulturalnych</t>
  </si>
  <si>
    <t>RPO 2020 - Dz. 5.1 - Rozbudowa drogi wojewódzkiej Nr 251 Kaliska-Inowrocław na odcinku od km 19+649 (od granicy województwa kujawsko-pomorskiego) do km 34+200 oraz od km 34+590,30 do km 35+290 wraz z przebudową mostu na rzece Gąsawka w miejscowości Żnin - Zwiększenie bezpieczeństwa ruchu drogowego</t>
  </si>
  <si>
    <t>RPO 2020 - Dz. 5.1 - Przebudowa drogi wojewódzkiej Nr 249 wraz z uruchomieniem przeprawy promowej przez Wisłę na wysokości Solca Kujawskiego i Czarnowa - Zwiększenie bezpieczeństwa ruchu drogowego</t>
  </si>
  <si>
    <t>RPO 2020 - Dz. 8.6.2 - Profilaktyka WZW B i C dla mieszkańców województwa kujawsko-pomorskiego - Zwiększenie udziału aktywnych zawodowo mieszkańców WK-P w programach profilaktycznych, rehabilitacji i ochrony zdrowia</t>
  </si>
  <si>
    <t>RPO 2020 - RPO WKP 2014-2020 (współfinansowanie krajowe dla beneficjentów środków EFS) - Ułatwienie absorpcji środków (Urząd Marszałkowski w Toruniu)</t>
  </si>
  <si>
    <t>(dokonuje się aktualizacji puli środków na współfinansowanie z EFS w poszczególnych latach)</t>
  </si>
  <si>
    <t>IZ - POWER, Dz. 6.1 Pomoc Techniczna - Zapewnienie efektywnego wsparcia realizacji Programu (Wojewódzki Urząd Pracy w Toruniu)</t>
  </si>
  <si>
    <t>Wydatki majątkowe</t>
  </si>
  <si>
    <t>RPO 2020 - Dz. 3.4 - Przebudowa wraz z rozbudową drogi wojewódzkiej nr 265 Brześć Kujawski-Gostynin od km 0+003 do km 19+117 w zakresie dotyczącym budowy ciągów pieszo-rowerowych - Wzrost bezpieczeństwa ruchu drogowego oraz ograniczenie emisji gazów cieplarnianych</t>
  </si>
  <si>
    <t>RPO 2020 - Dz. 3.4 - Ograniczenie emisji spalin poprzez budowę ścieżki rowerowo-pieszej przy drodze wojewódzkiej nr 269 od Powiatowego Centrum Kształcenia Zawodowego w Chodczu od istniejącego odcinka w granicach administracyjnych Miasta Chodecz - Ograniczenie emisji spalin poprzez rozbudowę sieci dróg rowerowych</t>
  </si>
  <si>
    <t>RPO 2020 - Dz. 8.6.1 - Zdrowiej w pracy i po pracy - Wydłużenie aktywności zawodowej pracowników WUP oraz promocja aktywnego stylu życia</t>
  </si>
  <si>
    <t xml:space="preserve">Wydatki na programy, projekty lub zadania pozostałe </t>
  </si>
  <si>
    <t>Wieloletni program współpracy samorządu województwa kujawsko-pomorskiego z organizacjami pozarządowymi na lata 2016-2020 - Wsparcie działań realizowanych przez organizacje pożytku publicznego</t>
  </si>
  <si>
    <t>IW - Opracowanie dokumentacji projektowej dla rozbudowy skrzyżowania drogi wojewódzkiej Nr 241 Tuchola-Sępólno Krajeńskie-Rogoźno (ul. Kościuszki) z ul. Odrodzenia i ul. bł. ks. Jerzego Popiełuszki w m. Sępólno Krajeńskie  - Zwiększenie bezpieczeństwa ruchu drogowego</t>
  </si>
  <si>
    <t>IW - Opracowanie dokumentacji projektowej dla przebudowy drogi wojewódzkiej Nr 301 Janowice-Tadzin-Bądkowo-Krotoszyn-Osięciny na odc. od km 2+290 do km 18+295,5 km oraz od km 18+892,5 do km 19+226, dł. 16,339 km - Zwiększenie bezpieczeństwa ruchu drogowego</t>
  </si>
  <si>
    <t>Pozostałe zmiany</t>
  </si>
  <si>
    <t>Zestawienie zmian w planowanych dochodach i wydatkach w latach 2020-2038 przedstawia załączona tabela.</t>
  </si>
  <si>
    <t>Zmiany dochodów, wydatków, przychodów i rozchodów oraz wynik budżetowy i finansowy w latach 2020-2038</t>
  </si>
  <si>
    <t>Skutkiem uchwały jest zmiana wieloletniej prognozy finansowej Województwa Kujawsko-Pomorskiego na lata 2020-2038, zgodnie z załącznikami do niniejszej uchwały.</t>
  </si>
  <si>
    <t>IZ - Projekt Cult-Crea TE (Interreg Europa) - zmiana z: Promocja i rozwój turystyki poprzez wykorzystanie przemysłów kreatywnych i aspektów kulturowych na: Zwiększenie udziału przemysłów kreatywnych w rozwoju turystyki kulturowej i kreatywnej</t>
  </si>
  <si>
    <t>IZ - COMBINE (Interreg Region Morza Bałtyckiego) - zmiana z: Analiza przyszłego funkcjonowania platformy multimodalnej Bydgoszcz-Solec Kujawski na: Wzmacnianie transportu kombinowanego i ostatniej mili łańcucha dostaw</t>
  </si>
  <si>
    <t>IZ - Projekt ThreeT (Interreg Europa) - zmiana z: Poprawa ochrony zasobów naturalnych i kulturowych poprzez zastosowanie innowacyjnych rozwiązań w przemieszczaniu się szlakami turystycznymi na: Rozwój ekoturystyki z wykorzystaniem walorów dziedzictwa kulturowego i naturalnego</t>
  </si>
  <si>
    <t>IZ - Projekt ECO-CICLE (Interreg Europa) - zmiana z: Poprawa lokalnych i regionalnych polityk promocji turystyki rowerowej na obszarach o dużej wartości przyrodniczej na: Rozwój turystyki rowerowej na obszarach cennych przyrodniczo</t>
  </si>
  <si>
    <t>IZ - Projekt SURFACE (Interreg Europa Środkowa) - zmiana z: Poprawa zarządzania środowiskiem oraz jakości życia na terenach miejskich na: Promocja gospodarki w obiegu zamkniętym poprzez ponowne użycie produktów</t>
  </si>
  <si>
    <t>(dokonuje zmniejszenia planowanych na 2020 r. wydatków oraz zmniejszenia ogólnej wartości projektu w związku z oszczędnościami w realizacji projektu, który zakończył się w czerwcu 2020 r.)</t>
  </si>
  <si>
    <t>IZ - Projekt HICAPS (Interreg Europa Środkowa) - zmiana z: Ochrona zasobów dziedzictwa kulturowego i naturalnego w postaci historycznych parków i ogrodów położonych w otoczeniu obiektów zabytkowych na: Rewitalizacja historycznych parków dworskich</t>
  </si>
  <si>
    <t>(dokonuje zmniejszenia planowanych na 2020 r. wydatków oraz zmniejszenia ogólnej wartości projektu w związku z oszczędnościami w realizacji projektu, który zakończył się w maju 2020 r.)</t>
  </si>
  <si>
    <t>RPO 2020 - Dz. 10.3.1 - Prymus Pomorza i Kujaw - Rozwój kompetencji kluczowych uczniów szczególnie zdolnych</t>
  </si>
  <si>
    <t>RPO 2020 - Dz. 10.2.2 - Niebo nad Astrobazami - rozwijamy kompetencje kluczowe uczniów - Zapewnienie wysokiej jakości nauczania w szkołach poprzez podniesienie kompetencji kluczowych</t>
  </si>
  <si>
    <t>(dokonuje się przeniesienia planowanych wydatków między latami realizacji w związku z aktualizacją liczby studentów oraz wartości stypendiów na lata 2021-2023. Ogólna wartość projektu nie ulega zmianie)</t>
  </si>
  <si>
    <t>(dokonuje się przeniesienia części planowanych wydatków z roku 2020 na lata następne przy zachowaniu niezmienionej ogólnej wartości projektu)</t>
  </si>
  <si>
    <t>IZ-POPT - Wsparcie gmin w przygotowaniu i koordynacji programów rewitalizacji - Zwiększenie świadomości i wiedzy przedstawicieli samorządów dotyczących działań rewitalizacyjnych</t>
  </si>
  <si>
    <t>IW - Modernizacja sieci wodociągowej przeciwpożarowej na terenie Muzeum Etnograficznego w Toruniu - Poprawa bezpieczeństwa przeciwpożarowego</t>
  </si>
  <si>
    <t>RPO 2020 - Dz. 8.6.1 - Zdrowi i aktywni w pracy - Wydłużenie aktywności zawodowej pracowników UM-WK-P oraz promocja aktywnego stylu życia</t>
  </si>
  <si>
    <t>(wydłuża się okres realizacji zadania do roku 2021 oraz przenosi się część planowanych wydatków z roku 2020 do roku 2021 w związku z przedłużającą się procedurą związaną z uzyskaniem decyzji środowiskowej oraz sytuacją epidemiczną w kraju. Ogólna wartość zadania nie ulega zmianie)</t>
  </si>
  <si>
    <t>2.1.3.3</t>
  </si>
  <si>
    <t>pozostałe odsetki i dyskonto podlegające wyłączeniu z limitu spłaty zobowiązań, o którym mowa w art. 243 ustawy</t>
  </si>
  <si>
    <t>5.1.1.4</t>
  </si>
  <si>
    <t>kwota przypadających na dany rok kwot pozostałych ustawowych wyłączeń z limitu spłaty zobowiązań</t>
  </si>
  <si>
    <t xml:space="preserve">Relacja kwoty długu do dochodów ogółem </t>
  </si>
  <si>
    <r>
      <t xml:space="preserve">Relacja określona po lewej stronie nierówności we wzorze, o którym mowa w art. 243 ust. 1 ustawy (po uwzględnieniu zobowiązań związku współtworzonego przez jednostkę samorządu terytorialnego oraz po uwzględnieniu ustawowych wyłączeń </t>
    </r>
    <r>
      <rPr>
        <b/>
        <u val="single"/>
        <sz val="12"/>
        <color indexed="8"/>
        <rFont val="Times New Roman"/>
        <family val="1"/>
      </rPr>
      <t>bez art. 15zob ust. 1</t>
    </r>
    <r>
      <rPr>
        <sz val="12"/>
        <color indexed="8"/>
        <rFont val="Times New Roman"/>
        <family val="1"/>
      </rPr>
      <t xml:space="preserve"> przypadających na dany rok)</t>
    </r>
  </si>
  <si>
    <r>
      <t xml:space="preserve">Informacja o spełnieniu wskaźnika spłaty zobowiązań określonego w art. 243 ustawy, po uwzględnieniu zobowiązań związku współtworzonego przez jednostkę samorządu terytorialnego oraz po uwzględnieniu ustawowych wyłączeń </t>
    </r>
    <r>
      <rPr>
        <b/>
        <u val="single"/>
        <sz val="12"/>
        <color indexed="8"/>
        <rFont val="Times New Roman"/>
        <family val="1"/>
      </rPr>
      <t>bez art. 15zob ust. 1</t>
    </r>
    <r>
      <rPr>
        <sz val="12"/>
        <color indexed="8"/>
        <rFont val="Times New Roman"/>
        <family val="1"/>
      </rPr>
      <t>, obliczonego w oparciu o plan 3 kwartałów roku poprzedzającego rok budżetowy</t>
    </r>
  </si>
  <si>
    <r>
      <t xml:space="preserve">Informacja o spełnieniu wskaźnika spłaty zobowiązań określonego w art. 243 ustawy, po uwzględnieniu zobowiązań związku współtworzonego przez jednostkę samorządu terytorialnego oraz po uwzględnieniu ustawowych wyłączeń </t>
    </r>
    <r>
      <rPr>
        <b/>
        <u val="single"/>
        <sz val="12"/>
        <color indexed="8"/>
        <rFont val="Times New Roman"/>
        <family val="1"/>
      </rPr>
      <t>bez art. 15zob ust. 1</t>
    </r>
    <r>
      <rPr>
        <sz val="12"/>
        <color indexed="8"/>
        <rFont val="Times New Roman"/>
        <family val="1"/>
      </rPr>
      <t>, obliczonego w oparciu o wykonanie roku poprzedzającego rok budżetowy</t>
    </r>
  </si>
  <si>
    <t>Wykup papierów wartościowych, spłaty rat kredytów i pożyczek wraz z należnymi odsetkami i dyskontem, odpowiednio emitowanych lub zaciągniętych do równowartości kwoty ubytku w wykonanych dochodach jednostki samorządu terytorialnego będącego skutkiem wystąpienia COVID-19</t>
  </si>
  <si>
    <t>Wydatki bieżące podlegające ustawowemu wyłączeniu z limitu spłaty zobowiązań</t>
  </si>
  <si>
    <t>10.10</t>
  </si>
  <si>
    <t>10.11</t>
  </si>
  <si>
    <t>(dokonuje się zmniejszenia planowanych wydatków w poszczególnych latach oraz ogólnej wartości zadania w związku z oszczędnościami poprzetargowymi)</t>
  </si>
  <si>
    <t>IW - Przebudowa i rozbudowa drogi wojewódzkiej Nr 255 Pakość-Strzelno od km 0+005 do km 21+910. Etap II - Przebudowa drogi wojewódzkiej Nr 255 na odc. od km 2+220 do km 21+910, dł. 19,690 km - przygotowanie inwestycji - Zwiększenie bezpieczeństwa ruchu drogowego</t>
  </si>
  <si>
    <t>(dokonuje się zmniejszenia planowanych na 2020 r. wydatków do wartości opracowania Programu Funkcjonalno-Użytkowego. Ogólna wartość zadania ulega zmniejszeniu)</t>
  </si>
  <si>
    <t>IW - Przygotowanie i realizacja zadań w ramach Funduszu Dróg Samorządowych - Zwiększenie bezpieczeństwa ruchu drogowego</t>
  </si>
  <si>
    <t>(dokonuje się przeniesienia części planowanych wydatków z roku 2020 i 2021 do roku 2022 przy zachowaniu niezmienionej ogólnej wartości zadania. W latach 2020-2021 środki wydatkowane będą na płatności częściowe za opracowanie Programów Funkcjonalno-Użytkowych natomiast zwiększone wydatki na rok 2022 przeznaczone będą na roboty budowlane)</t>
  </si>
  <si>
    <t>RPO 2020 - Dz. 9.3.2 - Pogodna jesień życia na Kujawach i Pomorzu - projekt rozwoju pomocy środowiskowej dla seniorów - Zwiększenie dostępu do niestacjonarnych usług opiekuńczych dla osób starszych</t>
  </si>
  <si>
    <t>RPO 2020 - Dz. 9.4.2 - Koordynacja rozwoju ekonomii społecznej w województwie kujawsko-pomorskim (II) - Rozwój potencjału i możliwości do zwiększenia zatrudnienia w istniejących podmiotach ekonomii społecznej</t>
  </si>
  <si>
    <t>RPO 2020 - Dz. 8.4.1 - Aktywna Mama, aktywny Tata - Zwiększenie zatrudnienia osób pełniących funkcje opiekuńcze nad dziećmi do lat 3</t>
  </si>
  <si>
    <t>RPO 2020 - Dz. 6.3.1 - Tylko w Korczaku jest super dzieciaku - Zwiększenie dostępu do usług edukacyjnych w regionie w zakresie wychowania przedszkolnego specjalnego</t>
  </si>
  <si>
    <t>IW - Budowa parkingu - Zwiększenie dostępności do instytucji kultury poprzez zapewnienie miejsc parkingowych</t>
  </si>
  <si>
    <t>RPO 2020 - Dz. 10.2.1 - Przedszkolaki -debeściaki - edukacja przedszkolna i terapia dla dzieci z niepełnosprawnościami - Zwiększenie liczby miejsc kształcenia przedszkolnego specjalnego</t>
  </si>
  <si>
    <t>(wydłuża się okres realizacji projektu do roku 2021, urealnia się poniesione do końca 2019 r. wydatki oraz przenosi się niewykorzystaną kwotę z roku 2019 do roku 2021. W IV kwartale 2020 r. planowane jest ogłoszenie podstępowania przetargowego na wyłonienie wykonawcy na dostarczenie wyposażenia. W związku z tym, iż płatności dokonane zostaną w 2021 r. dokonuje się przeniesienia części planowanych wydatków z roku 2020 do roku 2021. Ogólna wartość projektu nie ulega zmianie)</t>
  </si>
  <si>
    <t>RPO 2020 - Dz. 4.2 - Punkty selektywnego zbierania odpadów komunalnych w województwie kujawsko-pomorskim - Zapewnienie kompleksowej gospodarki odpadami</t>
  </si>
  <si>
    <t>RPO 2020 - Dz. 9.2.2 - Trampolina 2 - Zwiększenie zdolności funkcjonowania w społeczeństwie młodzieży zagrożonej wykluczeniem społecznym</t>
  </si>
  <si>
    <t xml:space="preserve"> - Budowa nowego budynku szpitala dla Oddziału Leczenia Gruźlicy (budynku G) wraz z zagospodarowaniem terenu w Kujawsko-Pomorskim 
   Centrum Pulmonologii przy ul. Seminaryjnej 1 w  Bydgoszczy - III etap rozbudowy - 396.060 zł,</t>
  </si>
  <si>
    <t xml:space="preserve"> - Budowa, przebudowa i rozbudowa budynków Kujawsko-Pomorskiego Centrum Pulmonologii przy ul. Meysnera 9 w Bydgoszczy w celu 
   utworzenia Centrum Rehabilitacji i Edukacji Zdrowotnej Kujawsko-Pomorskiego Centrum "Aktywne starzenie się" wraz z zagospodarowaniem 
   terenu - 1.168.500 zł,</t>
  </si>
  <si>
    <t xml:space="preserve"> - Przebudowa i rozbudowa istniejącego starego budynku głównego Wojewódzkiego Szpitala Zespolonego przy ul. Św. Józefa 53-59 w Toruniu - 
   II etap rozbudowy - 4.463.670 zł,</t>
  </si>
  <si>
    <t xml:space="preserve"> - Rozbudowa i modernizacja Zespołu Głównego Centrum Onkologii w Bydgoszczy w zakresie działalności podstawowej: diagnostyka 
   i leczenie - 1.818.924 zł,</t>
  </si>
  <si>
    <t>RPO 2020 - Dz. 5.1 - Przebudowa wraz z rozbudową drogi wojewódzkiej Nr 254 Brzoza-Łabiszyn-Barcin-Mogilno-Wylatowo (odcinek Brzoza-Barcin). Odcinek I od km 0+069 do km 13+280 - Zwiększenie bezpieczeństwa ruchu drogowego</t>
  </si>
  <si>
    <t>(wydłuża się okres realizacji projektu do roku 2023, przenosi się planowane wydatki z roku 2020 oraz część planowanych wydatków z roku 2021 na lata następne z powodu przedłużającej się procedury podpisania umowy z wykonawcą. Ogólna wartość projektu nie ulega zmianie)</t>
  </si>
  <si>
    <t>RPO 2020 - Dz. 6.3.2 - Medyczne Centrum Przyszłości - utworzenie bazy kształcenia zawodowego dla Medyczno-Społecznego Centrum Kształcenia Zawodowego i Ustawicznego w Toruniu - Poprawa jakości usług edukacyjnych w zakresie szkolnictwa zawodowego</t>
  </si>
  <si>
    <t>RPO 2020 - Dz. 10.4.1 - W Kujawsko-Pomorskiem Mówisz - masz - certyfikowane szkolenia językowe - Podniesienie kwalifikacji zawodowych osób dorosłych</t>
  </si>
  <si>
    <t>IZ - Punkty Informacyjne Funduszy Europejskich - Zapewnienie dostępu do informacji na temat funduszy unijnych</t>
  </si>
  <si>
    <t>(wydłuża się okres realizacji projektu do roku 2021)</t>
  </si>
  <si>
    <t>RPO 2020 - Dz. 6.3.2 - "Usłyszeć potrzeby" - wzmocnienie pozycji uczniów słabosłyszących i niesłyszących w ramach rozbudowy warsztatów zawodowych Kujawsko-Pomorskiego Specjalnego Ośrodka Szkolno-Wychowawczego nr 2 w Bydgoszczy w kontekście zwiększenia szans na rynku pracy - Poprawa jakości usług edukacyjnych w zakresie szkolnictwa zawodowego</t>
  </si>
  <si>
    <t>(dokonuje się przeniesienia części planowanych wydatków z roku 2020 do roku 2021 w związku z przeniesieniem na rok 2021 wydatków na  doposażenia pracowni w nowotworzonym budynku warsztatów. Ogólna wartość projektu nie ulega zmianie)</t>
  </si>
  <si>
    <t>Promocja Województwa Kujawsko-Pomorskiego w ramach współpracy z przewoźnikami lotniczymi - Upowszechnianie wiedzy o województwie kujawsko-pomorskim</t>
  </si>
  <si>
    <t>(dokonuje się przeniesienia planowanych wydatków z roku 2020 do roku 2021 w związku z późnym terminem podpisania umowy z wykonawcą i brakiem możliwości wydatkowania środków w 2020 r. Ogólna wartość projektu nie ulega zmianie)</t>
  </si>
  <si>
    <t>RPO 2020 - Dz. 1.5.2 - Expressway - promocja terenów inwestycyjnych - Zwiększenie rozpoznawalności województwa kujawsko-pomorskiego jako miejsca o wysokim potencjale inwestycyjnym</t>
  </si>
  <si>
    <t>IW - Przebudowa drogi wojewódzkiej Nr 251 od km 45+145 do km 46+800, odc. Młodocin-Pturek wraz z przebudową przepustu w km 46+216 - Poprawa bezpieczeństwa ruchu drogowego</t>
  </si>
  <si>
    <t>(dokonuje się zmiany zadania z jednorocznego na wieloletnie przewidziane do realizacji w latach 2020-2021. W związku z przedłużającą się procedurą postępowania przetargowego na wybudowanie parkingu okres realizacji zadania wydłużony został do roku 2021)</t>
  </si>
  <si>
    <t>(dokonuje się zmiany zadania z jednorocznego na wieloletnie przewidziane do realizacji w latach 2019-2021. W związku z przedłużającą się procedurą związaną z wydaniem decyzji środowiskowej oraz brakiem możliwości uzyskania decyzji lokalizacyjnej płatności za wykonanie dokumentacji dokonane zostaną w 2021 r.)</t>
  </si>
  <si>
    <t>RPO 2020 - Dz. 2.1 - Budowa kujawsko-pomorskiego systemu udostępniania elektronicznej dokumentacji medycznej - etap II - Poprawa jakości świadczonych usług medycznych z wykorzystaniem narzędzi ICT</t>
  </si>
  <si>
    <t>RPO 2020 - RPO WKP 2014-2020 (współfinansowanie krajowe dla beneficjentów środków EFS) - Ułatwienie absorpcji środków (Wojewódzki Urząd Pracy w Toruniu)</t>
  </si>
  <si>
    <t>IW - Opracowanie dokumentacji projektowej dla rozbudowy drogi wojewódzkiej Nr 244 Kamieniec -Strzelce Dolne m. Żołędowo ul. Jastrzębia od km 30+068 do km 33+342, dł. 3,274 km - Zwiększenie bezpieczeństwa ruchu drogowego</t>
  </si>
  <si>
    <t>RPO 2020 - Dz. 2.1 - Budowa kujawsko-pomorskiego systemu udostępniania elektronicznej dokumentacji medycznej - etap I - Poprawa jakości świadczonych usług medycznych z wykorzystaniem narzędzi ICT</t>
  </si>
  <si>
    <t>(dokonuje się przeniesienia planowanych wydatków między latami realizacji w celu dostosowania do harmonogramu realizacji zadań. Ogólna wartość projektu nie ulega zmianie)</t>
  </si>
  <si>
    <t>Inwentaryzacja i waloryzacja przyrodnicza na terenie wszystkich parków krajobrazowych województwa kujawsko-pomorskiego wraz z przygotowaniem Planów Ochrony Parków Krajobrazowych - Ustalenie obszarów najcenniejszych pod względem przyrodniczym</t>
  </si>
  <si>
    <t>RPO 2020 - Dz. 3.3 - Termomodernizacja obiektów użyteczności publicznej: budynek Regionalnego Ośrodka Polityki Społecznej w Toruniu - Poprawa efektywności energetycznej budynków użyteczności publicznej</t>
  </si>
  <si>
    <t>RPO 2020 - Dz. 6.3.2 - Kwalifikacyjne Kursy Zawodowe twoją zawodową szansą - nowe formy praktycznej nauki zawodu w Kujawsko-Pomorskim Centrum Kształcenia Zawodowego w Bydgoszczy - Wprowadzenie wysokiej jakości usług edukacyjnych w zakresie szkolnictwa zawodowego</t>
  </si>
  <si>
    <t>(wydłuża się okres realizacji projektu do roku 2022 oraz przenosi się część planowanych wydatków z roku 2020 na lata następne w celu dostosowania do zaktualizowanego harmonogramu rzeczowo-finansowego projektu. Ogólna wartość projektu nie ulega zmianie)</t>
  </si>
  <si>
    <t>RPO 2020 - Dz. 6.3.1 - "Dostrzec to, co niewidoczne" - zwiększenie dostępności do edukacji przedszkolnej w ośrodku Braille'a w Bydgoszczy - Zwiększenie dostępności edukacji przedszkolnej dla dzieci z dysfunkcją narządu wzroku</t>
  </si>
  <si>
    <t>(dokonuje się przeniesienia części planowanych wydatków z roku 2020 do roku 2021 w związku z opóźnieniami w uzyskaniu pozwolenia na budowę. Ogólna wartość projektu nie ulega zmianie)</t>
  </si>
  <si>
    <t>IZ - POWER, DZ. 1.2 - Wsparcie osób młodych na regionalnym rynku pracy - Zwiększenie możliwości zatrudnienia osób młodych do 29 roku życia pozostających bez pracy</t>
  </si>
  <si>
    <t>Wsparcie dla sieci Centrów Obsługi Inwestorów i Eksporterów - trwałość projektu - Poprawa dostępu do kompleksowych, wysokiej jakości usług informacyjnych w zakresie niezbędnym do planowania, organizowania i realizacji eksportu i/lub inwestycji poza granicami Polski</t>
  </si>
  <si>
    <t>RPO 2020 - Dz. 9.3.2 - Kujawsko-Pomorska Teleopieka - Zwiększenie dostępu do niestacjonarnych usług opiekuńczych dla osób starszych</t>
  </si>
  <si>
    <t>RPO 2020 - Dz. 2.1 - Infostrada Kujaw i Pomorza 2.0 - Wzrost efektywności działań administracji samorządowej oraz jakości usług publicznych</t>
  </si>
  <si>
    <t>Festiwale organizowane przez Teatr im. W. Horzycy w Toruniu - Zwiększenie atrakcyjności kulturalnej regionu kujawsko-pomorskiego</t>
  </si>
  <si>
    <t>IW - Roboty dodatkowe i uzupełniające związane z realizacją inwestycji drogowych w ramach grupy I RPO - Zwiększenie bezpieczeństwa ruchu drogowego</t>
  </si>
  <si>
    <t>(dokonuje się zmniejszenia ogólnej wartości programu w związku ze zmniejszeniem planowanych na 2020 r. wydatków na zadanie:
- pn. "GRANTY - Wspieranie aktywizacji i integracji społecznej seniorów",
- pn. "GRANTY - Wspieranie zajęć rozwojowych dla dzieci i młodzieży zagrożonych wykluczeniem społecznym",
- pn. "GRANTY - Wspieranie prac wychowawczych z dziećmi i młodzieżą realizowanych przez organizacje młodzieżowe",
- pn. "GRANTY - Zadania w zakresie upowszechniania kultury fizycznej i sportu")</t>
  </si>
  <si>
    <t>RPO 2020 - Dz. 6.3.2 - Artyści w zawodzie - Modernizacja warsztatów kształcenia zawodowego w KPSOSW im. J. Korczaka w Toruniu - Poprawa jakości usług edukacyjnych w zakresie szkolnictwa zawodowego</t>
  </si>
  <si>
    <t>RPO 2020 - Dz. 2.2 - Kultura w zasięgu 2.0 - Wzrost dostępności zasobów dziedzictwa regionalnego poprzez ich digitalizację</t>
  </si>
  <si>
    <t>(wydłuża się okres realizacji projektu do roku 2023. Ponadto w związku z sytuacją epidemiczną w kraju przenosi się część planowanych na lata 2020-2021 przedsięwzięć do realizacji w latach następnych. Ogólna wartość projektu nie ulega zmianie)</t>
  </si>
  <si>
    <t>IW - Rozbudowa budynku Urzędu Marszałkowskiego - Usprawnienie funkcjonowania Urzędu</t>
  </si>
  <si>
    <t>GOSPOSTRATEG - Usytuowanie na poziomie samorządów lokalnych instrumentów wsparcia dla MŚP działających w oparciu o model wielopoziomowego zarządzania regionem - Wypracowanie nowego modelu polityki wsparcia rozwoju przedsiębiorczości na poziomie samorządu</t>
  </si>
  <si>
    <t>(dokonuje się przeniesienia części planowanych wydatków z roku 2020 do roku 2021 w związku z opóźnieniem w realizacji części zadań spowodowanym sytuacją epidemiczną w kraju. Ogólna wartość zadania nie ulega zmianie)</t>
  </si>
  <si>
    <t>(wydłuża się okres realizacji projektu do roku 2021 oraz przenosi się część planowanych wydatków z roku 2020 do roku 2021 w celu dostosowania do harmonogramu robót. Ogólna wartość projektu nie ulega zmianie)</t>
  </si>
  <si>
    <t>IW - Przygotowanie dokumentacji projektowych do realizacji zadań w ramach Programu modernizacji dróg wojewódzkich z grupy I i III Kujawsko-pomorskiego planu spójności komunikacji drogowej i kolejowej 2014-2020 - Zwiększenie bezpieczeństwa ruchu drogowego</t>
  </si>
  <si>
    <t>(dokonuje się przeniesienia części planowanych wydatków z roku 2020 i 2021 na lata następne w celu dostosowania do zaktualizowanego harmonogramu rzeczowo-finansowego projektu. Ogólna wartość projektu nie ulega zmianie)</t>
  </si>
  <si>
    <t>(wprowadza się nowy projekt przewidziany do realizacji w latach 2020-2023. Celem projektu jest zwiększenie dostępu do usług społecznych świadczonych w środowisku lokalnym w postaci pomocy sąsiedzkiej, wolontariatu opiekuńczego przy wykorzystaniu nowoczesnych technologii takich jak teleopieka dla 300 potrzebujących wsparcia w codziennym funkcjonowaniu mieszkańców województwa kujawsko-pomorskiego)</t>
  </si>
  <si>
    <t xml:space="preserve">IZ - Projekt EMMA Extension (Interreg Region Morza Bałtyckiego) - zmiana z: Wzmocnienie transportu śródlądowego i morskiego poprzez promocję międzynarodowych usług żeglugowych na: Wzmacnianie transportu śródlądowego poprzez promocję nowych usług żeglugowych </t>
  </si>
  <si>
    <t>(wydłuża się okres realizacji projektu do roku 2021 oraz przenosi się planowane wydatki z roku 2020 do roku 2021 w związku z trwającą procedurą przetargową na wyłonienie wykonawcy zaplanowanych prac termomodernizacyjnych i brakiem możliwości dokonania płatności za wykonane prace do końca 2020 r. Ogólna wartość projektu nie ulega zmianie)</t>
  </si>
  <si>
    <t xml:space="preserve"> - Podniesienie jakości usług zdrowotnych oraz zwiększenie dostępu do usług medycznych w Wojewódzkim Szpitalu Specjalistycznym we 
   Włocławku poprzez utworzenie Zakładu Opiekuńczo-Leczniczego - 313.650 zł.)</t>
  </si>
  <si>
    <t>(wydłuża się okres realizacji zadania do roku 2022, przenosi się wydatki z roku 2020 do roku 2022 w związku z brakiem porozumienia pomiędzy Województwem Kujawsko-Pomorskim, Miastem Toruń i Miastem Bydgoszcz w sprawie promocji tych podmiotów w liniach lotniczych. Ogólna wartość zadania nie ulega zmianie)</t>
  </si>
  <si>
    <t>(wydłuża się okres realizacji zadania do roku 2021, urealnia się poniesione do końca 2019 r. wydatki oraz przenosi się część niewykorzystanej kwoty na lata następne. Ogólna wartość zadania ulega zmniejszeniu)</t>
  </si>
  <si>
    <t>IW - Budowa obwodnicy Więcborka - opracowanie Studium Techniczno-Ekonomiczno-Środowiskowego - Poprawa bezpieczeństwa ruchu drogowego</t>
  </si>
  <si>
    <t>kwota wyłączeń z tytułu wcześniejszej spłaty zobowiązań, określonych w art. 243 ust. 3b ustawy, z tego:</t>
  </si>
  <si>
    <t>(wydłuża się okres realizacji projektu do roku 2021 oraz przenosi się część planowanych wydatków z roku 2020 do roku 2021. Ogólna wartość projektu ulega zwiększeniu w celu dostosowania do zapisów projektu aneksu do umowy o dofinansowanie)</t>
  </si>
  <si>
    <t>(dokonuje się urealnienia poniesionych do końca 2019 r. wydatków oraz przeniesienia niewykorzystanej kwoty z roku 2019 do roku 2022. Ponadto w związku z brakiem możliwości realizacji części zadań w wyniku sytuacji epidemicznej w kraju przenosi się część planowanych na lata 2020-2021 wydatków na rok 2022. Ogólna wartość projektu nie ulega zmianie)</t>
  </si>
  <si>
    <t>(dokonuje się przeniesienia części planowanych wydatków z roku 2020 do roku 2021. W związku z sytuacją epidemiczną w kraju płatności za zadania związane z przygotowaniem planu działania w zakresie wykorzystania wirtualnej i rozszerzonej rzeczywistości dokonane zostaną w 2021 r. Ogólna wartość projektu nie ulega zmianie)</t>
  </si>
  <si>
    <t>(dokonuje się przeniesienia części planowanych wydatków z roku 2022 do roku 2021 w związku z przeniesieniem części działań do realizacji w roku 2021. Ogólna wartość projektu nie ulega zmianie)</t>
  </si>
  <si>
    <t>(wydłuża się okres realizacji projektu do roku 2023 oraz przenosi się część planowanych wydatków z roku 2021 na lata następne z przeznaczeniem na obsługę usług elektronicznych w modelu usługowym. Ogólna wartość projektu nie ulega zmianie)</t>
  </si>
  <si>
    <t>(wydłuża się okres realizacji projektu do roku 2022 oraz przenosi się planowane wydatki z roku 2020 oraz część planowanych wydatków z roku 2021 do roku 2022. Na podstawie złożonych ofert ogólna wartość projektu ulega zmniejszeniu i dla poszczególnych zadań przedstawia się następująco:</t>
  </si>
  <si>
    <t>RPO 2020 - Dz. 5.3 - Budowa linii kolejowej Trzciniec-Port Lotniczy Bydgoszcz-Solec Kujawski - Poprawa dostępności komunikacyjnej Portu Lotniczego w Bydgoszczy</t>
  </si>
  <si>
    <t>RPO 2020 - Dz. 1.5.2 - Invest in BiT City 2. Promocja potencjału gospodarczego oraz promocja atrakcyjności inwestycyjnej miast prezydenckich województwa kujawsko-pomorskiego - Zwiększenie rozpoznawalności województwa kujawsko-pomorskiego jako miejsca o wysokim potencjale inwestycyjnym</t>
  </si>
  <si>
    <t>(dokonuje się przeniesienia części planowanych wydatków z roku 2020 do roku 2021 w związku z przedłużającą się procedurą postępowania przetargowego oraz brakiem możliwości rozpoczęcia robót budowlanych. Ogólna wartość projektu nie ulega zmianie)</t>
  </si>
  <si>
    <t>(dokonuje się przeniesienia części planowanych wydatków z roku 2020 do roku 2021 w związku z przedłużającą się procedurą postępowania przetargowego. Ogólna wartość projektu ulega zwiększeniu w celu dostosowania na najniższej oferty złożonej w postępowaniu przetargowym )</t>
  </si>
  <si>
    <t>(dokonuje się przeniesienia części planowanych wydatków z roku 2020 do roku 2021 w związku z odstąpieniem wykonawcy od umowy na roboty budowlane i koniecznością ogłoszenia nowego przetargu. Ogólna wartość projektu nie ulega zmianie)</t>
  </si>
  <si>
    <t>RPO 2020 - Dz. 5.1 - Rozbudowa drogi wojewódzkiej Nr 270 Brześć Kujawski-Izbica Kujawska-Koło od km 0+000 do km 29+023 - Budowa obwodnicy m. Lubraniec - Zwiększenie bezpieczeństwa ruchu drogowego</t>
  </si>
  <si>
    <t>RPO 2020 - Pomoc Techniczna RPO 2014-2020 - WPD PT "Sprawne zarządzanie i wdrażanie RPO WK-P w latach 2018-2022"  - Zapewnienie technicznego i finansowego wsparcia procesu zarządzania, wdrażania, monitorowania i kontroli w celu sprawnego wdrażania oraz efektywnego wykorzystania środków (Urząd Marszałkowski w Toruniu)</t>
  </si>
  <si>
    <t>IZ - Projekt Digitourism (Interreg Europa) - zmiana z: Popularyzacja zdigitalizowanych zasobów dotyczących badań archeologicznych w formie portalu na: Promowanie innowacyjnych rozwiązań z wykorzystaniem wirtualnej i rozszerzonej rzeczywistości w sektorze turystyki</t>
  </si>
  <si>
    <t>(dokonuje się urealnienia poniesionych do końca 2019 r. wydatków oraz przenosi się planowane wydatki z roku 2020 na lata następne w związku z przedłużającą się procedurą przetargową. Ogólna wartość projektu ulega zwiększeniu w  celu dostosowania do wartości najniższej oferty złożonej w ramach postępowania przetargowego)</t>
  </si>
  <si>
    <t>(dokonuje się zwiększenia puli środków)</t>
  </si>
  <si>
    <t>RPO 2020 - Pomoc Techniczna RPO 2014-2020 (Dz. 12.1 - pula) - Zapewnienie technicznego i finansowego wsparcia procesu zarządzania, wdrażania, monitorowania i kontroli w celu sprawnego wdrażania oraz efektywnego wykorzystania środków (urząd Marszałkowski w Toruniu)</t>
  </si>
  <si>
    <t>RPO 2020 - Pomoc Techniczna RPO 2014-2020 (Dz. 12.1 - pula) - Zapewnienie technicznego i finansowego wsparcia procesu zarządzania, wdrażania, monitorowania i kontroli w celu sprawnego wdrażania oraz efektywnego wykorzystania środków (Urząd Marszałkowski w Toruniu)</t>
  </si>
  <si>
    <t>RPO 2020 - Dz. 1.5.2 - Wsparcie umiędzynarodowienia kujawsko-pomorskich MŚP oraz promocja potencjału gospodarczego regionu - Zwiększenie poziomu handlu zagranicznego sektora MŚP</t>
  </si>
  <si>
    <t>RPO 2020 - Dz. 5.1 - Przebudowa wraz z rozbudową drogi wojewódzkiej Nr 265 Brześć Kujawski-Gostynin od km 0+003 do km 19+117 - Zwiększenie bezpieczeństwa ruchu drogowego</t>
  </si>
  <si>
    <t>RPO 2020 - Dz. 5.1- Przebudowa i rozbudowa drogi wojewódzkiej Nr 255 Pakość-Strzelno od km 0+005 do km 21+910. Etap I - Rozbudowa drogi wojewódzkiej Nr 255 na odc. od km 0+005 do km 2+220, dł. 2,215 km - Zwiększenie bezpieczeństwa ruchu drogowego</t>
  </si>
  <si>
    <t>(dokonuje się urealnienia poniesionych do końca 2019 r. wydatków oraz przenosi się niewykorzystaną kwotę z roku 2019 do roku 2020. Łączna kwota wydatków bieżących nie ulega zmianie)</t>
  </si>
  <si>
    <t>(dokonuje się urealnienia poniesionych do końca 2019 r. wydatków oraz przenosi się niewykorzystaną kwotę z roku 2019 do roku 2021. Ponadto przenosi się cześć planowanych wydatków z roku 2020 do roku 2021 w związku z rozwiązaniem umowy z dotychczasowym wykonawcą i ogłoszeniem przetargu na nowego wykonawcę robót budowlanych. Ogólna wartość projektu nie ulega zmianie)</t>
  </si>
  <si>
    <t>RPO 2020 - Dz. 5.1- Przebudowa i rozbudowa drogi wojewódzkiej Nr 559 na odcinku Lipno-Kamień Kotowy-granica województwa - Zwiększenie bezpieczeństwa ruchu drogowego</t>
  </si>
  <si>
    <t>RPO 2020 - Dz. 5.1-  Przebudowa i rozbudowa drogi wojewódzkiej Nr 559 na odcinku Lipno-Kamień Kotowy-granica województwa - Zwiększenie bezpieczeństwa ruchu drogowego</t>
  </si>
  <si>
    <t>RPO 2020 - Dz. 5.1 - Rozbudowa drogi wojewódzkiej Nr 548 Stolno-Wąbrzeźno od km 0+005 do km 29+619 z wyłączeniem węzła autostradowego w m. Lisewo od km 14+144 do km 15+146 - Zwiększenie bezpieczeństwa ruchu drogowego</t>
  </si>
  <si>
    <t>(dokonuje się urealnienia poniesionych do końca 2019 r. wydatków oraz przenosi się niewykorzystaną kwotę z roku 2019 oraz część planowanych wydatków z roku 2020 i 2021 do roku 2022. Ogólna wartość projektu ulega zwiększeniu w związku ze zmianą wykonawcy robót budowlanych)</t>
  </si>
  <si>
    <t>RPO 2020 - RPO WKP 2014-2020 (współfinansowanie krajowe dla beneficjentów środków EFRR) - Ułatwienie absorpcji środków</t>
  </si>
  <si>
    <t>(dokonuje się aktualizacji puli środków na współfinansowanie z EFRR w poszczególnych latach)</t>
  </si>
  <si>
    <t>które przewidziane były do spłaty w 2021 r.</t>
  </si>
  <si>
    <t>(dokonuje się urealnienia poniesionych do końca 2019 r. wydatków oraz przeniesienia niewykorzystanej kwoty z roku 2019 na lata następne. Ponadto w związku z sytuacją epidemiczną w kraju zrezygnowano z realizacji części przedsięwzięć w 2020 r. i przeniesiono je na rok 2021. Ogólna wartość projektu nie ulega zmianie)</t>
  </si>
  <si>
    <t>(dokonuje się zmniejszenia planowanych wydatków w poszczególnych latach oraz ogólnej wartości projektu w celu dostosowania do zaktualizowanego wniosku o dofinansowanie będącego w trakcie oceny)</t>
  </si>
  <si>
    <t>(wydłuża się okres realizacji projektu do roku 2022, dokonuje się urealnienia poniesionych wydatków do końca 2019 r. oraz przenosi się niewykorzystaną kwotę z roku 2019 na lata następne. Łączna wartość wydatków bieżących nie ulega zmianie)</t>
  </si>
  <si>
    <t>(dokonuje się przeniesienia części planowanych wydatków z roku 2020 na lata następne z uwagi na opóźnienia w uzyskaniu pozwolenia na budowę spowodowane zaniechaniem działań związanych z wniesieniem poprawek do Urzędu Miasta w Bydgoszczy przez wykonawcę dokumentacji projektowej. Ogólna wartość projektu nie ulega zmianie)</t>
  </si>
  <si>
    <t>(wydłuża się okres realizacji projektu do roku 2021, urealnia się poniesione wydatki do końca 2019 r. oraz przenosi się niewykorzystaną kwotę z roku 2019 na lata następne w celu dostosowania do zaktualizowanego wniosku o dofinansowanie. Ogólna wartość projektu nie ulega zmianie)</t>
  </si>
  <si>
    <t>(dokonuje się przeniesienia części planowanych wydatków z roku 2020 do roku 2021 w związku z brakiem możliwości realizacji w 2020 r. części zadań w wyniku sytuacji epidemicznej w kraju. Ogólna wartość projektu nie ulega zmianie)</t>
  </si>
  <si>
    <t>(wydłuża się okres realizacji projektu do roku 2021 w wyniku długotrwałej procedury przetargowej na wyłonienie wykonawcy na dostarczenie wyposażenia oraz przenosi się część planowanych wydatków z roku 2020 do roku 2021. Ogólna wartość projektu nie ulega zmianie)</t>
  </si>
  <si>
    <t>zmiana z: Młody Teatr - laboratorium działań młodzieży i seniorów na: Młody Teatr - Popularyzacja oferty edukacyjnej i artystycznej Teatru Horzycy</t>
  </si>
  <si>
    <t>RPO 2020 - Pomoc Techniczna RPO 2014-2020, Dz.12.1 - "Opracowanie dokumentacji projektowej dla strategicznych zadań w szpitalach wojewódzkich dla nowego okresu programowania 2021-2027" - Poprawa bezpieczeństwa zdrowotnego mieszkańców województwa</t>
  </si>
  <si>
    <t>RPO 2020 - Dz. 3.5.2 - zmiana z: Poprawa bezpieczeństwa i komfortu życia mieszkańców oraz wsparcie niskoemisyjnego transportu drogowego poprzez wybudowanie dróg dla rowerów na terenie powiatu bydgoskiego (lider gmina Koronowo, gmina Solec Kujawski, powiat bydgoski) na: Poprawa bezpieczeństwa i komfortu życia mieszkańców oraz wsparcie niskoemisyjnego transportu drogowego poprzez wybudowanie dróg dla rowerów na terenie powiatu bydgoskiego (lider: gmina Solec Kujawski, powiat bydgoski) - Ograniczenie emisji spalin poprzez rozbudowę sieci dróg rowerowych</t>
  </si>
  <si>
    <t>(dokonuje się przeniesienia części planowanych wydatków z roku 2020 na lata następne. W związku z sytuacją epidemiczną w kraju zrezygnowano z realizacji części przedsięwzięć w 2020 r. i przeniesiono je na lata następne. Ogólna wartość projektu nie ulega zmianie)</t>
  </si>
  <si>
    <t>(dokonuje się urealnienia poniesionych do końca 2019 r. wydatków i przeniesienia niewykorzystanej kwoty z roku 2019 do roku 2021. Ponadto przenosi się część planowanych wydatków z roku 2020 do roku 2021 w związku z mniejszymi kosztami zarządzania i obsługi projektem. Łączne wydatki  bieżące nie ulegają zmianie)</t>
  </si>
  <si>
    <t>(dokonuje się przeniesienia części planowanych wydatków z roku 2020 do roku 2021 w związku z opóźnieniami w realizacji zadań przez partnerów projektu. Ogólna wartość projektu nie ulega zmianie)</t>
  </si>
  <si>
    <t>(dokonuje się przeniesienia części planowanych wydatków z roku 2020 i 2021 na lata następne. W związku z sytuacją epidemiczną w kraju zrezygnowano z realizacji części przedsięwzięć w latach 2020-2021 i przeniesiono je na lata następne. Ogólna wartość projektu nie ulega zmianie)</t>
  </si>
  <si>
    <t>(dokonuje się przeniesienia części planowanych wydatków z roku 2020 na lata następne w związku z brakiem możliwości organizacji części zajęć dla uczniów. Ogólna wartość projektu nie ulega zmianie)</t>
  </si>
  <si>
    <t>(wydłuża się okres realizacji projektu do roku 2022 oraz przenosi się część planowanych wydatków z roku 2020 na lata następne w związku z brakiem możliwości organizacji części zajęć dla uczniów. Ogólna wartość projektu nie ulega zmianie)</t>
  </si>
  <si>
    <t>(dokonuje się przeniesienia planowanych wydatków z roku 2020 na lata następne w związku z brakiem możliwości realizacji w 2020 r. części zadań w wyniku sytuacji epidemicznej w kraju. Ogólna wartość projektu nie ulega zmianie)</t>
  </si>
  <si>
    <t>(dokonuje się urealnienia poniesionych do końca 2019 r. wydatków oraz skraca się okres jego realizacji w związku z  planowanym zakończeniem realizacji projektu w 2020 r. Ogólna wartość projektu ulega zmniejszeniu)</t>
  </si>
  <si>
    <t>(wydłuża się okres realizacji zadania do roku 2021, urealnia się poniesione do końca 2019 r. oraz przenosi się niewykorzystaną kwotę z roku 2019 na lata następne. Ogólna wartość zadania nie ulega zmianie)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</si>
  <si>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</si>
  <si>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</si>
  <si>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</si>
  <si>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</si>
  <si>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</si>
  <si>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</si>
  <si>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</si>
  <si>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</si>
  <si>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</si>
  <si>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</si>
  <si>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</si>
  <si>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</si>
  <si>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</si>
  <si>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1.1.19</t>
  </si>
  <si>
    <t>1.1.20</t>
  </si>
  <si>
    <t>1.1.21</t>
  </si>
  <si>
    <t>1.1.22</t>
  </si>
  <si>
    <t>1.1.23</t>
  </si>
  <si>
    <t>1.1.24</t>
  </si>
  <si>
    <t>1.1.25</t>
  </si>
  <si>
    <t>1.1.26</t>
  </si>
  <si>
    <t>1.1.27</t>
  </si>
  <si>
    <t>1.1.28</t>
  </si>
  <si>
    <t>1.1.29</t>
  </si>
  <si>
    <t>1.1.30</t>
  </si>
  <si>
    <t>1.1.31</t>
  </si>
  <si>
    <t>1.1.32</t>
  </si>
  <si>
    <t>1.1.33</t>
  </si>
  <si>
    <t>1.1.34</t>
  </si>
  <si>
    <t>1.1.35</t>
  </si>
  <si>
    <t>1.1.36</t>
  </si>
  <si>
    <t>1.1.37</t>
  </si>
  <si>
    <t>1.1.38</t>
  </si>
  <si>
    <t>1.1.39</t>
  </si>
  <si>
    <t>1.1.40</t>
  </si>
  <si>
    <t>1.1.41</t>
  </si>
  <si>
    <t>1.1.42</t>
  </si>
  <si>
    <t>1.1.43</t>
  </si>
  <si>
    <t>1.1.44</t>
  </si>
  <si>
    <t>1.1.45</t>
  </si>
  <si>
    <t>1.1.46</t>
  </si>
  <si>
    <t>1.1.47</t>
  </si>
  <si>
    <t>1.1.48</t>
  </si>
  <si>
    <t>1.1.49</t>
  </si>
  <si>
    <t>1.1.50</t>
  </si>
  <si>
    <t>1.1.51</t>
  </si>
  <si>
    <t>1.1.52</t>
  </si>
  <si>
    <t>1.1.53</t>
  </si>
  <si>
    <t>1.1.54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</si>
  <si>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</si>
  <si>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</si>
  <si>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</si>
  <si>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</si>
  <si>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</si>
  <si>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</si>
  <si>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</si>
  <si>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</si>
  <si>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</si>
  <si>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</si>
  <si>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</si>
  <si>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</si>
  <si>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</si>
  <si>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1.2.16</t>
  </si>
  <si>
    <t>1.2.17</t>
  </si>
  <si>
    <t>1.2.18</t>
  </si>
  <si>
    <t>1.2.19</t>
  </si>
  <si>
    <t>1.2.20</t>
  </si>
  <si>
    <t>1.2.21</t>
  </si>
  <si>
    <t>1.2.22</t>
  </si>
  <si>
    <t>1.2.23</t>
  </si>
  <si>
    <t>1.2.24</t>
  </si>
  <si>
    <t>1.2.25</t>
  </si>
  <si>
    <t>1.2.26</t>
  </si>
  <si>
    <t>1.2.27</t>
  </si>
  <si>
    <t>1.2.28</t>
  </si>
  <si>
    <t>1.2.29</t>
  </si>
  <si>
    <t>1.2.30</t>
  </si>
  <si>
    <t>1.2.31</t>
  </si>
  <si>
    <t>1.2.32</t>
  </si>
  <si>
    <t>1.2.33</t>
  </si>
  <si>
    <t>2.1.4</t>
  </si>
  <si>
    <t>2.1.5</t>
  </si>
  <si>
    <t>2.1.6</t>
  </si>
  <si>
    <t>2.1.7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</si>
  <si>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</si>
  <si>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</si>
  <si>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</si>
  <si>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</si>
  <si>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</si>
  <si>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</si>
  <si>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</si>
  <si>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</si>
  <si>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</si>
  <si>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</si>
  <si>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2.2.12</t>
  </si>
  <si>
    <t>(wprowadza się nowy projekt przewidziany do realizacji w latach 2020-2023. W ramach zadania wykonana będzie dokumentacja przedprojektowa i projektowa dla inwestycji "Budowa linii kolejowej na odcinku Trzciniec-Port Lotniczy Bydgoszcz-Solec Kujawski - I i II etap"))</t>
  </si>
  <si>
    <t xml:space="preserve"> - z aktualizacji wielkości dochodów i wydatków oraz przychodów i rozchodów w poszczególnych latach.</t>
  </si>
  <si>
    <t>(dokonuje się przeniesienia części planowanych wydatków z roku 2020 na lata następne w celu dostosowania do harmonogramu realizacji zadań. Ogólna wartość projektu nie ulega zmianie)</t>
  </si>
  <si>
    <t>(dokonuje się przeniesienia części planowanych wydatków z roku 2020 na lata następne przy zachowaniu niezmienionej wielkości wydatków bieżących)</t>
  </si>
  <si>
    <t>(dokonuje się urealnienia poniesionych do końca 2019 r. wydatków oraz przenosi się niewykorzystaną kwotę z roku 2019 na lata następne. Ogólna wartość wydatków bieżących nie ulega zmianie)</t>
  </si>
  <si>
    <t>(dokonuje się urealnienia poniesionych do końca 2019 r. wydatków oraz przenosi się niewykorzystaną kwotę z roku 2019 do roku 2021. Ogólna wartość wydatków bieżących nie ulega zmianie)</t>
  </si>
  <si>
    <t>(dokonuje się przeniesienia części planowanych wydatków z roku 2020 do roku 2021 przy zachowaniu niezmienionej ogólnej wartości wydatków bieżących w projekcie)</t>
  </si>
  <si>
    <t>(odstępuje się od realizacji projektu w związku z nieuzyskaniem dofinansowania w trybie konkursowym)</t>
  </si>
  <si>
    <t>(dokonuje się przeniesienia planowanych wydatków z roku 2020 do roku 2021 przy zachowaniu ogólnej wartości projektu)</t>
  </si>
  <si>
    <t>(dokonuje się przeniesienia planowanych wydatków z roku 2020 do roku 2021. W związku z sytuacją epidemiczną w kraju przeniesiono konsultacje dietetyczne i zajęcia fizjoterapeutyczne do realizacji w roku 2021. Ogólna wartość projektu nie ulega zmianie)</t>
  </si>
  <si>
    <t>(rezygnuje się z realizacji projektu w związku z nieuzyskaniem dofinansowania w trybie konkursowym)</t>
  </si>
  <si>
    <t>(wydłuża się okres realizacji projektu do roku 2021. Ogólna wartość projektu ulega zmniejszeniu w celu dostosowania do zapisów aneksu nr 3 do umowy z dnia 18 września 2017 r. o partnerstwie na rzecz realizacji projektu pn. "Pogodna jesień życia na Kujawach i Pomorzu - projekt rozwoju pomocy środowiskowej dla seniorów" oraz przenosi się część planowanych wydatków z roku 2020 do roku 2021 w celu zabezpieczenia kosztów związanych z wypłatą dodatkowego wynagrodzenia rocznego dla pracowników zaangażowanych z realizację projektu)</t>
  </si>
  <si>
    <t>RPO 2020 - Dz. 10.2.2 - Region Nauk Ścisłych II - edukacja przyszłości - Wzmocnienie kompetencji uczniów w zakresie przedmiotów ścisłych oraz umiejętności językowych a także wzrost kompetencji nauczycieli w zakresie zindywidualizowanego podejścia do ucznia</t>
  </si>
  <si>
    <t>(dokonuje się urealnienia poniesionych do końca 2019 r. wydatków oraz przeniesienia niewykorzystanej kwoty z roku 2019 do roku 2021. Ponadto przenosi się część planowanych wydatków z roku 2020 do roku 2021 w związku z brakiem możliwości przekazania kolejnej transzy środków partnerom projektu w wyniku nierozliczenia się z otrzymanej zaliczki na skutek zawieszenia zajęć językowych w związku z sytuacją epidemiczną w kraju. Ogólna wartość projektu nie ulega zmianie)</t>
  </si>
  <si>
    <t>(dokonuje się przeniesienia część wydatków bieżących do wydatków inwestycyjnych przy zachowaniu niezmienionej łącznej wartości projektu)</t>
  </si>
  <si>
    <t>(dokonuje się urealnienia poniesionych do końca 2019 r. wydatków oraz przeniesienia niewykorzystanej kwoty z roku 2019 na lata 2021-2022. Ogólna wartość puli środków na współfinansowanie ulega zwiększeniu w związku ze zmianą dostępnej alokacji środków w ramach POWER, w tym m.in. przesunięcia alokacji w ramach IZM (Poddziałanie 1.2.2 POWER) na EFS (Poddziałanie 1.2.1 POWER))</t>
  </si>
  <si>
    <t>(wydłuża się okres realizacji projektu do roku 2021, urealnia się poniesione do końca 2019 r. wydatki oraz przenosi się niewykorzystaną kwotę z roku 2019 na lata następne. Ogólna wartość projektu ulega zwiększeniu w związku z decyzją Ministerstwa Funduszy i Polityki Regionalnej o zwiększeniu dotacji celowej i wydłużeniu realizacji projektu do roku 2021)</t>
  </si>
  <si>
    <t>IZ - ERASMUS+ - Podróż ku niezależności (A journey to independence) - Wymiana praktyk w celu wsparcia młodych ludzi z dysfunkcją wzroku w kierunku rozwoju kompetencji miękkich i integracji społecznej</t>
  </si>
  <si>
    <t>(wprowadza się nowy projekt przewidziany do realizacji w latach 2020-2022. Celem projektu jest wsparcie młodych ludzi z dysfunkcją wzroku w kierunku rozwoju kompetencji miękkich w zakresie pracy zespołowej, przedsiębiorczości języków obcych, komunikacji, nawiązywania i podtrzymywania relacji interpersonalnych oraz wymiany doświadczeń na poziomie międzynarodowym. Umowa o dofinansowanie podpisana została w sierpniu 2020 r.)</t>
  </si>
  <si>
    <t>(dokonuje się przeniesienia części planowanych wydatków z roku 2020 i 2022 do roku 2021 w celu dostosowania do harmonogramu prac w zakresie digitalizacji baz danych BDOT500 i GESUT wykonywanych dla partnerów projektu. Ogólna wartość projektu nie ulega zmianie)</t>
  </si>
  <si>
    <t>(dokonuje się przeniesienia części planowanych wydatków z roku 2020 do roku 2021 w związku z przedłużającą się procedurą wypłaty odszkodowań za przejęte grunty oraz z niskim zaawansowaniem robót. Ogólna wartość projektu nie ulega zmianie)</t>
  </si>
  <si>
    <t>(wydłuża się okres realizacji projektu do roku 2022, urealnia się poniesione do końca 2019 r. wydatki oraz przenosi się niewykorzystaną kwotę z roku 2019 do roku 2021 oraz część planowanych wydatków z roku 2020 na lata następne. Łączna wartość wydatków inwestycyjnych ulega zmniejszeniu w związku ze zmianą wartości robót po wyłonieniu nowego wykonawcy)</t>
  </si>
  <si>
    <t>(dokonuje się urealnienia poniesionych do końca 2019 r. wydatków oraz przenosi się niewykorzystaną kwotę z roku 2019 na lata następne. Ogólna wartość projektu ulega zwiększeniu w celu dostosowania do zmian harmonogramu rzeczowo-finansowego robót budowlanych oraz wystąpienia robót dodatkowych)</t>
  </si>
  <si>
    <t>(dokonuje się urealnienia poniesionych do końca 2019 r. wydatków oraz zmniejszenia ogólnej wartości zadania o uzyskane oszczędności)</t>
  </si>
  <si>
    <t>(dokonuje się przeniesienia części planowanych wydatków z roku 2021 do roku 2022 przy zachowaniu niezmienionej ogólnej wartości zadania. W związku z decyzją o realizacji w 2021 r. Międzynarodowego Festiwalu Teatralnego "Kontakt" natomiast w 2022 r. Festiwalu Debiutantów "Pierwszy Kontakt" koniecznym stało się przeniesienie wydatków przeznaczonych na organizację festiwali między latami)</t>
  </si>
  <si>
    <t>(dokonuje się przeniesienia części planowanych wydatków finansowanych ze środków od gminy Sępólno Krajeńskie z roku 2020 na rok następny w związku z opóźnieniami w realizacji zadania spowodowanymi sytuacją epidemiczną w kraju oraz koniecznością uzyskania uzgodnień z gestorami sieci. Ogólna wartość zadania nie ulega zmianie)</t>
  </si>
  <si>
    <t>(wydłuża się okres realizacji zadania do roku 2021 oraz przenosi się część planowanych wydatków finansowanych ze środków od gminy Osielsko z roku 2020 na rok następny w związku z przedłużającą się procedurą związaną z wydaniem decyzji środowiskowej a także wprowadzonymi uzgodnieniami w zakresie rozwiązań projektowych. Ogólna wartość zadania nie ulega zmianie)</t>
  </si>
  <si>
    <t>(wprowadza się nowe zadanie inwestycyjne przewidziane do realizacji w latach 2020-2021 na opracowanie dokumentacji dla nowych dróg przewidzianych do realizacji w ramach Programu modernizacji dróg wojewódzkich z grupy I i III Kujawsko-pomorskiego planu spójności komunikacji drogowej i kolejowej 2014-2020)</t>
  </si>
  <si>
    <t>(wprowadza się nowe zadanie przewidziane do realizacji w latach 2020-2021 w związku z koniecznością doprowadzenia do pełnej sprawności sieci hydrantów zewnętrznych na terenie przy ul. Wały Gen. Sikorskiego 19. W 2020 r. wykonana zostanie dokumentacja techniczno-projektowa natomiast w 2021 r. prace budowalne )</t>
  </si>
  <si>
    <t>Dokonuje się zmian w zakresie planowanych dochodów i wydatków oraz przychodów i rozchodów w poszczególnych latach. Zmiany wynikają przede wszystkim:</t>
  </si>
  <si>
    <t xml:space="preserve"> - ze zmiany przychodów w zakresie przeznaczenia planowanego do zaciągnięcia kredytu w 2020 r. poprzez zmniejszenie o kwotę 18.100.000 zł kredytu na 
   sfinansowanie planowanego deficytu budżetowego, tj. z kwoty 99.500.000 zł do kwoty 81.400.000 zł i jednocześnie zwiększenie o kwotę 18.100.000 zł 
   kredytu na spłatę wcześniej zaciągniętych kredytów, tj. z kwoty 35.480.925 zł do kwoty 53.580.952 zł,</t>
  </si>
  <si>
    <t xml:space="preserve"> - ze zwiększenia planowanych rozchodów o kwotę 18.100.000 zł, tj. do kwoty 53.580.952 zł z przeznaczeniem na wcześniejszą spłatę rat kapitałowych:</t>
  </si>
  <si>
    <t xml:space="preserve"> - wyłączeniu z indywidualnego wskaźnika spłaty zadłużenia jednostki samorządu terytorialnego tych zobowiązań z tytułu pożyczek, kredytów i emisji obligacji, 
   które zostaną zaciągnięte przez jednostkę samorządu terytorialnego w związku z ubytkiem dochodów jednostki wynikającego z wystąpienia epidemii 
   COVID-19,</t>
  </si>
  <si>
    <t xml:space="preserve"> - pomniejszaniu, przy ustalaniu na rok 2021 i lata kolejne - relacji ograniczającej wysokość spłaty długu, wydatków bieżących o wydatki bieżące poniesione 
   w 2020 r. w celu realizacji zadań związanych z przeciwdziałaniem COVID-19,</t>
  </si>
  <si>
    <t xml:space="preserve"> - możliwości przekroczenia przez jednostki samorządu terytorialnego w 2020 r. relacji dotyczącej zrównoważenia części bieżącej budżetu o kwotę ubytku 
   w dochodach jednostki będącego skutkiem wystąpienia epidemii COVID-19 oraz o wydatki ponoszone w celu realizacji zadań związanych 
   z przeciwdziałaniem COVID-19.</t>
  </si>
  <si>
    <t>Wzór wieloletniej prognozy finansowej uzupełniono o pozycje zawierające dane o:</t>
  </si>
  <si>
    <t>(dokonuje się przeniesienia części planowanych wydatków między latami realizacji dostosowując do przewidywanego harmonogramu realizacji zadań w projekcie. Ogólna wartość projektu nie ulega zmianie)</t>
  </si>
  <si>
    <t>(wydłuża się okres realizacji projektu do roku 2023, urealnia się poniesione do końca 2019 r. wydatki oraz przenosi się część planowanych wydatków z roku 2020 i 2021 na lata następne w celu dostosowania do zaktualizowanego wniosku o dofinansowanie projektu. Ogólna wartość projektu ulega zmniejszeniu w związku ze zmniejszeniem liczby planowanych do wsparcia punktów selektywnego zbierania odpadów komunalnych z 30 do 9)</t>
  </si>
  <si>
    <t>(skraca się okres realizacji projektu do roku 2020 w związku z planowanym zakończeniem realizacji projektu w 2020 r.)</t>
  </si>
  <si>
    <t>(dokonuje się urealnienia poniesionych do końca 2019 r. wydatków oraz zmniejszenia ogólnej wartości projektu w związku z uzyskanymi oszczędnościami)</t>
  </si>
  <si>
    <t>(wydłuża się okres realizacji projektu do roku 2022, przenosi się planowane wydatki z roku 2020 i część planowanych wydatków z roku 2021 do roku 2022. Zmiana związana jest z wydłużeniem okresu realizacji projektu infrastrukturalnego w ramach działania 6.3.1 "Tylko w Korczaku jest super dzieciaku" i trwającą budową budynku przedszkola. Ogólna wartość projektu nie ulega zmianie)</t>
  </si>
  <si>
    <t>(wydłuża się okres realizacji projektu do roku 2023, przenosi się planowane wydatki z roku 2020 i część planowanych wydatków z roku 2021 do roku 2022 w celu dostosowania do zaktualizowanego wniosku o dofinansowanie projektu. Ogólna wartość projektu ulega zmniejszeniu w związku ze zmniejszeniem liczby planowanych do wsparcia punktów selektywnego zbierania odpadów komunalnych z 30 do 9)</t>
  </si>
  <si>
    <t>(dokonuje się przeniesienia do wydatków inwestycyjnych część wydatków bieżących przy zachowaniu niezmienionej wartości projektu)</t>
  </si>
  <si>
    <t xml:space="preserve"> - spłacie rat kapitałowych kredytów i pożyczek oraz wykupu papierów wartościowych, odpowiednio zaciągniętych lub wyemitowanych w 2020 r. w związku 
   z ubytkami w dochodach związanych z COVID-19 oraz odsetkach i dyskoncie od tych zobowiązań, które zostały wyłączone ze wskaźnika spłaty zobowiązań,</t>
  </si>
  <si>
    <t xml:space="preserve"> - wydatkach bieżących ponoszonych w 2020 r. w celu realizacji zadań związanych z  przeciwdziałaniem COVID-19, które przy wyliczaniu wskaźnika spłaty 
   zobowiązań na rok 2021 i kolejne lata będą pomniejszały wydatki bieżące.</t>
  </si>
  <si>
    <t xml:space="preserve">    • z tytułu kredytu z 2008 r. w kwocie 3.100.000 zł,</t>
  </si>
  <si>
    <t xml:space="preserve">    • z tytułu kredytu z 2009 r. w kwocie 4.000.000 zł,</t>
  </si>
  <si>
    <t xml:space="preserve">    • z tytułu kredytu z 2012 r. w kwocie 11.000.000 zł, w tym kwota 2.000.000 zł przewidziana do spłaty w roku 2021 i kwota 9.000.000 zł przewidziana do 
      spłaty w roku 2022.</t>
  </si>
  <si>
    <t>(dokonuje się urealnienia poniesionych do końca 2019 r. wydatków, przeniesienia niewykorzystanej kwoty z roku 2019 na lata następne. Ogólna wartość dofinansowania projektu na pokrycie władu własnego województwa ulega zmniejszeniu w związku z rezygnacją przez Gminę Koronowo z realizacji ścieżki rowerowej Wierzchucin Królewski-Koronowo wzdłuż drogi wojewódzkiej nr 243 na odcinku od skrzyżowania z drogą powiatową nr 1137C do skrzyżowania z DK nr 25 w Koronowie, długość 11,20 km z realizacji ścieżki rowerowej Wierzchucin)</t>
  </si>
  <si>
    <t>(dokonuje się urealnienia poniesionych do końca 2019 r. wydatków oraz przeniesienia niewykorzystanej kwoty z roku 2019 do roku 2021. Ponadto przenosi się  część planowanych wydatków z roku 2020 do roku 2021 w związku z dokonaną weryfikacją stopnia zaawansowania robót budowlanych i możliwości przygotowania pełnej dokumentacji odbiorowej warunkującej dokonanie płatności w 2020 r. Łączna kwota wydatków inwestycyjnych ulega zmniejszeniu)</t>
  </si>
  <si>
    <t>1) ze zmian w planowanych przedsięwzięciach wieloletnich, w tym w przedsięwzięciach z udziałem środków unijnych,</t>
  </si>
  <si>
    <t>Marża kredytu z roku bieżącego jest niższa od marży dla kredytów przewidzianych do wcześniejszej spłaty. Ponadto wcześniejsza spłata pozwoli zredukować obciążenia budżetu roku 2021 i 2022,</t>
  </si>
  <si>
    <t>3) ze zmiany przychodów w 2021 r. poprzez zwiększenie o wolne środki, o których mowa w art. 217 ust. 2 pkt 6 ustawy o finansach publicznych wynikające 
   z rozliczenia 2019 r.,</t>
  </si>
  <si>
    <t>4) ze zwiększenia planowanych na 2022 r. dochodów z tytułu podatku dochodowego od osób prawnych o kwotę 20.000.000 zł, tj. z kwoty 217.820.000 zł 
   do kwoty 237.820.000 zł,</t>
  </si>
  <si>
    <t>5) ze zmiany wielkości deficytu w 2021 r. i 2022 r.</t>
  </si>
  <si>
    <t>2) ze zmian budżetu województwa na 2020 r., w tym:</t>
  </si>
  <si>
    <t xml:space="preserve"> - z aktualizacji dochodów i wydatków budżetu, w wyniku których deficyt maleje o kwotę 18.100.000 zł, tj. z kwoty 99.500.000 zł do kwoty
   81.400.000 zł. Następuje zwiększenie dochodów z tytułu podatku dochodowego od osób prawnych o kwotę 30.000.000 zł, tj. z kwoty 173.000.000 zł 
   do kwoty 203.000.000 zł w związku z tym, iż wielkość ubytków w dochodach uzyskiwanych z tego tytułu jest mniejsza niż pierwotnie szacowano,</t>
  </si>
  <si>
    <t>W związku z powyższymi zmianami w 2020 r. w załączniku nr 1 do wieloletniej prognozy finansowej Województwa Kujawsko-Pomorskiego na lata 2020-2038 w pozycji 10.11 "Wydatki bieżące podlegające ustawowemu wyłączeniu z limitu spłaty zobowiązań" ujęte zostały wydatki na wkład własny do projektów unijnych realizujących zadania związane z zapobieganiem, przeciwdziałaniem i zwalczaniem COVID-19. Wykazane wydatki brane są pod uwagę przy ustalaniu relacji ograniczającej spłatę długu na lata 2021 i następne (art. 15zob).</t>
  </si>
  <si>
    <r>
      <t xml:space="preserve">Ponadto rozporządzeniem Ministra Finansów z dnia 10 sierpnia 2020 r. dokonano zmiany wzoru wieloletniej prognozy finansowej  jednostki samorządu terytorialnego. Zmiana ta wynika z konieczności dostosowania wzoru wieloletniej prognozy finansowej do rozwiązań zawartych w ustawie z dnia 2 marca 2020 r. </t>
    </r>
    <r>
      <rPr>
        <i/>
        <sz val="12"/>
        <color indexed="8"/>
        <rFont val="Times New Roman"/>
        <family val="1"/>
      </rPr>
      <t xml:space="preserve">o szczególnych rozwiązaniach związanych z zapobieganiem, przeciwdziałaniem i zwalczaniem COVID-19, innych chorób zakaźnych oraz wywołanych nimi sytuacji kryzysowych </t>
    </r>
    <r>
      <rPr>
        <sz val="12"/>
        <color indexed="8"/>
        <rFont val="Times New Roman"/>
        <family val="1"/>
      </rPr>
      <t>(z późn. zm.). Zmiany wynikające z art. 15zoa i art. 15zob w/w ustawy są odpowiedzią na sytuację związaną ze stanem epidemii spowodowanym rozprzestrzenianiem się wirusa SARS-CoV-2 i polegają na:</t>
    </r>
  </si>
  <si>
    <t>(wydłuża się okres realizacji projektu do roku 2021 oraz przenosi się niewykorzystaną kwotę z roku 2019 do roku 2021. Ponadto  w związku z sytuacją epidemiczną w kraju przeniesiono część działań z roku 2020 do realizacji w roku 2021. Ogólna wartość projektu nie ulega zmianie)</t>
  </si>
  <si>
    <t>Przy obliczaniu limitów wskaźników spłaty zobowiązań nie skorzystano z możliwości wyłączenia z tytułu spłat rat kredytów i pożyczek wraz z należnymi odsetkami związanych z ubytkami w dochodach będących skutkiem wystąpienia COVID-19.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</si>
</sst>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[$€]* #,##0.00_);_([$€]* \(#,##0.00\);_([$€]* &quot;-&quot;??_);_(@_)"/>
    <numFmt numFmtId="165" formatCode="#,##0_ ;[Red]\-#,##0\ "/>
    <numFmt numFmtId="166" formatCode="0.0%"/>
    <numFmt numFmtId="167" formatCode="0##"/>
    <numFmt numFmtId="168" formatCode="[$-415]d\ mmmm\ yyyy"/>
    <numFmt numFmtId="169" formatCode="#,##0.00\ &quot;zł&quot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#,##0.00_ ;[Red]\-#,##0.00\ "/>
    <numFmt numFmtId="175" formatCode="0.00%;[Red]\-0.00%"/>
    <numFmt numFmtId="176" formatCode="0.0000%"/>
    <numFmt numFmtId="177" formatCode="#,##0.0"/>
    <numFmt numFmtId="178" formatCode="#,##0.000"/>
    <numFmt numFmtId="179" formatCode="#,##0.0000"/>
    <numFmt numFmtId="180" formatCode="0.000%"/>
  </numFmts>
  <fonts count="9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10"/>
      <name val="Arial PL"/>
      <family val="0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zcionka tekstu podstawowego"/>
      <family val="2"/>
    </font>
    <font>
      <b/>
      <sz val="12"/>
      <color indexed="8"/>
      <name val="Czcionka tekstu podstawowego"/>
      <family val="2"/>
    </font>
    <font>
      <sz val="10"/>
      <color indexed="8"/>
      <name val="Czcionka tekstu podstawowego"/>
      <family val="2"/>
    </font>
    <font>
      <sz val="12"/>
      <name val="Times New Roman"/>
      <family val="1"/>
    </font>
    <font>
      <b/>
      <sz val="11"/>
      <color indexed="8"/>
      <name val="Czcionka tekstu podstawowego"/>
      <family val="2"/>
    </font>
    <font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2"/>
      <color indexed="8"/>
      <name val="Times New Roman"/>
      <family val="1"/>
    </font>
    <font>
      <b/>
      <sz val="10"/>
      <color indexed="8"/>
      <name val="Czcionka tekstu podstawowego"/>
      <family val="2"/>
    </font>
    <font>
      <b/>
      <i/>
      <sz val="12"/>
      <color indexed="8"/>
      <name val="Times New Roman"/>
      <family val="1"/>
    </font>
    <font>
      <b/>
      <i/>
      <sz val="10"/>
      <color indexed="8"/>
      <name val="Czcionka tekstu podstawowego"/>
      <family val="2"/>
    </font>
    <font>
      <i/>
      <sz val="12"/>
      <name val="Times New Roman CE"/>
      <family val="0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9.25"/>
      <color indexed="1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9.25"/>
      <color indexed="20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6100"/>
      <name val="Czcionka tekstu podstawowego"/>
      <family val="2"/>
    </font>
    <font>
      <u val="single"/>
      <sz val="9.25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u val="single"/>
      <sz val="9.25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</borders>
  <cellStyleXfs count="1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58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58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58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58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58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58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58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58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58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58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58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58" fillId="22" borderId="0" applyNumberFormat="0" applyBorder="0" applyAlignment="0" applyProtection="0"/>
    <xf numFmtId="0" fontId="59" fillId="24" borderId="0" applyNumberFormat="0" applyBorder="0" applyAlignment="0" applyProtection="0"/>
    <xf numFmtId="0" fontId="20" fillId="25" borderId="0" applyNumberFormat="0" applyBorder="0" applyAlignment="0" applyProtection="0"/>
    <xf numFmtId="0" fontId="60" fillId="24" borderId="0" applyNumberFormat="0" applyBorder="0" applyAlignment="0" applyProtection="0"/>
    <xf numFmtId="0" fontId="59" fillId="26" borderId="0" applyNumberFormat="0" applyBorder="0" applyAlignment="0" applyProtection="0"/>
    <xf numFmtId="0" fontId="20" fillId="17" borderId="0" applyNumberFormat="0" applyBorder="0" applyAlignment="0" applyProtection="0"/>
    <xf numFmtId="0" fontId="60" fillId="26" borderId="0" applyNumberFormat="0" applyBorder="0" applyAlignment="0" applyProtection="0"/>
    <xf numFmtId="0" fontId="59" fillId="27" borderId="0" applyNumberFormat="0" applyBorder="0" applyAlignment="0" applyProtection="0"/>
    <xf numFmtId="0" fontId="20" fillId="19" borderId="0" applyNumberFormat="0" applyBorder="0" applyAlignment="0" applyProtection="0"/>
    <xf numFmtId="0" fontId="60" fillId="27" borderId="0" applyNumberFormat="0" applyBorder="0" applyAlignment="0" applyProtection="0"/>
    <xf numFmtId="0" fontId="59" fillId="28" borderId="0" applyNumberFormat="0" applyBorder="0" applyAlignment="0" applyProtection="0"/>
    <xf numFmtId="0" fontId="20" fillId="29" borderId="0" applyNumberFormat="0" applyBorder="0" applyAlignment="0" applyProtection="0"/>
    <xf numFmtId="0" fontId="60" fillId="28" borderId="0" applyNumberFormat="0" applyBorder="0" applyAlignment="0" applyProtection="0"/>
    <xf numFmtId="0" fontId="59" fillId="30" borderId="0" applyNumberFormat="0" applyBorder="0" applyAlignment="0" applyProtection="0"/>
    <xf numFmtId="0" fontId="20" fillId="31" borderId="0" applyNumberFormat="0" applyBorder="0" applyAlignment="0" applyProtection="0"/>
    <xf numFmtId="0" fontId="60" fillId="30" borderId="0" applyNumberFormat="0" applyBorder="0" applyAlignment="0" applyProtection="0"/>
    <xf numFmtId="0" fontId="59" fillId="32" borderId="0" applyNumberFormat="0" applyBorder="0" applyAlignment="0" applyProtection="0"/>
    <xf numFmtId="0" fontId="20" fillId="33" borderId="0" applyNumberFormat="0" applyBorder="0" applyAlignment="0" applyProtection="0"/>
    <xf numFmtId="0" fontId="60" fillId="32" borderId="0" applyNumberFormat="0" applyBorder="0" applyAlignment="0" applyProtection="0"/>
    <xf numFmtId="0" fontId="59" fillId="34" borderId="0" applyNumberFormat="0" applyBorder="0" applyAlignment="0" applyProtection="0"/>
    <xf numFmtId="0" fontId="20" fillId="35" borderId="0" applyNumberFormat="0" applyBorder="0" applyAlignment="0" applyProtection="0"/>
    <xf numFmtId="0" fontId="60" fillId="34" borderId="0" applyNumberFormat="0" applyBorder="0" applyAlignment="0" applyProtection="0"/>
    <xf numFmtId="0" fontId="59" fillId="36" borderId="0" applyNumberFormat="0" applyBorder="0" applyAlignment="0" applyProtection="0"/>
    <xf numFmtId="0" fontId="20" fillId="37" borderId="0" applyNumberFormat="0" applyBorder="0" applyAlignment="0" applyProtection="0"/>
    <xf numFmtId="0" fontId="60" fillId="36" borderId="0" applyNumberFormat="0" applyBorder="0" applyAlignment="0" applyProtection="0"/>
    <xf numFmtId="0" fontId="59" fillId="38" borderId="0" applyNumberFormat="0" applyBorder="0" applyAlignment="0" applyProtection="0"/>
    <xf numFmtId="0" fontId="20" fillId="39" borderId="0" applyNumberFormat="0" applyBorder="0" applyAlignment="0" applyProtection="0"/>
    <xf numFmtId="0" fontId="60" fillId="38" borderId="0" applyNumberFormat="0" applyBorder="0" applyAlignment="0" applyProtection="0"/>
    <xf numFmtId="0" fontId="59" fillId="40" borderId="0" applyNumberFormat="0" applyBorder="0" applyAlignment="0" applyProtection="0"/>
    <xf numFmtId="0" fontId="20" fillId="29" borderId="0" applyNumberFormat="0" applyBorder="0" applyAlignment="0" applyProtection="0"/>
    <xf numFmtId="0" fontId="60" fillId="40" borderId="0" applyNumberFormat="0" applyBorder="0" applyAlignment="0" applyProtection="0"/>
    <xf numFmtId="0" fontId="59" fillId="41" borderId="0" applyNumberFormat="0" applyBorder="0" applyAlignment="0" applyProtection="0"/>
    <xf numFmtId="0" fontId="20" fillId="31" borderId="0" applyNumberFormat="0" applyBorder="0" applyAlignment="0" applyProtection="0"/>
    <xf numFmtId="0" fontId="60" fillId="41" borderId="0" applyNumberFormat="0" applyBorder="0" applyAlignment="0" applyProtection="0"/>
    <xf numFmtId="0" fontId="59" fillId="42" borderId="0" applyNumberFormat="0" applyBorder="0" applyAlignment="0" applyProtection="0"/>
    <xf numFmtId="0" fontId="20" fillId="43" borderId="0" applyNumberFormat="0" applyBorder="0" applyAlignment="0" applyProtection="0"/>
    <xf numFmtId="0" fontId="60" fillId="42" borderId="0" applyNumberFormat="0" applyBorder="0" applyAlignment="0" applyProtection="0"/>
    <xf numFmtId="0" fontId="61" fillId="44" borderId="1" applyNumberFormat="0" applyAlignment="0" applyProtection="0"/>
    <xf numFmtId="0" fontId="21" fillId="13" borderId="2" applyNumberFormat="0" applyAlignment="0" applyProtection="0"/>
    <xf numFmtId="0" fontId="62" fillId="44" borderId="1" applyNumberFormat="0" applyAlignment="0" applyProtection="0"/>
    <xf numFmtId="0" fontId="63" fillId="45" borderId="3" applyNumberFormat="0" applyAlignment="0" applyProtection="0"/>
    <xf numFmtId="0" fontId="22" fillId="46" borderId="4" applyNumberFormat="0" applyAlignment="0" applyProtection="0"/>
    <xf numFmtId="0" fontId="64" fillId="45" borderId="3" applyNumberFormat="0" applyAlignment="0" applyProtection="0"/>
    <xf numFmtId="0" fontId="23" fillId="7" borderId="0" applyNumberFormat="0" applyBorder="0" applyAlignment="0" applyProtection="0"/>
    <xf numFmtId="0" fontId="65" fillId="47" borderId="0" applyNumberFormat="0" applyBorder="0" applyAlignment="0" applyProtection="0"/>
    <xf numFmtId="0" fontId="66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24" fillId="0" borderId="6" applyNumberFormat="0" applyFill="0" applyAlignment="0" applyProtection="0"/>
    <xf numFmtId="0" fontId="69" fillId="0" borderId="5" applyNumberFormat="0" applyFill="0" applyAlignment="0" applyProtection="0"/>
    <xf numFmtId="0" fontId="70" fillId="48" borderId="7" applyNumberFormat="0" applyAlignment="0" applyProtection="0"/>
    <xf numFmtId="0" fontId="25" fillId="49" borderId="8" applyNumberFormat="0" applyAlignment="0" applyProtection="0"/>
    <xf numFmtId="0" fontId="71" fillId="48" borderId="7" applyNumberFormat="0" applyAlignment="0" applyProtection="0"/>
    <xf numFmtId="0" fontId="72" fillId="0" borderId="9" applyNumberFormat="0" applyFill="0" applyAlignment="0" applyProtection="0"/>
    <xf numFmtId="0" fontId="26" fillId="0" borderId="10" applyNumberFormat="0" applyFill="0" applyAlignment="0" applyProtection="0"/>
    <xf numFmtId="0" fontId="73" fillId="0" borderId="9" applyNumberFormat="0" applyFill="0" applyAlignment="0" applyProtection="0"/>
    <xf numFmtId="0" fontId="74" fillId="0" borderId="11" applyNumberFormat="0" applyFill="0" applyAlignment="0" applyProtection="0"/>
    <xf numFmtId="0" fontId="27" fillId="0" borderId="12" applyNumberFormat="0" applyFill="0" applyAlignment="0" applyProtection="0"/>
    <xf numFmtId="0" fontId="75" fillId="0" borderId="11" applyNumberFormat="0" applyFill="0" applyAlignment="0" applyProtection="0"/>
    <xf numFmtId="0" fontId="76" fillId="0" borderId="13" applyNumberFormat="0" applyFill="0" applyAlignment="0" applyProtection="0"/>
    <xf numFmtId="0" fontId="28" fillId="0" borderId="14" applyNumberFormat="0" applyFill="0" applyAlignment="0" applyProtection="0"/>
    <xf numFmtId="0" fontId="77" fillId="0" borderId="13" applyNumberFormat="0" applyFill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9" fillId="50" borderId="0" applyNumberFormat="0" applyBorder="0" applyAlignment="0" applyProtection="0"/>
    <xf numFmtId="0" fontId="78" fillId="51" borderId="0" applyNumberFormat="0" applyBorder="0" applyAlignment="0" applyProtection="0"/>
    <xf numFmtId="0" fontId="79" fillId="5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5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80" fillId="45" borderId="1" applyNumberFormat="0" applyAlignment="0" applyProtection="0"/>
    <xf numFmtId="0" fontId="30" fillId="46" borderId="2" applyNumberFormat="0" applyAlignment="0" applyProtection="0"/>
    <xf numFmtId="0" fontId="81" fillId="45" borderId="1" applyNumberFormat="0" applyAlignment="0" applyProtection="0"/>
    <xf numFmtId="0" fontId="82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>
      <alignment/>
      <protection/>
    </xf>
    <xf numFmtId="0" fontId="83" fillId="0" borderId="15" applyNumberFormat="0" applyFill="0" applyAlignment="0" applyProtection="0"/>
    <xf numFmtId="0" fontId="15" fillId="0" borderId="16" applyNumberFormat="0" applyFill="0" applyAlignment="0" applyProtection="0"/>
    <xf numFmtId="0" fontId="84" fillId="0" borderId="15" applyNumberFormat="0" applyFill="0" applyAlignment="0" applyProtection="0"/>
    <xf numFmtId="0" fontId="8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2" fillId="53" borderId="18" applyNumberFormat="0" applyFont="0" applyAlignment="0" applyProtection="0"/>
    <xf numFmtId="0" fontId="5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5" borderId="0" applyNumberFormat="0" applyBorder="0" applyAlignment="0" applyProtection="0"/>
    <xf numFmtId="0" fontId="90" fillId="54" borderId="0" applyNumberFormat="0" applyBorder="0" applyAlignment="0" applyProtection="0"/>
    <xf numFmtId="0" fontId="91" fillId="54" borderId="0" applyNumberFormat="0" applyBorder="0" applyAlignment="0" applyProtection="0"/>
  </cellStyleXfs>
  <cellXfs count="195">
    <xf numFmtId="0" fontId="0" fillId="0" borderId="0" xfId="0" applyAlignment="1">
      <alignment/>
    </xf>
    <xf numFmtId="0" fontId="7" fillId="0" borderId="0" xfId="0" applyFont="1" applyFill="1" applyAlignment="1" applyProtection="1">
      <alignment horizontal="center" wrapText="1"/>
      <protection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2" fontId="6" fillId="0" borderId="19" xfId="0" applyNumberFormat="1" applyFont="1" applyFill="1" applyBorder="1" applyAlignment="1">
      <alignment horizontal="center" vertical="center" wrapText="1"/>
    </xf>
    <xf numFmtId="2" fontId="6" fillId="0" borderId="20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8" fillId="0" borderId="22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9" fillId="0" borderId="26" xfId="0" applyFont="1" applyFill="1" applyBorder="1" applyAlignment="1">
      <alignment horizontal="center" vertical="center"/>
    </xf>
    <xf numFmtId="3" fontId="9" fillId="0" borderId="27" xfId="0" applyNumberFormat="1" applyFont="1" applyFill="1" applyBorder="1" applyAlignment="1">
      <alignment vertical="center"/>
    </xf>
    <xf numFmtId="3" fontId="9" fillId="0" borderId="28" xfId="0" applyNumberFormat="1" applyFont="1" applyFill="1" applyBorder="1" applyAlignment="1">
      <alignment vertical="center"/>
    </xf>
    <xf numFmtId="3" fontId="9" fillId="0" borderId="29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3" fontId="9" fillId="0" borderId="3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31" xfId="0" applyFont="1" applyFill="1" applyBorder="1" applyAlignment="1">
      <alignment horizontal="center" vertical="center"/>
    </xf>
    <xf numFmtId="3" fontId="9" fillId="0" borderId="32" xfId="0" applyNumberFormat="1" applyFont="1" applyFill="1" applyBorder="1" applyAlignment="1">
      <alignment vertical="center"/>
    </xf>
    <xf numFmtId="3" fontId="9" fillId="0" borderId="33" xfId="0" applyNumberFormat="1" applyFont="1" applyFill="1" applyBorder="1" applyAlignment="1">
      <alignment vertical="center"/>
    </xf>
    <xf numFmtId="3" fontId="9" fillId="0" borderId="34" xfId="0" applyNumberFormat="1" applyFont="1" applyFill="1" applyBorder="1" applyAlignment="1">
      <alignment vertical="center"/>
    </xf>
    <xf numFmtId="3" fontId="9" fillId="0" borderId="35" xfId="0" applyNumberFormat="1" applyFont="1" applyFill="1" applyBorder="1" applyAlignment="1">
      <alignment vertical="center"/>
    </xf>
    <xf numFmtId="0" fontId="9" fillId="0" borderId="36" xfId="0" applyFont="1" applyFill="1" applyBorder="1" applyAlignment="1">
      <alignment horizontal="center" vertical="center"/>
    </xf>
    <xf numFmtId="3" fontId="9" fillId="0" borderId="37" xfId="0" applyNumberFormat="1" applyFont="1" applyFill="1" applyBorder="1" applyAlignment="1">
      <alignment vertical="center"/>
    </xf>
    <xf numFmtId="3" fontId="9" fillId="0" borderId="20" xfId="0" applyNumberFormat="1" applyFont="1" applyFill="1" applyBorder="1" applyAlignment="1">
      <alignment vertical="center"/>
    </xf>
    <xf numFmtId="3" fontId="9" fillId="0" borderId="21" xfId="0" applyNumberFormat="1" applyFont="1" applyFill="1" applyBorder="1" applyAlignment="1">
      <alignment vertical="center"/>
    </xf>
    <xf numFmtId="3" fontId="9" fillId="0" borderId="19" xfId="0" applyNumberFormat="1" applyFont="1" applyFill="1" applyBorder="1" applyAlignment="1">
      <alignment vertical="center"/>
    </xf>
    <xf numFmtId="0" fontId="9" fillId="0" borderId="38" xfId="0" applyFont="1" applyFill="1" applyBorder="1" applyAlignment="1">
      <alignment horizontal="center" vertical="center"/>
    </xf>
    <xf numFmtId="3" fontId="9" fillId="0" borderId="39" xfId="0" applyNumberFormat="1" applyFont="1" applyFill="1" applyBorder="1" applyAlignment="1">
      <alignment vertical="center"/>
    </xf>
    <xf numFmtId="0" fontId="9" fillId="0" borderId="32" xfId="0" applyFont="1" applyFill="1" applyBorder="1" applyAlignment="1">
      <alignment horizontal="center" vertical="center"/>
    </xf>
    <xf numFmtId="3" fontId="9" fillId="0" borderId="40" xfId="0" applyNumberFormat="1" applyFont="1" applyFill="1" applyBorder="1" applyAlignment="1">
      <alignment vertical="center"/>
    </xf>
    <xf numFmtId="0" fontId="9" fillId="0" borderId="37" xfId="0" applyFont="1" applyFill="1" applyBorder="1" applyAlignment="1">
      <alignment horizontal="center" vertical="center"/>
    </xf>
    <xf numFmtId="3" fontId="9" fillId="0" borderId="41" xfId="0" applyNumberFormat="1" applyFont="1" applyFill="1" applyBorder="1" applyAlignment="1">
      <alignment vertical="center"/>
    </xf>
    <xf numFmtId="0" fontId="13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16" fillId="0" borderId="33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 wrapText="1"/>
      <protection/>
    </xf>
    <xf numFmtId="0" fontId="12" fillId="0" borderId="0" xfId="0" applyFont="1" applyFill="1" applyAlignment="1" applyProtection="1">
      <alignment vertical="center" wrapText="1"/>
      <protection/>
    </xf>
    <xf numFmtId="0" fontId="11" fillId="0" borderId="0" xfId="0" applyFont="1" applyFill="1" applyAlignment="1" applyProtection="1">
      <alignment vertical="center" wrapText="1"/>
      <protection/>
    </xf>
    <xf numFmtId="0" fontId="11" fillId="0" borderId="0" xfId="0" applyFont="1" applyFill="1" applyAlignment="1" applyProtection="1">
      <alignment wrapText="1"/>
      <protection/>
    </xf>
    <xf numFmtId="0" fontId="10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horizontal="center" vertical="center" wrapText="1"/>
      <protection/>
    </xf>
    <xf numFmtId="0" fontId="13" fillId="0" borderId="0" xfId="0" applyFont="1" applyFill="1" applyAlignment="1" applyProtection="1">
      <alignment wrapText="1"/>
      <protection/>
    </xf>
    <xf numFmtId="0" fontId="11" fillId="0" borderId="0" xfId="0" applyFont="1" applyFill="1" applyAlignment="1" applyProtection="1">
      <alignment wrapText="1"/>
      <protection/>
    </xf>
    <xf numFmtId="0" fontId="7" fillId="0" borderId="0" xfId="0" applyFont="1" applyFill="1" applyAlignment="1" applyProtection="1">
      <alignment wrapText="1"/>
      <protection/>
    </xf>
    <xf numFmtId="0" fontId="16" fillId="0" borderId="0" xfId="0" applyFont="1" applyFill="1" applyAlignment="1" applyProtection="1">
      <alignment wrapText="1"/>
      <protection/>
    </xf>
    <xf numFmtId="0" fontId="12" fillId="0" borderId="0" xfId="0" applyFont="1" applyFill="1" applyAlignment="1" applyProtection="1">
      <alignment wrapText="1"/>
      <protection/>
    </xf>
    <xf numFmtId="0" fontId="7" fillId="0" borderId="0" xfId="0" applyFont="1" applyFill="1" applyAlignment="1" applyProtection="1">
      <alignment vertical="center" wrapText="1"/>
      <protection/>
    </xf>
    <xf numFmtId="0" fontId="35" fillId="0" borderId="0" xfId="0" applyFont="1" applyFill="1" applyAlignment="1" applyProtection="1">
      <alignment wrapText="1"/>
      <protection/>
    </xf>
    <xf numFmtId="0" fontId="35" fillId="0" borderId="0" xfId="0" applyFont="1" applyFill="1" applyAlignment="1" applyProtection="1">
      <alignment vertical="center" wrapText="1"/>
      <protection/>
    </xf>
    <xf numFmtId="0" fontId="92" fillId="0" borderId="33" xfId="0" applyFont="1" applyFill="1" applyBorder="1" applyAlignment="1" applyProtection="1">
      <alignment horizontal="left" vertical="center" wrapText="1" indent="4"/>
      <protection/>
    </xf>
    <xf numFmtId="0" fontId="92" fillId="0" borderId="33" xfId="0" applyFont="1" applyFill="1" applyBorder="1" applyAlignment="1" applyProtection="1">
      <alignment horizontal="left" vertical="center" wrapText="1" indent="6"/>
      <protection/>
    </xf>
    <xf numFmtId="0" fontId="92" fillId="0" borderId="33" xfId="0" applyFont="1" applyFill="1" applyBorder="1" applyAlignment="1" applyProtection="1">
      <alignment horizontal="left" vertical="center" wrapText="1" indent="2"/>
      <protection/>
    </xf>
    <xf numFmtId="0" fontId="93" fillId="0" borderId="33" xfId="0" applyFont="1" applyFill="1" applyBorder="1" applyAlignment="1" applyProtection="1">
      <alignment horizontal="left" vertical="center" wrapText="1" indent="2"/>
      <protection/>
    </xf>
    <xf numFmtId="0" fontId="93" fillId="0" borderId="33" xfId="0" applyFont="1" applyFill="1" applyBorder="1" applyAlignment="1" applyProtection="1">
      <alignment vertical="center" wrapText="1"/>
      <protection/>
    </xf>
    <xf numFmtId="0" fontId="92" fillId="0" borderId="33" xfId="0" applyFont="1" applyFill="1" applyBorder="1" applyAlignment="1" applyProtection="1">
      <alignment horizontal="left" vertical="center" wrapText="1" indent="8"/>
      <protection/>
    </xf>
    <xf numFmtId="0" fontId="92" fillId="0" borderId="33" xfId="0" applyFont="1" applyFill="1" applyBorder="1" applyAlignment="1" applyProtection="1" quotePrefix="1">
      <alignment horizontal="left" vertical="center" wrapText="1" indent="2"/>
      <protection/>
    </xf>
    <xf numFmtId="0" fontId="93" fillId="0" borderId="33" xfId="0" applyFont="1" applyFill="1" applyBorder="1" applyAlignment="1" applyProtection="1">
      <alignment horizontal="left" vertical="center" wrapText="1"/>
      <protection/>
    </xf>
    <xf numFmtId="0" fontId="92" fillId="0" borderId="33" xfId="0" applyFont="1" applyFill="1" applyBorder="1" applyAlignment="1" applyProtection="1">
      <alignment horizontal="left" vertical="center" wrapText="1"/>
      <protection/>
    </xf>
    <xf numFmtId="0" fontId="93" fillId="0" borderId="33" xfId="0" applyFont="1" applyFill="1" applyBorder="1" applyAlignment="1" applyProtection="1" quotePrefix="1">
      <alignment horizontal="left" vertical="center" wrapText="1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/>
      <protection/>
    </xf>
    <xf numFmtId="0" fontId="92" fillId="0" borderId="0" xfId="0" applyFont="1" applyFill="1" applyBorder="1" applyAlignment="1" applyProtection="1">
      <alignment horizontal="left" vertical="center" wrapText="1"/>
      <protection/>
    </xf>
    <xf numFmtId="0" fontId="92" fillId="0" borderId="0" xfId="0" applyFont="1" applyFill="1" applyBorder="1" applyAlignment="1" applyProtection="1">
      <alignment horizontal="left" vertical="center" wrapText="1" indent="2"/>
      <protection/>
    </xf>
    <xf numFmtId="174" fontId="7" fillId="0" borderId="33" xfId="132" applyNumberFormat="1" applyFont="1" applyFill="1" applyBorder="1" applyAlignment="1" applyProtection="1">
      <alignment vertical="center" shrinkToFit="1"/>
      <protection/>
    </xf>
    <xf numFmtId="4" fontId="7" fillId="0" borderId="33" xfId="132" applyNumberFormat="1" applyFont="1" applyFill="1" applyBorder="1" applyAlignment="1" applyProtection="1">
      <alignment vertical="center" shrinkToFit="1"/>
      <protection/>
    </xf>
    <xf numFmtId="174" fontId="10" fillId="0" borderId="33" xfId="132" applyNumberFormat="1" applyFont="1" applyFill="1" applyBorder="1" applyAlignment="1" applyProtection="1">
      <alignment vertical="center" shrinkToFit="1"/>
      <protection/>
    </xf>
    <xf numFmtId="4" fontId="10" fillId="0" borderId="33" xfId="132" applyNumberFormat="1" applyFont="1" applyFill="1" applyBorder="1" applyAlignment="1" applyProtection="1">
      <alignment vertical="center" shrinkToFit="1"/>
      <protection/>
    </xf>
    <xf numFmtId="4" fontId="7" fillId="0" borderId="33" xfId="0" applyNumberFormat="1" applyFont="1" applyFill="1" applyBorder="1" applyAlignment="1" applyProtection="1">
      <alignment horizontal="right" vertical="center" wrapText="1"/>
      <protection/>
    </xf>
    <xf numFmtId="174" fontId="7" fillId="0" borderId="33" xfId="132" applyNumberFormat="1" applyFont="1" applyFill="1" applyBorder="1" applyAlignment="1" applyProtection="1">
      <alignment horizontal="center" vertical="center" shrinkToFit="1"/>
      <protection/>
    </xf>
    <xf numFmtId="4" fontId="7" fillId="0" borderId="33" xfId="132" applyNumberFormat="1" applyFont="1" applyFill="1" applyBorder="1" applyAlignment="1" applyProtection="1">
      <alignment horizontal="center" vertical="center" shrinkToFit="1"/>
      <protection/>
    </xf>
    <xf numFmtId="10" fontId="10" fillId="0" borderId="33" xfId="132" applyNumberFormat="1" applyFont="1" applyFill="1" applyBorder="1" applyAlignment="1" applyProtection="1">
      <alignment vertical="center" shrinkToFit="1"/>
      <protection/>
    </xf>
    <xf numFmtId="174" fontId="10" fillId="0" borderId="33" xfId="132" applyNumberFormat="1" applyFont="1" applyFill="1" applyBorder="1" applyAlignment="1" applyProtection="1">
      <alignment horizontal="center" vertical="center" shrinkToFit="1"/>
      <protection/>
    </xf>
    <xf numFmtId="10" fontId="10" fillId="0" borderId="33" xfId="132" applyNumberFormat="1" applyFont="1" applyFill="1" applyBorder="1" applyAlignment="1" applyProtection="1">
      <alignment horizontal="center" vertical="center" shrinkToFit="1"/>
      <protection/>
    </xf>
    <xf numFmtId="10" fontId="10" fillId="0" borderId="0" xfId="132" applyNumberFormat="1" applyFont="1" applyFill="1" applyBorder="1" applyAlignment="1" applyProtection="1">
      <alignment horizontal="center" vertical="center" shrinkToFit="1"/>
      <protection/>
    </xf>
    <xf numFmtId="0" fontId="13" fillId="0" borderId="0" xfId="0" applyFont="1" applyFill="1" applyAlignment="1" applyProtection="1">
      <alignment horizontal="right" vertical="center" wrapText="1"/>
      <protection/>
    </xf>
    <xf numFmtId="0" fontId="6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 horizontal="justify" wrapText="1"/>
      <protection/>
    </xf>
    <xf numFmtId="0" fontId="0" fillId="0" borderId="0" xfId="0" applyFill="1" applyAlignment="1" applyProtection="1">
      <alignment wrapText="1"/>
      <protection/>
    </xf>
    <xf numFmtId="0" fontId="9" fillId="0" borderId="0" xfId="0" applyFont="1" applyFill="1" applyAlignment="1" applyProtection="1">
      <alignment horizontal="center"/>
      <protection/>
    </xf>
    <xf numFmtId="0" fontId="9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vertical="center"/>
      <protection/>
    </xf>
    <xf numFmtId="2" fontId="6" fillId="0" borderId="42" xfId="0" applyNumberFormat="1" applyFont="1" applyFill="1" applyBorder="1" applyAlignment="1" applyProtection="1">
      <alignment horizontal="center" vertical="center" wrapText="1"/>
      <protection/>
    </xf>
    <xf numFmtId="2" fontId="6" fillId="0" borderId="43" xfId="0" applyNumberFormat="1" applyFont="1" applyFill="1" applyBorder="1" applyAlignment="1" applyProtection="1">
      <alignment horizontal="center" vertical="center" wrapText="1"/>
      <protection/>
    </xf>
    <xf numFmtId="2" fontId="6" fillId="0" borderId="44" xfId="0" applyNumberFormat="1" applyFont="1" applyFill="1" applyBorder="1" applyAlignment="1" applyProtection="1">
      <alignment horizontal="center" vertical="center" wrapText="1"/>
      <protection/>
    </xf>
    <xf numFmtId="2" fontId="6" fillId="0" borderId="45" xfId="0" applyNumberFormat="1" applyFont="1" applyFill="1" applyBorder="1" applyAlignment="1" applyProtection="1">
      <alignment horizontal="center" vertical="center" wrapText="1"/>
      <protection/>
    </xf>
    <xf numFmtId="2" fontId="6" fillId="0" borderId="0" xfId="0" applyNumberFormat="1" applyFont="1" applyFill="1" applyBorder="1" applyAlignment="1" applyProtection="1">
      <alignment horizontal="center" vertical="center" wrapText="1"/>
      <protection/>
    </xf>
    <xf numFmtId="2" fontId="6" fillId="0" borderId="19" xfId="0" applyNumberFormat="1" applyFont="1" applyFill="1" applyBorder="1" applyAlignment="1" applyProtection="1">
      <alignment horizontal="center" vertical="center" wrapText="1"/>
      <protection/>
    </xf>
    <xf numFmtId="2" fontId="6" fillId="0" borderId="20" xfId="0" applyNumberFormat="1" applyFont="1" applyFill="1" applyBorder="1" applyAlignment="1" applyProtection="1">
      <alignment horizontal="center" vertical="center" wrapText="1"/>
      <protection/>
    </xf>
    <xf numFmtId="2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/>
      <protection/>
    </xf>
    <xf numFmtId="0" fontId="18" fillId="0" borderId="46" xfId="0" applyFont="1" applyFill="1" applyBorder="1" applyAlignment="1" applyProtection="1">
      <alignment horizontal="center"/>
      <protection/>
    </xf>
    <xf numFmtId="0" fontId="18" fillId="0" borderId="47" xfId="0" applyFont="1" applyFill="1" applyBorder="1" applyAlignment="1" applyProtection="1">
      <alignment horizontal="center"/>
      <protection/>
    </xf>
    <xf numFmtId="0" fontId="18" fillId="0" borderId="48" xfId="0" applyFont="1" applyFill="1" applyBorder="1" applyAlignment="1" applyProtection="1">
      <alignment horizontal="center"/>
      <protection/>
    </xf>
    <xf numFmtId="0" fontId="18" fillId="0" borderId="49" xfId="0" applyFont="1" applyFill="1" applyBorder="1" applyAlignment="1" applyProtection="1">
      <alignment horizontal="center"/>
      <protection/>
    </xf>
    <xf numFmtId="0" fontId="18" fillId="0" borderId="50" xfId="0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 horizontal="center"/>
      <protection/>
    </xf>
    <xf numFmtId="0" fontId="18" fillId="0" borderId="0" xfId="0" applyFont="1" applyFill="1" applyAlignment="1" applyProtection="1">
      <alignment/>
      <protection/>
    </xf>
    <xf numFmtId="0" fontId="9" fillId="0" borderId="31" xfId="0" applyFont="1" applyFill="1" applyBorder="1" applyAlignment="1" applyProtection="1">
      <alignment horizontal="center" vertical="center"/>
      <protection/>
    </xf>
    <xf numFmtId="4" fontId="9" fillId="0" borderId="30" xfId="0" applyNumberFormat="1" applyFont="1" applyFill="1" applyBorder="1" applyAlignment="1" applyProtection="1">
      <alignment vertical="center"/>
      <protection/>
    </xf>
    <xf numFmtId="4" fontId="9" fillId="0" borderId="51" xfId="0" applyNumberFormat="1" applyFont="1" applyFill="1" applyBorder="1" applyAlignment="1" applyProtection="1">
      <alignment vertical="center"/>
      <protection/>
    </xf>
    <xf numFmtId="4" fontId="9" fillId="0" borderId="34" xfId="0" applyNumberFormat="1" applyFont="1" applyFill="1" applyBorder="1" applyAlignment="1" applyProtection="1">
      <alignment vertical="center"/>
      <protection/>
    </xf>
    <xf numFmtId="4" fontId="9" fillId="0" borderId="0" xfId="0" applyNumberFormat="1" applyFont="1" applyFill="1" applyBorder="1" applyAlignment="1" applyProtection="1">
      <alignment vertical="center"/>
      <protection/>
    </xf>
    <xf numFmtId="4" fontId="9" fillId="0" borderId="35" xfId="0" applyNumberFormat="1" applyFont="1" applyFill="1" applyBorder="1" applyAlignment="1" applyProtection="1">
      <alignment vertical="center"/>
      <protection/>
    </xf>
    <xf numFmtId="4" fontId="9" fillId="0" borderId="33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52" xfId="0" applyFont="1" applyFill="1" applyBorder="1" applyAlignment="1" applyProtection="1">
      <alignment horizontal="center" vertical="center"/>
      <protection/>
    </xf>
    <xf numFmtId="4" fontId="9" fillId="0" borderId="42" xfId="0" applyNumberFormat="1" applyFont="1" applyFill="1" applyBorder="1" applyAlignment="1" applyProtection="1">
      <alignment vertical="center"/>
      <protection/>
    </xf>
    <xf numFmtId="4" fontId="9" fillId="0" borderId="44" xfId="0" applyNumberFormat="1" applyFont="1" applyFill="1" applyBorder="1" applyAlignment="1" applyProtection="1">
      <alignment vertical="center"/>
      <protection/>
    </xf>
    <xf numFmtId="0" fontId="9" fillId="0" borderId="36" xfId="0" applyFont="1" applyFill="1" applyBorder="1" applyAlignment="1" applyProtection="1">
      <alignment horizontal="center" vertical="center"/>
      <protection/>
    </xf>
    <xf numFmtId="4" fontId="9" fillId="0" borderId="19" xfId="0" applyNumberFormat="1" applyFont="1" applyFill="1" applyBorder="1" applyAlignment="1" applyProtection="1">
      <alignment vertical="center"/>
      <protection/>
    </xf>
    <xf numFmtId="4" fontId="9" fillId="0" borderId="53" xfId="0" applyNumberFormat="1" applyFont="1" applyFill="1" applyBorder="1" applyAlignment="1" applyProtection="1">
      <alignment vertical="center"/>
      <protection/>
    </xf>
    <xf numFmtId="4" fontId="9" fillId="0" borderId="21" xfId="0" applyNumberFormat="1" applyFont="1" applyFill="1" applyBorder="1" applyAlignment="1" applyProtection="1">
      <alignment vertical="center"/>
      <protection/>
    </xf>
    <xf numFmtId="4" fontId="9" fillId="0" borderId="20" xfId="0" applyNumberFormat="1" applyFont="1" applyFill="1" applyBorder="1" applyAlignment="1" applyProtection="1">
      <alignment vertical="center"/>
      <protection/>
    </xf>
    <xf numFmtId="4" fontId="9" fillId="0" borderId="0" xfId="0" applyNumberFormat="1" applyFont="1" applyFill="1" applyAlignment="1" applyProtection="1">
      <alignment/>
      <protection/>
    </xf>
    <xf numFmtId="4" fontId="9" fillId="0" borderId="0" xfId="0" applyNumberFormat="1" applyFont="1" applyFill="1" applyBorder="1" applyAlignment="1" applyProtection="1">
      <alignment/>
      <protection/>
    </xf>
    <xf numFmtId="0" fontId="18" fillId="0" borderId="22" xfId="0" applyFont="1" applyFill="1" applyBorder="1" applyAlignment="1" applyProtection="1">
      <alignment horizontal="center"/>
      <protection/>
    </xf>
    <xf numFmtId="4" fontId="9" fillId="0" borderId="28" xfId="0" applyNumberFormat="1" applyFont="1" applyFill="1" applyBorder="1" applyAlignment="1" applyProtection="1">
      <alignment vertical="center"/>
      <protection/>
    </xf>
    <xf numFmtId="4" fontId="9" fillId="0" borderId="29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Alignment="1" applyProtection="1">
      <alignment horizontal="center" vertical="top"/>
      <protection/>
    </xf>
    <xf numFmtId="0" fontId="35" fillId="0" borderId="0" xfId="0" applyFont="1" applyFill="1" applyAlignment="1" applyProtection="1">
      <alignment horizontal="center" vertical="top"/>
      <protection/>
    </xf>
    <xf numFmtId="3" fontId="35" fillId="0" borderId="0" xfId="0" applyNumberFormat="1" applyFont="1" applyFill="1" applyAlignment="1" applyProtection="1">
      <alignment/>
      <protection/>
    </xf>
    <xf numFmtId="0" fontId="10" fillId="0" borderId="0" xfId="0" applyFont="1" applyFill="1" applyBorder="1" applyAlignment="1" applyProtection="1">
      <alignment horizontal="justify" wrapText="1"/>
      <protection/>
    </xf>
    <xf numFmtId="0" fontId="10" fillId="0" borderId="0" xfId="0" applyFont="1" applyFill="1" applyBorder="1" applyAlignment="1" applyProtection="1">
      <alignment horizontal="center" vertical="top"/>
      <protection/>
    </xf>
    <xf numFmtId="0" fontId="13" fillId="0" borderId="0" xfId="0" applyFont="1" applyFill="1" applyBorder="1" applyAlignment="1" applyProtection="1">
      <alignment vertical="center" wrapText="1"/>
      <protection/>
    </xf>
    <xf numFmtId="0" fontId="35" fillId="0" borderId="0" xfId="0" applyFont="1" applyFill="1" applyBorder="1" applyAlignment="1" applyProtection="1">
      <alignment horizontal="center" vertical="top"/>
      <protection/>
    </xf>
    <xf numFmtId="3" fontId="35" fillId="0" borderId="0" xfId="0" applyNumberFormat="1" applyFont="1" applyFill="1" applyBorder="1" applyAlignment="1" applyProtection="1">
      <alignment/>
      <protection/>
    </xf>
    <xf numFmtId="0" fontId="39" fillId="0" borderId="0" xfId="136" applyFont="1" applyFill="1" applyBorder="1" applyAlignment="1" applyProtection="1">
      <alignment horizontal="left" wrapText="1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0" fontId="7" fillId="0" borderId="0" xfId="0" applyFont="1" applyFill="1" applyAlignment="1" applyProtection="1">
      <alignment horizontal="justify" wrapText="1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 wrapText="1"/>
      <protection/>
    </xf>
    <xf numFmtId="0" fontId="10" fillId="0" borderId="0" xfId="0" applyFont="1" applyFill="1" applyAlignment="1" applyProtection="1">
      <alignment horizontal="center"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 horizontal="center" wrapText="1"/>
      <protection/>
    </xf>
    <xf numFmtId="0" fontId="7" fillId="0" borderId="0" xfId="0" applyFont="1" applyFill="1" applyAlignment="1" applyProtection="1">
      <alignment horizontal="center" vertical="top" wrapText="1"/>
      <protection/>
    </xf>
    <xf numFmtId="0" fontId="7" fillId="0" borderId="0" xfId="0" applyFont="1" applyFill="1" applyBorder="1" applyAlignment="1" applyProtection="1">
      <alignment wrapText="1"/>
      <protection/>
    </xf>
    <xf numFmtId="3" fontId="7" fillId="0" borderId="0" xfId="0" applyNumberFormat="1" applyFont="1" applyFill="1" applyAlignment="1" applyProtection="1">
      <alignment/>
      <protection/>
    </xf>
    <xf numFmtId="0" fontId="10" fillId="0" borderId="0" xfId="0" applyFont="1" applyFill="1" applyAlignment="1" applyProtection="1">
      <alignment horizontal="center" vertical="top" wrapText="1"/>
      <protection/>
    </xf>
    <xf numFmtId="0" fontId="37" fillId="0" borderId="0" xfId="0" applyFont="1" applyFill="1" applyAlignment="1" applyProtection="1">
      <alignment horizontal="center" vertical="top"/>
      <protection/>
    </xf>
    <xf numFmtId="0" fontId="37" fillId="0" borderId="0" xfId="0" applyFont="1" applyFill="1" applyAlignment="1" applyProtection="1">
      <alignment horizontal="justify" wrapText="1"/>
      <protection/>
    </xf>
    <xf numFmtId="0" fontId="38" fillId="0" borderId="0" xfId="0" applyFont="1" applyFill="1" applyAlignment="1" applyProtection="1">
      <alignment vertical="center" wrapText="1"/>
      <protection/>
    </xf>
    <xf numFmtId="0" fontId="37" fillId="0" borderId="0" xfId="0" applyFont="1" applyFill="1" applyBorder="1" applyAlignment="1" applyProtection="1">
      <alignment wrapText="1"/>
      <protection/>
    </xf>
    <xf numFmtId="3" fontId="37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center" vertical="top"/>
      <protection/>
    </xf>
    <xf numFmtId="0" fontId="7" fillId="0" borderId="0" xfId="0" applyFont="1" applyFill="1" applyAlignment="1" applyProtection="1">
      <alignment horizontal="center" vertical="center" wrapText="1"/>
      <protection/>
    </xf>
    <xf numFmtId="4" fontId="10" fillId="0" borderId="33" xfId="132" applyNumberFormat="1" applyFont="1" applyFill="1" applyBorder="1" applyAlignment="1" applyProtection="1">
      <alignment horizontal="right" vertical="center" shrinkToFit="1"/>
      <protection/>
    </xf>
    <xf numFmtId="0" fontId="10" fillId="0" borderId="0" xfId="0" applyFont="1" applyFill="1" applyAlignment="1" applyProtection="1">
      <alignment horizontal="left"/>
      <protection/>
    </xf>
    <xf numFmtId="0" fontId="92" fillId="0" borderId="54" xfId="0" applyFont="1" applyFill="1" applyBorder="1" applyAlignment="1" applyProtection="1">
      <alignment horizontal="left" vertical="center" wrapText="1" indent="6"/>
      <protection/>
    </xf>
    <xf numFmtId="0" fontId="7" fillId="0" borderId="0" xfId="0" applyFont="1" applyFill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justify" wrapText="1"/>
      <protection/>
    </xf>
    <xf numFmtId="0" fontId="7" fillId="0" borderId="55" xfId="0" applyFont="1" applyFill="1" applyBorder="1" applyAlignment="1" applyProtection="1">
      <alignment horizontal="center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43" xfId="0" applyFont="1" applyFill="1" applyBorder="1" applyAlignment="1" applyProtection="1">
      <alignment horizontal="center" vertical="center" wrapText="1"/>
      <protection/>
    </xf>
    <xf numFmtId="0" fontId="7" fillId="0" borderId="56" xfId="0" applyFont="1" applyFill="1" applyBorder="1" applyAlignment="1" applyProtection="1">
      <alignment horizontal="center" vertical="center" wrapText="1"/>
      <protection/>
    </xf>
    <xf numFmtId="0" fontId="92" fillId="0" borderId="43" xfId="0" applyFont="1" applyFill="1" applyBorder="1" applyAlignment="1" applyProtection="1">
      <alignment horizontal="left" vertical="center" wrapText="1"/>
      <protection/>
    </xf>
    <xf numFmtId="0" fontId="92" fillId="0" borderId="56" xfId="0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Alignment="1" applyProtection="1">
      <alignment horizontal="left"/>
      <protection/>
    </xf>
    <xf numFmtId="0" fontId="14" fillId="0" borderId="0" xfId="0" applyFont="1" applyFill="1" applyAlignment="1" applyProtection="1">
      <alignment horizontal="left" wrapText="1"/>
      <protection/>
    </xf>
    <xf numFmtId="0" fontId="10" fillId="0" borderId="0" xfId="0" applyFont="1" applyFill="1" applyAlignment="1" applyProtection="1">
      <alignment horizontal="left" wrapText="1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horizontal="justify" wrapText="1"/>
      <protection/>
    </xf>
    <xf numFmtId="0" fontId="10" fillId="0" borderId="0" xfId="0" applyFont="1" applyFill="1" applyBorder="1" applyAlignment="1" applyProtection="1">
      <alignment horizontal="justify" wrapText="1"/>
      <protection/>
    </xf>
    <xf numFmtId="0" fontId="8" fillId="0" borderId="0" xfId="0" applyFont="1" applyFill="1" applyAlignment="1" applyProtection="1">
      <alignment horizontal="center"/>
      <protection/>
    </xf>
    <xf numFmtId="0" fontId="17" fillId="0" borderId="27" xfId="0" applyFont="1" applyFill="1" applyBorder="1" applyAlignment="1" applyProtection="1">
      <alignment horizontal="center" vertical="center" wrapText="1"/>
      <protection/>
    </xf>
    <xf numFmtId="0" fontId="17" fillId="0" borderId="37" xfId="0" applyFont="1" applyFill="1" applyBorder="1" applyAlignment="1" applyProtection="1">
      <alignment horizontal="center" vertical="center" wrapText="1"/>
      <protection/>
    </xf>
    <xf numFmtId="0" fontId="8" fillId="0" borderId="30" xfId="0" applyFont="1" applyFill="1" applyBorder="1" applyAlignment="1" applyProtection="1">
      <alignment horizontal="center" vertical="center"/>
      <protection/>
    </xf>
    <xf numFmtId="0" fontId="8" fillId="0" borderId="28" xfId="0" applyFont="1" applyFill="1" applyBorder="1" applyAlignment="1" applyProtection="1">
      <alignment horizontal="center" vertical="center"/>
      <protection/>
    </xf>
    <xf numFmtId="0" fontId="8" fillId="0" borderId="29" xfId="0" applyFont="1" applyFill="1" applyBorder="1" applyAlignment="1" applyProtection="1">
      <alignment horizontal="center" vertical="center"/>
      <protection/>
    </xf>
    <xf numFmtId="0" fontId="8" fillId="0" borderId="57" xfId="0" applyFont="1" applyFill="1" applyBorder="1" applyAlignment="1" applyProtection="1">
      <alignment horizontal="center" vertical="center"/>
      <protection/>
    </xf>
    <xf numFmtId="0" fontId="17" fillId="0" borderId="58" xfId="0" applyFont="1" applyFill="1" applyBorder="1" applyAlignment="1" applyProtection="1">
      <alignment horizontal="center" vertical="center" wrapText="1"/>
      <protection/>
    </xf>
    <xf numFmtId="0" fontId="17" fillId="0" borderId="52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horizontal="left" wrapText="1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>
      <alignment horizontal="left"/>
    </xf>
    <xf numFmtId="0" fontId="8" fillId="0" borderId="0" xfId="0" applyFont="1" applyFill="1" applyAlignment="1">
      <alignment horizontal="center"/>
    </xf>
    <xf numFmtId="0" fontId="17" fillId="0" borderId="58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92" fillId="0" borderId="54" xfId="0" applyFont="1" applyFill="1" applyBorder="1" applyAlignment="1" applyProtection="1">
      <alignment horizontal="left" vertical="center" wrapText="1" indent="1"/>
      <protection/>
    </xf>
    <xf numFmtId="0" fontId="92" fillId="0" borderId="54" xfId="0" applyFont="1" applyFill="1" applyBorder="1" applyAlignment="1" applyProtection="1">
      <alignment horizontal="left" vertical="center" wrapText="1" indent="2"/>
      <protection/>
    </xf>
    <xf numFmtId="0" fontId="35" fillId="0" borderId="0" xfId="0" applyFont="1" applyFill="1" applyBorder="1" applyAlignment="1" applyProtection="1">
      <alignment wrapText="1"/>
      <protection/>
    </xf>
  </cellXfs>
  <cellStyles count="155">
    <cellStyle name="Normal" xfId="0"/>
    <cellStyle name="20% — akcent 1" xfId="15"/>
    <cellStyle name="20% - akcent 1 2" xfId="16"/>
    <cellStyle name="20% - akcent 1 3" xfId="17"/>
    <cellStyle name="20% — akcent 2" xfId="18"/>
    <cellStyle name="20% - akcent 2 2" xfId="19"/>
    <cellStyle name="20% - akcent 2 3" xfId="20"/>
    <cellStyle name="20% — akcent 3" xfId="21"/>
    <cellStyle name="20% - akcent 3 2" xfId="22"/>
    <cellStyle name="20% - akcent 3 3" xfId="23"/>
    <cellStyle name="20% — akcent 4" xfId="24"/>
    <cellStyle name="20% - akcent 4 2" xfId="25"/>
    <cellStyle name="20% - akcent 4 3" xfId="26"/>
    <cellStyle name="20% — akcent 5" xfId="27"/>
    <cellStyle name="20% - akcent 5 2" xfId="28"/>
    <cellStyle name="20% - akcent 5 3" xfId="29"/>
    <cellStyle name="20% — akcent 6" xfId="30"/>
    <cellStyle name="20% - akcent 6 2" xfId="31"/>
    <cellStyle name="20% - akcent 6 3" xfId="32"/>
    <cellStyle name="40% — akcent 1" xfId="33"/>
    <cellStyle name="40% - akcent 1 2" xfId="34"/>
    <cellStyle name="40% - akcent 1 3" xfId="35"/>
    <cellStyle name="40% — akcent 2" xfId="36"/>
    <cellStyle name="40% - akcent 2 2" xfId="37"/>
    <cellStyle name="40% - akcent 2 3" xfId="38"/>
    <cellStyle name="40% — akcent 3" xfId="39"/>
    <cellStyle name="40% - akcent 3 2" xfId="40"/>
    <cellStyle name="40% - akcent 3 3" xfId="41"/>
    <cellStyle name="40% — akcent 4" xfId="42"/>
    <cellStyle name="40% - akcent 4 2" xfId="43"/>
    <cellStyle name="40% - akcent 4 3" xfId="44"/>
    <cellStyle name="40% — akcent 5" xfId="45"/>
    <cellStyle name="40% - akcent 5 2" xfId="46"/>
    <cellStyle name="40% - akcent 5 3" xfId="47"/>
    <cellStyle name="40% — akcent 6" xfId="48"/>
    <cellStyle name="40% - akcent 6 2" xfId="49"/>
    <cellStyle name="40% - akcent 6 3" xfId="50"/>
    <cellStyle name="60% — akcent 1" xfId="51"/>
    <cellStyle name="60% - akcent 1 2" xfId="52"/>
    <cellStyle name="60% - akcent 1 3" xfId="53"/>
    <cellStyle name="60% — akcent 2" xfId="54"/>
    <cellStyle name="60% - akcent 2 2" xfId="55"/>
    <cellStyle name="60% - akcent 2 3" xfId="56"/>
    <cellStyle name="60% — akcent 3" xfId="57"/>
    <cellStyle name="60% - akcent 3 2" xfId="58"/>
    <cellStyle name="60% - akcent 3 3" xfId="59"/>
    <cellStyle name="60% — akcent 4" xfId="60"/>
    <cellStyle name="60% - akcent 4 2" xfId="61"/>
    <cellStyle name="60% - akcent 4 3" xfId="62"/>
    <cellStyle name="60% — akcent 5" xfId="63"/>
    <cellStyle name="60% - akcent 5 2" xfId="64"/>
    <cellStyle name="60% - akcent 5 3" xfId="65"/>
    <cellStyle name="60% —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 2" xfId="93"/>
    <cellStyle name="Dobre 3" xfId="94"/>
    <cellStyle name="Dobry" xfId="95"/>
    <cellStyle name="Comma" xfId="96"/>
    <cellStyle name="Comma [0]" xfId="97"/>
    <cellStyle name="Dziesiętny 2" xfId="98"/>
    <cellStyle name="Hyperlink" xfId="99"/>
    <cellStyle name="Komórka połączona" xfId="100"/>
    <cellStyle name="Komórka połączona 2" xfId="101"/>
    <cellStyle name="Komórka połączona 3" xfId="102"/>
    <cellStyle name="Komórka zaznaczona" xfId="103"/>
    <cellStyle name="Komórka zaznaczona 2" xfId="104"/>
    <cellStyle name="Komórka zaznaczona 3" xfId="105"/>
    <cellStyle name="Nagłówek 1" xfId="106"/>
    <cellStyle name="Nagłówek 1 2" xfId="107"/>
    <cellStyle name="Nagłówek 1 3" xfId="108"/>
    <cellStyle name="Nagłówek 2" xfId="109"/>
    <cellStyle name="Nagłówek 2 2" xfId="110"/>
    <cellStyle name="Nagłówek 2 3" xfId="111"/>
    <cellStyle name="Nagłówek 3" xfId="112"/>
    <cellStyle name="Nagłówek 3 2" xfId="113"/>
    <cellStyle name="Nagłówek 3 3" xfId="114"/>
    <cellStyle name="Nagłówek 4" xfId="115"/>
    <cellStyle name="Nagłówek 4 2" xfId="116"/>
    <cellStyle name="Nagłówek 4 3" xfId="117"/>
    <cellStyle name="Neutralne 2" xfId="118"/>
    <cellStyle name="Neutralne 3" xfId="119"/>
    <cellStyle name="Neutralny" xfId="120"/>
    <cellStyle name="Normalny 2" xfId="121"/>
    <cellStyle name="Normalny 2 2" xfId="122"/>
    <cellStyle name="Normalny 2 3" xfId="123"/>
    <cellStyle name="Normalny 2 4" xfId="124"/>
    <cellStyle name="Normalny 2 5" xfId="125"/>
    <cellStyle name="Normalny 2 6" xfId="126"/>
    <cellStyle name="Normalny 2 7" xfId="127"/>
    <cellStyle name="Normalny 3" xfId="128"/>
    <cellStyle name="Normalny 4" xfId="129"/>
    <cellStyle name="Normalny 5" xfId="130"/>
    <cellStyle name="Normalny 6" xfId="131"/>
    <cellStyle name="Normalny 6 2" xfId="132"/>
    <cellStyle name="Normalny 7" xfId="133"/>
    <cellStyle name="Normalny 7 2" xfId="134"/>
    <cellStyle name="Normalny 8" xfId="135"/>
    <cellStyle name="Normalny_Załącznik nr 10 IZ na 2010" xfId="136"/>
    <cellStyle name="Obliczenia" xfId="137"/>
    <cellStyle name="Obliczenia 2" xfId="138"/>
    <cellStyle name="Obliczenia 3" xfId="139"/>
    <cellStyle name="Followed Hyperlink" xfId="140"/>
    <cellStyle name="Percent" xfId="141"/>
    <cellStyle name="Procentowy 2" xfId="142"/>
    <cellStyle name="Procentowy 2 2" xfId="143"/>
    <cellStyle name="Procentowy 2 3" xfId="144"/>
    <cellStyle name="Procentowy 3" xfId="145"/>
    <cellStyle name="Procentowy 3 2" xfId="146"/>
    <cellStyle name="Procentowy 4" xfId="147"/>
    <cellStyle name="Procentowy 5" xfId="148"/>
    <cellStyle name="Styl 1" xfId="149"/>
    <cellStyle name="Suma" xfId="150"/>
    <cellStyle name="Suma 2" xfId="151"/>
    <cellStyle name="Suma 3" xfId="152"/>
    <cellStyle name="Tekst objaśnienia" xfId="153"/>
    <cellStyle name="Tekst objaśnienia 2" xfId="154"/>
    <cellStyle name="Tekst objaśnienia 3" xfId="155"/>
    <cellStyle name="Tekst ostrzeżenia" xfId="156"/>
    <cellStyle name="Tekst ostrzeżenia 2" xfId="157"/>
    <cellStyle name="Tekst ostrzeżenia 3" xfId="158"/>
    <cellStyle name="Tytuł" xfId="159"/>
    <cellStyle name="Tytuł 2" xfId="160"/>
    <cellStyle name="Uwaga" xfId="161"/>
    <cellStyle name="Uwaga 2" xfId="162"/>
    <cellStyle name="Uwaga 3" xfId="163"/>
    <cellStyle name="Currency" xfId="164"/>
    <cellStyle name="Currency [0]" xfId="165"/>
    <cellStyle name="Złe 2" xfId="166"/>
    <cellStyle name="Złe 3" xfId="167"/>
    <cellStyle name="Zły" xfId="168"/>
  </cellStyles>
  <dxfs count="6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7"/>
  <sheetViews>
    <sheetView view="pageBreakPreview" zoomScaleSheetLayoutView="100" workbookViewId="0" topLeftCell="A527">
      <selection activeCell="A535" sqref="A535:F535"/>
    </sheetView>
  </sheetViews>
  <sheetFormatPr defaultColWidth="8.796875" defaultRowHeight="21.75" customHeight="1"/>
  <cols>
    <col min="1" max="1" width="9.69921875" style="50" customWidth="1"/>
    <col min="2" max="2" width="60.19921875" style="41" customWidth="1"/>
    <col min="3" max="3" width="15" style="84" customWidth="1"/>
    <col min="4" max="4" width="15.3984375" style="84" customWidth="1"/>
    <col min="5" max="5" width="16.59765625" style="84" customWidth="1"/>
    <col min="6" max="6" width="11.59765625" style="41" customWidth="1"/>
    <col min="7" max="16384" width="9" style="41" customWidth="1"/>
  </cols>
  <sheetData>
    <row r="1" spans="1:6" ht="26.25" customHeight="1">
      <c r="A1" s="171" t="s">
        <v>42</v>
      </c>
      <c r="B1" s="171"/>
      <c r="C1" s="171"/>
      <c r="D1" s="171"/>
      <c r="E1" s="171"/>
      <c r="F1" s="171"/>
    </row>
    <row r="2" spans="1:6" ht="18" customHeight="1">
      <c r="A2" s="69"/>
      <c r="B2" s="69"/>
      <c r="C2" s="69"/>
      <c r="D2" s="69"/>
      <c r="E2" s="69"/>
      <c r="F2" s="45"/>
    </row>
    <row r="3" spans="1:6" s="46" customFormat="1" ht="19.5" customHeight="1">
      <c r="A3" s="172" t="s">
        <v>43</v>
      </c>
      <c r="B3" s="172"/>
      <c r="C3" s="172"/>
      <c r="D3" s="172"/>
      <c r="E3" s="172"/>
      <c r="F3" s="172"/>
    </row>
    <row r="4" spans="1:6" s="47" customFormat="1" ht="21" customHeight="1">
      <c r="A4" s="161" t="s">
        <v>203</v>
      </c>
      <c r="B4" s="161"/>
      <c r="C4" s="161"/>
      <c r="D4" s="161"/>
      <c r="E4" s="161"/>
      <c r="F4" s="161"/>
    </row>
    <row r="5" spans="1:6" s="46" customFormat="1" ht="24" customHeight="1">
      <c r="A5" s="172" t="s">
        <v>44</v>
      </c>
      <c r="B5" s="172"/>
      <c r="C5" s="172"/>
      <c r="D5" s="172"/>
      <c r="E5" s="172"/>
      <c r="F5" s="172"/>
    </row>
    <row r="6" spans="1:6" s="47" customFormat="1" ht="60.75" customHeight="1">
      <c r="A6" s="161" t="s">
        <v>216</v>
      </c>
      <c r="B6" s="161"/>
      <c r="C6" s="161"/>
      <c r="D6" s="161"/>
      <c r="E6" s="161"/>
      <c r="F6" s="161"/>
    </row>
    <row r="7" spans="1:6" s="47" customFormat="1" ht="35.25" customHeight="1">
      <c r="A7" s="161" t="s">
        <v>217</v>
      </c>
      <c r="B7" s="161"/>
      <c r="C7" s="161"/>
      <c r="D7" s="161"/>
      <c r="E7" s="161"/>
      <c r="F7" s="161"/>
    </row>
    <row r="8" spans="1:6" s="46" customFormat="1" ht="21.75" customHeight="1">
      <c r="A8" s="172" t="s">
        <v>0</v>
      </c>
      <c r="B8" s="172"/>
      <c r="C8" s="172"/>
      <c r="D8" s="172"/>
      <c r="E8" s="172"/>
      <c r="F8" s="172"/>
    </row>
    <row r="9" spans="1:6" s="48" customFormat="1" ht="15.75">
      <c r="A9" s="169" t="s">
        <v>3</v>
      </c>
      <c r="B9" s="169"/>
      <c r="C9" s="169"/>
      <c r="D9" s="169"/>
      <c r="E9" s="169"/>
      <c r="F9" s="169"/>
    </row>
    <row r="10" spans="1:6" s="46" customFormat="1" ht="21.75" customHeight="1">
      <c r="A10" s="172" t="s">
        <v>45</v>
      </c>
      <c r="B10" s="172"/>
      <c r="C10" s="172"/>
      <c r="D10" s="172"/>
      <c r="E10" s="172"/>
      <c r="F10" s="172"/>
    </row>
    <row r="11" spans="1:6" s="48" customFormat="1" ht="15.75">
      <c r="A11" s="161" t="s">
        <v>204</v>
      </c>
      <c r="B11" s="161"/>
      <c r="C11" s="161"/>
      <c r="D11" s="161"/>
      <c r="E11" s="161"/>
      <c r="F11" s="161"/>
    </row>
    <row r="12" spans="1:6" s="48" customFormat="1" ht="49.5" customHeight="1">
      <c r="A12" s="161" t="s">
        <v>221</v>
      </c>
      <c r="B12" s="161"/>
      <c r="C12" s="161"/>
      <c r="D12" s="161"/>
      <c r="E12" s="161"/>
      <c r="F12" s="161"/>
    </row>
    <row r="13" spans="1:6" s="51" customFormat="1" ht="22.5" customHeight="1">
      <c r="A13" s="170" t="s">
        <v>218</v>
      </c>
      <c r="B13" s="170"/>
      <c r="C13" s="170"/>
      <c r="D13" s="170"/>
      <c r="E13" s="170"/>
      <c r="F13" s="87"/>
    </row>
    <row r="14" spans="1:6" s="51" customFormat="1" ht="15.75">
      <c r="A14" s="170" t="s">
        <v>219</v>
      </c>
      <c r="B14" s="170"/>
      <c r="C14" s="170"/>
      <c r="D14" s="170"/>
      <c r="E14" s="170"/>
      <c r="F14" s="85"/>
    </row>
    <row r="15" spans="1:6" s="51" customFormat="1" ht="15.75">
      <c r="A15" s="170" t="s">
        <v>220</v>
      </c>
      <c r="B15" s="170"/>
      <c r="C15" s="170"/>
      <c r="D15" s="170"/>
      <c r="E15" s="170"/>
      <c r="F15" s="85"/>
    </row>
    <row r="16" spans="1:6" s="51" customFormat="1" ht="15.75">
      <c r="A16" s="170" t="s">
        <v>499</v>
      </c>
      <c r="B16" s="170"/>
      <c r="C16" s="170"/>
      <c r="D16" s="170"/>
      <c r="E16" s="170"/>
      <c r="F16" s="85"/>
    </row>
    <row r="17" spans="1:6" s="51" customFormat="1" ht="21" customHeight="1">
      <c r="A17" s="170" t="s">
        <v>202</v>
      </c>
      <c r="B17" s="170"/>
      <c r="C17" s="170"/>
      <c r="D17" s="170"/>
      <c r="E17" s="170"/>
      <c r="F17" s="170"/>
    </row>
    <row r="18" spans="1:6" ht="15.75" customHeight="1">
      <c r="A18" s="49"/>
      <c r="B18" s="49"/>
      <c r="C18" s="49"/>
      <c r="D18" s="49"/>
      <c r="E18" s="49"/>
      <c r="F18" s="52"/>
    </row>
    <row r="19" spans="1:6" s="42" customFormat="1" ht="18.75" customHeight="1">
      <c r="A19" s="163" t="s">
        <v>46</v>
      </c>
      <c r="B19" s="164" t="s">
        <v>12</v>
      </c>
      <c r="C19" s="164" t="s">
        <v>201</v>
      </c>
      <c r="D19" s="163" t="s">
        <v>14</v>
      </c>
      <c r="E19" s="163" t="s">
        <v>15</v>
      </c>
      <c r="F19" s="53"/>
    </row>
    <row r="20" spans="1:6" s="42" customFormat="1" ht="18.75" customHeight="1">
      <c r="A20" s="163"/>
      <c r="B20" s="165"/>
      <c r="C20" s="165"/>
      <c r="D20" s="163"/>
      <c r="E20" s="163"/>
      <c r="F20" s="53"/>
    </row>
    <row r="21" spans="1:6" s="44" customFormat="1" ht="15">
      <c r="A21" s="43">
        <v>1</v>
      </c>
      <c r="B21" s="43">
        <v>2</v>
      </c>
      <c r="C21" s="43">
        <v>3</v>
      </c>
      <c r="D21" s="43">
        <v>4</v>
      </c>
      <c r="E21" s="43">
        <v>5</v>
      </c>
      <c r="F21" s="54"/>
    </row>
    <row r="22" spans="1:6" s="56" customFormat="1" ht="15.75">
      <c r="A22" s="66">
        <v>1</v>
      </c>
      <c r="B22" s="63" t="s">
        <v>86</v>
      </c>
      <c r="C22" s="73">
        <v>1224785571.53</v>
      </c>
      <c r="D22" s="74">
        <f>E22-C22</f>
        <v>10562651.06</v>
      </c>
      <c r="E22" s="73">
        <v>1235348222.59</v>
      </c>
      <c r="F22" s="53"/>
    </row>
    <row r="23" spans="1:6" s="47" customFormat="1" ht="15.75">
      <c r="A23" s="67" t="s">
        <v>47</v>
      </c>
      <c r="B23" s="61" t="s">
        <v>114</v>
      </c>
      <c r="C23" s="75">
        <v>944188086.53</v>
      </c>
      <c r="D23" s="76">
        <f aca="true" t="shared" si="0" ref="D23:D97">E23-C23</f>
        <v>34049008.06</v>
      </c>
      <c r="E23" s="75">
        <v>978237094.59</v>
      </c>
      <c r="F23" s="48"/>
    </row>
    <row r="24" spans="1:6" s="47" customFormat="1" ht="31.5">
      <c r="A24" s="67" t="s">
        <v>48</v>
      </c>
      <c r="B24" s="59" t="s">
        <v>87</v>
      </c>
      <c r="C24" s="75">
        <v>80224821</v>
      </c>
      <c r="D24" s="76">
        <f t="shared" si="0"/>
        <v>0</v>
      </c>
      <c r="E24" s="75">
        <v>80224821</v>
      </c>
      <c r="F24" s="48"/>
    </row>
    <row r="25" spans="1:6" s="47" customFormat="1" ht="31.5">
      <c r="A25" s="67" t="s">
        <v>49</v>
      </c>
      <c r="B25" s="59" t="s">
        <v>88</v>
      </c>
      <c r="C25" s="75">
        <v>173000000</v>
      </c>
      <c r="D25" s="76">
        <f t="shared" si="0"/>
        <v>30000000</v>
      </c>
      <c r="E25" s="75">
        <v>203000000</v>
      </c>
      <c r="F25" s="48"/>
    </row>
    <row r="26" spans="1:6" s="47" customFormat="1" ht="17.25" customHeight="1">
      <c r="A26" s="67" t="s">
        <v>50</v>
      </c>
      <c r="B26" s="59" t="s">
        <v>90</v>
      </c>
      <c r="C26" s="75">
        <v>302496090</v>
      </c>
      <c r="D26" s="76">
        <f t="shared" si="0"/>
        <v>0</v>
      </c>
      <c r="E26" s="75">
        <v>302496090</v>
      </c>
      <c r="F26" s="48"/>
    </row>
    <row r="27" spans="1:6" s="47" customFormat="1" ht="15.75">
      <c r="A27" s="67" t="s">
        <v>51</v>
      </c>
      <c r="B27" s="59" t="s">
        <v>91</v>
      </c>
      <c r="C27" s="75">
        <v>365951041.53</v>
      </c>
      <c r="D27" s="76">
        <f t="shared" si="0"/>
        <v>3616383.06</v>
      </c>
      <c r="E27" s="75">
        <v>369567424.59</v>
      </c>
      <c r="F27" s="48"/>
    </row>
    <row r="28" spans="1:6" s="47" customFormat="1" ht="15.75">
      <c r="A28" s="67" t="s">
        <v>52</v>
      </c>
      <c r="B28" s="59" t="s">
        <v>115</v>
      </c>
      <c r="C28" s="75">
        <v>22516134</v>
      </c>
      <c r="D28" s="76">
        <f t="shared" si="0"/>
        <v>432625</v>
      </c>
      <c r="E28" s="75">
        <v>22948759</v>
      </c>
      <c r="F28" s="48"/>
    </row>
    <row r="29" spans="1:6" s="47" customFormat="1" ht="17.25" customHeight="1">
      <c r="A29" s="67" t="s">
        <v>116</v>
      </c>
      <c r="B29" s="60" t="s">
        <v>89</v>
      </c>
      <c r="C29" s="75">
        <v>0</v>
      </c>
      <c r="D29" s="76">
        <f t="shared" si="0"/>
        <v>0</v>
      </c>
      <c r="E29" s="75">
        <v>0</v>
      </c>
      <c r="F29" s="48"/>
    </row>
    <row r="30" spans="1:6" s="47" customFormat="1" ht="17.25" customHeight="1">
      <c r="A30" s="67" t="s">
        <v>53</v>
      </c>
      <c r="B30" s="61" t="s">
        <v>92</v>
      </c>
      <c r="C30" s="75">
        <v>280597485</v>
      </c>
      <c r="D30" s="76">
        <f t="shared" si="0"/>
        <v>-23486357</v>
      </c>
      <c r="E30" s="75">
        <v>257111128</v>
      </c>
      <c r="F30" s="48"/>
    </row>
    <row r="31" spans="1:6" s="47" customFormat="1" ht="17.25" customHeight="1">
      <c r="A31" s="67" t="s">
        <v>54</v>
      </c>
      <c r="B31" s="59" t="s">
        <v>93</v>
      </c>
      <c r="C31" s="75">
        <v>265000</v>
      </c>
      <c r="D31" s="76">
        <f t="shared" si="0"/>
        <v>0</v>
      </c>
      <c r="E31" s="75">
        <v>265000</v>
      </c>
      <c r="F31" s="48"/>
    </row>
    <row r="32" spans="1:6" s="47" customFormat="1" ht="17.25" customHeight="1">
      <c r="A32" s="67" t="s">
        <v>55</v>
      </c>
      <c r="B32" s="59" t="s">
        <v>94</v>
      </c>
      <c r="C32" s="75">
        <v>280317485</v>
      </c>
      <c r="D32" s="76">
        <f t="shared" si="0"/>
        <v>-23486357</v>
      </c>
      <c r="E32" s="75">
        <v>256831128</v>
      </c>
      <c r="F32" s="48"/>
    </row>
    <row r="33" spans="1:6" s="46" customFormat="1" ht="15.75">
      <c r="A33" s="66">
        <v>2</v>
      </c>
      <c r="B33" s="63" t="s">
        <v>95</v>
      </c>
      <c r="C33" s="73">
        <v>1324285571.53</v>
      </c>
      <c r="D33" s="74">
        <f t="shared" si="0"/>
        <v>-7537348.94</v>
      </c>
      <c r="E33" s="73">
        <v>1316748222.59</v>
      </c>
      <c r="F33" s="55"/>
    </row>
    <row r="34" spans="1:6" s="47" customFormat="1" ht="17.25" customHeight="1">
      <c r="A34" s="67" t="s">
        <v>56</v>
      </c>
      <c r="B34" s="61" t="s">
        <v>96</v>
      </c>
      <c r="C34" s="75">
        <v>860820051.53</v>
      </c>
      <c r="D34" s="76">
        <f t="shared" si="0"/>
        <v>-15947390.94</v>
      </c>
      <c r="E34" s="75">
        <v>844872660.59</v>
      </c>
      <c r="F34" s="48"/>
    </row>
    <row r="35" spans="1:6" s="47" customFormat="1" ht="15.75">
      <c r="A35" s="67" t="s">
        <v>57</v>
      </c>
      <c r="B35" s="59" t="s">
        <v>117</v>
      </c>
      <c r="C35" s="75">
        <v>152613433.23</v>
      </c>
      <c r="D35" s="76">
        <f t="shared" si="0"/>
        <v>522238.9</v>
      </c>
      <c r="E35" s="75">
        <v>153135672.13</v>
      </c>
      <c r="F35" s="48"/>
    </row>
    <row r="36" spans="1:6" s="47" customFormat="1" ht="15.75">
      <c r="A36" s="67" t="s">
        <v>58</v>
      </c>
      <c r="B36" s="59" t="s">
        <v>97</v>
      </c>
      <c r="C36" s="75">
        <v>33509525</v>
      </c>
      <c r="D36" s="76">
        <f t="shared" si="0"/>
        <v>-19729964</v>
      </c>
      <c r="E36" s="75">
        <v>13779561</v>
      </c>
      <c r="F36" s="48"/>
    </row>
    <row r="37" spans="1:6" s="47" customFormat="1" ht="31.5">
      <c r="A37" s="67" t="s">
        <v>118</v>
      </c>
      <c r="B37" s="60" t="s">
        <v>119</v>
      </c>
      <c r="C37" s="75">
        <v>0</v>
      </c>
      <c r="D37" s="76">
        <f t="shared" si="0"/>
        <v>0</v>
      </c>
      <c r="E37" s="75">
        <v>0</v>
      </c>
      <c r="F37" s="48"/>
    </row>
    <row r="38" spans="1:6" s="47" customFormat="1" ht="15.75">
      <c r="A38" s="67" t="s">
        <v>59</v>
      </c>
      <c r="B38" s="59" t="s">
        <v>98</v>
      </c>
      <c r="C38" s="75">
        <v>8116673</v>
      </c>
      <c r="D38" s="76">
        <f t="shared" si="0"/>
        <v>0</v>
      </c>
      <c r="E38" s="75">
        <v>8116673</v>
      </c>
      <c r="F38" s="48"/>
    </row>
    <row r="39" spans="1:6" s="47" customFormat="1" ht="99.75" customHeight="1">
      <c r="A39" s="67" t="s">
        <v>60</v>
      </c>
      <c r="B39" s="60" t="s">
        <v>2</v>
      </c>
      <c r="C39" s="75">
        <v>0</v>
      </c>
      <c r="D39" s="76">
        <f t="shared" si="0"/>
        <v>0</v>
      </c>
      <c r="E39" s="75">
        <v>0</v>
      </c>
      <c r="F39" s="48"/>
    </row>
    <row r="40" spans="1:6" s="47" customFormat="1" ht="60.75" customHeight="1">
      <c r="A40" s="67" t="s">
        <v>120</v>
      </c>
      <c r="B40" s="60" t="s">
        <v>121</v>
      </c>
      <c r="C40" s="75">
        <v>0</v>
      </c>
      <c r="D40" s="76">
        <f t="shared" si="0"/>
        <v>0</v>
      </c>
      <c r="E40" s="75">
        <v>0</v>
      </c>
      <c r="F40" s="48"/>
    </row>
    <row r="41" spans="1:6" s="47" customFormat="1" ht="46.5" customHeight="1">
      <c r="A41" s="67" t="s">
        <v>275</v>
      </c>
      <c r="B41" s="159" t="s">
        <v>276</v>
      </c>
      <c r="C41" s="75">
        <v>0</v>
      </c>
      <c r="D41" s="76">
        <f t="shared" si="0"/>
        <v>0</v>
      </c>
      <c r="E41" s="75">
        <v>0</v>
      </c>
      <c r="F41" s="48"/>
    </row>
    <row r="42" spans="1:6" s="46" customFormat="1" ht="15.75">
      <c r="A42" s="66" t="s">
        <v>61</v>
      </c>
      <c r="B42" s="62" t="s">
        <v>122</v>
      </c>
      <c r="C42" s="73">
        <v>463465520</v>
      </c>
      <c r="D42" s="74">
        <f t="shared" si="0"/>
        <v>8410042</v>
      </c>
      <c r="E42" s="73">
        <v>471875562</v>
      </c>
      <c r="F42" s="55"/>
    </row>
    <row r="43" spans="1:6" s="47" customFormat="1" ht="36" customHeight="1">
      <c r="A43" s="67" t="s">
        <v>113</v>
      </c>
      <c r="B43" s="59" t="s">
        <v>123</v>
      </c>
      <c r="C43" s="75">
        <v>439933344</v>
      </c>
      <c r="D43" s="76">
        <f t="shared" si="0"/>
        <v>-32319988</v>
      </c>
      <c r="E43" s="75">
        <v>407613356</v>
      </c>
      <c r="F43" s="48"/>
    </row>
    <row r="44" spans="1:6" s="47" customFormat="1" ht="35.25" customHeight="1">
      <c r="A44" s="67" t="s">
        <v>124</v>
      </c>
      <c r="B44" s="60" t="s">
        <v>125</v>
      </c>
      <c r="C44" s="75">
        <v>132813738</v>
      </c>
      <c r="D44" s="76">
        <f t="shared" si="0"/>
        <v>51033074</v>
      </c>
      <c r="E44" s="75">
        <v>183846812</v>
      </c>
      <c r="F44" s="48"/>
    </row>
    <row r="45" spans="1:6" s="47" customFormat="1" ht="15.75">
      <c r="A45" s="66">
        <v>3</v>
      </c>
      <c r="B45" s="63" t="s">
        <v>99</v>
      </c>
      <c r="C45" s="77">
        <v>-99500000</v>
      </c>
      <c r="D45" s="74">
        <f t="shared" si="0"/>
        <v>18100000</v>
      </c>
      <c r="E45" s="77">
        <v>-81400000</v>
      </c>
      <c r="F45" s="48"/>
    </row>
    <row r="46" spans="1:6" s="47" customFormat="1" ht="35.25" customHeight="1">
      <c r="A46" s="67" t="s">
        <v>126</v>
      </c>
      <c r="B46" s="61" t="s">
        <v>127</v>
      </c>
      <c r="C46" s="75">
        <v>0</v>
      </c>
      <c r="D46" s="76">
        <f t="shared" si="0"/>
        <v>0</v>
      </c>
      <c r="E46" s="75">
        <v>0</v>
      </c>
      <c r="F46" s="48"/>
    </row>
    <row r="47" spans="1:6" s="47" customFormat="1" ht="15.75">
      <c r="A47" s="66">
        <v>4</v>
      </c>
      <c r="B47" s="63" t="s">
        <v>100</v>
      </c>
      <c r="C47" s="73">
        <v>134980952</v>
      </c>
      <c r="D47" s="74">
        <f t="shared" si="0"/>
        <v>0</v>
      </c>
      <c r="E47" s="73">
        <v>134980952</v>
      </c>
      <c r="F47" s="48"/>
    </row>
    <row r="48" spans="1:6" s="47" customFormat="1" ht="15.75">
      <c r="A48" s="67" t="s">
        <v>62</v>
      </c>
      <c r="B48" s="61" t="s">
        <v>103</v>
      </c>
      <c r="C48" s="75">
        <v>134980952</v>
      </c>
      <c r="D48" s="76">
        <f t="shared" si="0"/>
        <v>0</v>
      </c>
      <c r="E48" s="75">
        <v>134980952</v>
      </c>
      <c r="F48" s="48"/>
    </row>
    <row r="49" spans="1:6" s="47" customFormat="1" ht="15.75">
      <c r="A49" s="67" t="s">
        <v>63</v>
      </c>
      <c r="B49" s="59" t="s">
        <v>102</v>
      </c>
      <c r="C49" s="75">
        <v>99500000</v>
      </c>
      <c r="D49" s="76">
        <f t="shared" si="0"/>
        <v>-18100000</v>
      </c>
      <c r="E49" s="75">
        <v>81400000</v>
      </c>
      <c r="F49" s="48"/>
    </row>
    <row r="50" spans="1:6" s="42" customFormat="1" ht="18.75" customHeight="1">
      <c r="A50" s="163" t="s">
        <v>46</v>
      </c>
      <c r="B50" s="164" t="s">
        <v>12</v>
      </c>
      <c r="C50" s="164" t="s">
        <v>201</v>
      </c>
      <c r="D50" s="163" t="s">
        <v>14</v>
      </c>
      <c r="E50" s="163" t="s">
        <v>15</v>
      </c>
      <c r="F50" s="53"/>
    </row>
    <row r="51" spans="1:6" s="42" customFormat="1" ht="18.75" customHeight="1">
      <c r="A51" s="163"/>
      <c r="B51" s="165"/>
      <c r="C51" s="165"/>
      <c r="D51" s="163"/>
      <c r="E51" s="163"/>
      <c r="F51" s="53"/>
    </row>
    <row r="52" spans="1:6" s="44" customFormat="1" ht="15">
      <c r="A52" s="43">
        <v>1</v>
      </c>
      <c r="B52" s="43">
        <v>2</v>
      </c>
      <c r="C52" s="43">
        <v>3</v>
      </c>
      <c r="D52" s="43">
        <v>4</v>
      </c>
      <c r="E52" s="43">
        <v>5</v>
      </c>
      <c r="F52" s="54"/>
    </row>
    <row r="53" spans="1:6" s="47" customFormat="1" ht="15.75">
      <c r="A53" s="67" t="s">
        <v>64</v>
      </c>
      <c r="B53" s="61" t="s">
        <v>101</v>
      </c>
      <c r="C53" s="75">
        <v>0</v>
      </c>
      <c r="D53" s="75">
        <f t="shared" si="0"/>
        <v>0</v>
      </c>
      <c r="E53" s="75">
        <v>0</v>
      </c>
      <c r="F53" s="48"/>
    </row>
    <row r="54" spans="1:6" s="56" customFormat="1" ht="15.75">
      <c r="A54" s="67" t="s">
        <v>65</v>
      </c>
      <c r="B54" s="59" t="s">
        <v>102</v>
      </c>
      <c r="C54" s="75">
        <v>0</v>
      </c>
      <c r="D54" s="75">
        <f t="shared" si="0"/>
        <v>0</v>
      </c>
      <c r="E54" s="75">
        <v>0</v>
      </c>
      <c r="F54" s="53"/>
    </row>
    <row r="55" spans="1:6" s="56" customFormat="1" ht="15.75">
      <c r="A55" s="67" t="s">
        <v>66</v>
      </c>
      <c r="B55" s="61" t="s">
        <v>128</v>
      </c>
      <c r="C55" s="75">
        <v>0</v>
      </c>
      <c r="D55" s="75">
        <f t="shared" si="0"/>
        <v>0</v>
      </c>
      <c r="E55" s="75">
        <v>0</v>
      </c>
      <c r="F55" s="53"/>
    </row>
    <row r="56" spans="1:6" s="58" customFormat="1" ht="15.75">
      <c r="A56" s="67" t="s">
        <v>67</v>
      </c>
      <c r="B56" s="59" t="s">
        <v>102</v>
      </c>
      <c r="C56" s="75">
        <v>0</v>
      </c>
      <c r="D56" s="75">
        <f t="shared" si="0"/>
        <v>0</v>
      </c>
      <c r="E56" s="75">
        <v>0</v>
      </c>
      <c r="F56" s="57"/>
    </row>
    <row r="57" spans="1:6" s="47" customFormat="1" ht="15.75">
      <c r="A57" s="67" t="s">
        <v>68</v>
      </c>
      <c r="B57" s="61" t="s">
        <v>129</v>
      </c>
      <c r="C57" s="75">
        <v>0</v>
      </c>
      <c r="D57" s="75">
        <f t="shared" si="0"/>
        <v>0</v>
      </c>
      <c r="E57" s="75">
        <v>0</v>
      </c>
      <c r="F57" s="48"/>
    </row>
    <row r="58" spans="1:6" s="47" customFormat="1" ht="18" customHeight="1">
      <c r="A58" s="67" t="s">
        <v>69</v>
      </c>
      <c r="B58" s="59" t="s">
        <v>102</v>
      </c>
      <c r="C58" s="75">
        <v>0</v>
      </c>
      <c r="D58" s="75">
        <f t="shared" si="0"/>
        <v>0</v>
      </c>
      <c r="E58" s="75">
        <v>0</v>
      </c>
      <c r="F58" s="48"/>
    </row>
    <row r="59" spans="1:6" s="47" customFormat="1" ht="21" customHeight="1">
      <c r="A59" s="67" t="s">
        <v>130</v>
      </c>
      <c r="B59" s="61" t="s">
        <v>104</v>
      </c>
      <c r="C59" s="75">
        <v>0</v>
      </c>
      <c r="D59" s="75">
        <f t="shared" si="0"/>
        <v>0</v>
      </c>
      <c r="E59" s="75">
        <v>0</v>
      </c>
      <c r="F59" s="48"/>
    </row>
    <row r="60" spans="1:6" s="47" customFormat="1" ht="17.25" customHeight="1">
      <c r="A60" s="67" t="s">
        <v>131</v>
      </c>
      <c r="B60" s="59" t="s">
        <v>102</v>
      </c>
      <c r="C60" s="75">
        <v>0</v>
      </c>
      <c r="D60" s="75">
        <f t="shared" si="0"/>
        <v>0</v>
      </c>
      <c r="E60" s="75">
        <v>0</v>
      </c>
      <c r="F60" s="48"/>
    </row>
    <row r="61" spans="1:6" s="47" customFormat="1" ht="15.75">
      <c r="A61" s="66">
        <v>5</v>
      </c>
      <c r="B61" s="63" t="s">
        <v>105</v>
      </c>
      <c r="C61" s="73">
        <v>35480952</v>
      </c>
      <c r="D61" s="74">
        <f t="shared" si="0"/>
        <v>18100000</v>
      </c>
      <c r="E61" s="73">
        <v>53580952</v>
      </c>
      <c r="F61" s="48"/>
    </row>
    <row r="62" spans="1:6" s="47" customFormat="1" ht="31.5">
      <c r="A62" s="67" t="s">
        <v>70</v>
      </c>
      <c r="B62" s="61" t="s">
        <v>106</v>
      </c>
      <c r="C62" s="75">
        <v>35480952</v>
      </c>
      <c r="D62" s="76">
        <f t="shared" si="0"/>
        <v>18100000</v>
      </c>
      <c r="E62" s="75">
        <v>53580952</v>
      </c>
      <c r="F62" s="48"/>
    </row>
    <row r="63" spans="1:6" s="47" customFormat="1" ht="31.5">
      <c r="A63" s="67" t="s">
        <v>71</v>
      </c>
      <c r="B63" s="59" t="s">
        <v>207</v>
      </c>
      <c r="C63" s="75">
        <v>0</v>
      </c>
      <c r="D63" s="75">
        <f t="shared" si="0"/>
        <v>0</v>
      </c>
      <c r="E63" s="75">
        <v>0</v>
      </c>
      <c r="F63" s="48"/>
    </row>
    <row r="64" spans="1:6" s="47" customFormat="1" ht="31.5">
      <c r="A64" s="67" t="s">
        <v>72</v>
      </c>
      <c r="B64" s="60" t="s">
        <v>208</v>
      </c>
      <c r="C64" s="75">
        <v>0</v>
      </c>
      <c r="D64" s="75">
        <f t="shared" si="0"/>
        <v>0</v>
      </c>
      <c r="E64" s="75">
        <v>0</v>
      </c>
      <c r="F64" s="48"/>
    </row>
    <row r="65" spans="1:6" s="47" customFormat="1" ht="31.5">
      <c r="A65" s="67" t="s">
        <v>111</v>
      </c>
      <c r="B65" s="60" t="s">
        <v>209</v>
      </c>
      <c r="C65" s="75">
        <v>0</v>
      </c>
      <c r="D65" s="75">
        <f t="shared" si="0"/>
        <v>0</v>
      </c>
      <c r="E65" s="75">
        <v>0</v>
      </c>
      <c r="F65" s="48"/>
    </row>
    <row r="66" spans="1:6" s="47" customFormat="1" ht="45" customHeight="1">
      <c r="A66" s="67" t="s">
        <v>112</v>
      </c>
      <c r="B66" s="60" t="s">
        <v>353</v>
      </c>
      <c r="C66" s="75">
        <v>0</v>
      </c>
      <c r="D66" s="75">
        <f t="shared" si="0"/>
        <v>0</v>
      </c>
      <c r="E66" s="75">
        <v>0</v>
      </c>
      <c r="F66" s="48"/>
    </row>
    <row r="67" spans="1:6" s="47" customFormat="1" ht="15.75">
      <c r="A67" s="67" t="s">
        <v>132</v>
      </c>
      <c r="B67" s="64" t="s">
        <v>133</v>
      </c>
      <c r="C67" s="75">
        <v>0</v>
      </c>
      <c r="D67" s="75">
        <f t="shared" si="0"/>
        <v>0</v>
      </c>
      <c r="E67" s="75">
        <v>0</v>
      </c>
      <c r="F67" s="48"/>
    </row>
    <row r="68" spans="1:6" s="47" customFormat="1" ht="31.5">
      <c r="A68" s="67" t="s">
        <v>134</v>
      </c>
      <c r="B68" s="64" t="s">
        <v>135</v>
      </c>
      <c r="C68" s="75">
        <v>0</v>
      </c>
      <c r="D68" s="75">
        <f t="shared" si="0"/>
        <v>0</v>
      </c>
      <c r="E68" s="75">
        <v>0</v>
      </c>
      <c r="F68" s="48"/>
    </row>
    <row r="69" spans="1:6" s="47" customFormat="1" ht="15.75">
      <c r="A69" s="67" t="s">
        <v>136</v>
      </c>
      <c r="B69" s="64" t="s">
        <v>137</v>
      </c>
      <c r="C69" s="75">
        <v>0</v>
      </c>
      <c r="D69" s="75">
        <f t="shared" si="0"/>
        <v>0</v>
      </c>
      <c r="E69" s="75">
        <v>0</v>
      </c>
      <c r="F69" s="48"/>
    </row>
    <row r="70" spans="1:6" s="47" customFormat="1" ht="31.5">
      <c r="A70" s="67" t="s">
        <v>277</v>
      </c>
      <c r="B70" s="159" t="s">
        <v>278</v>
      </c>
      <c r="C70" s="75">
        <v>0</v>
      </c>
      <c r="D70" s="75">
        <f t="shared" si="0"/>
        <v>0</v>
      </c>
      <c r="E70" s="75">
        <v>0</v>
      </c>
      <c r="F70" s="48"/>
    </row>
    <row r="71" spans="1:6" s="47" customFormat="1" ht="15.75">
      <c r="A71" s="67" t="s">
        <v>73</v>
      </c>
      <c r="B71" s="61" t="s">
        <v>107</v>
      </c>
      <c r="C71" s="75">
        <v>0</v>
      </c>
      <c r="D71" s="75">
        <f t="shared" si="0"/>
        <v>0</v>
      </c>
      <c r="E71" s="75">
        <v>0</v>
      </c>
      <c r="F71" s="48"/>
    </row>
    <row r="72" spans="1:6" s="47" customFormat="1" ht="20.25" customHeight="1">
      <c r="A72" s="68" t="s">
        <v>138</v>
      </c>
      <c r="B72" s="63" t="s">
        <v>139</v>
      </c>
      <c r="C72" s="73">
        <v>368601343</v>
      </c>
      <c r="D72" s="74">
        <f t="shared" si="0"/>
        <v>-18100000</v>
      </c>
      <c r="E72" s="73">
        <v>350501343</v>
      </c>
      <c r="F72" s="48"/>
    </row>
    <row r="73" spans="1:6" s="47" customFormat="1" ht="21" customHeight="1">
      <c r="A73" s="67" t="s">
        <v>140</v>
      </c>
      <c r="B73" s="61" t="s">
        <v>141</v>
      </c>
      <c r="C73" s="75">
        <v>0</v>
      </c>
      <c r="D73" s="76">
        <f t="shared" si="0"/>
        <v>0</v>
      </c>
      <c r="E73" s="75">
        <v>0</v>
      </c>
      <c r="F73" s="48"/>
    </row>
    <row r="74" spans="1:6" s="47" customFormat="1" ht="31.5">
      <c r="A74" s="66">
        <v>7</v>
      </c>
      <c r="B74" s="63" t="s">
        <v>108</v>
      </c>
      <c r="C74" s="78" t="s">
        <v>13</v>
      </c>
      <c r="D74" s="79" t="s">
        <v>13</v>
      </c>
      <c r="E74" s="78" t="s">
        <v>13</v>
      </c>
      <c r="F74" s="48"/>
    </row>
    <row r="75" spans="1:6" s="47" customFormat="1" ht="15.75">
      <c r="A75" s="67" t="s">
        <v>142</v>
      </c>
      <c r="B75" s="61" t="s">
        <v>109</v>
      </c>
      <c r="C75" s="75">
        <v>83368035</v>
      </c>
      <c r="D75" s="76">
        <f t="shared" si="0"/>
        <v>49996399</v>
      </c>
      <c r="E75" s="75">
        <v>133364434</v>
      </c>
      <c r="F75" s="48"/>
    </row>
    <row r="76" spans="1:6" s="47" customFormat="1" ht="34.5" customHeight="1">
      <c r="A76" s="67" t="s">
        <v>143</v>
      </c>
      <c r="B76" s="61" t="s">
        <v>144</v>
      </c>
      <c r="C76" s="75">
        <v>83368035</v>
      </c>
      <c r="D76" s="76">
        <f t="shared" si="0"/>
        <v>49996399</v>
      </c>
      <c r="E76" s="75">
        <v>133364434</v>
      </c>
      <c r="F76" s="48"/>
    </row>
    <row r="77" spans="1:6" s="47" customFormat="1" ht="21.75" customHeight="1">
      <c r="A77" s="66">
        <v>8</v>
      </c>
      <c r="B77" s="63" t="s">
        <v>110</v>
      </c>
      <c r="C77" s="78" t="s">
        <v>13</v>
      </c>
      <c r="D77" s="79" t="s">
        <v>13</v>
      </c>
      <c r="E77" s="78" t="s">
        <v>13</v>
      </c>
      <c r="F77" s="48"/>
    </row>
    <row r="78" spans="1:6" s="47" customFormat="1" ht="75" customHeight="1">
      <c r="A78" s="67" t="s">
        <v>74</v>
      </c>
      <c r="B78" s="61" t="s">
        <v>210</v>
      </c>
      <c r="C78" s="80">
        <v>0.1333</v>
      </c>
      <c r="D78" s="80">
        <f t="shared" si="0"/>
        <v>-0.0093</v>
      </c>
      <c r="E78" s="80">
        <v>0.124</v>
      </c>
      <c r="F78" s="48"/>
    </row>
    <row r="79" spans="1:6" s="47" customFormat="1" ht="30.75" customHeight="1" hidden="1">
      <c r="A79" s="67" t="s">
        <v>145</v>
      </c>
      <c r="B79" s="59" t="s">
        <v>145</v>
      </c>
      <c r="C79" s="80"/>
      <c r="D79" s="80">
        <f>E79-C79</f>
        <v>0</v>
      </c>
      <c r="E79" s="80"/>
      <c r="F79" s="48"/>
    </row>
    <row r="80" spans="1:6" s="47" customFormat="1" ht="30.75" customHeight="1" hidden="1">
      <c r="A80" s="67" t="s">
        <v>146</v>
      </c>
      <c r="B80" s="59" t="s">
        <v>146</v>
      </c>
      <c r="C80" s="80"/>
      <c r="D80" s="80">
        <f t="shared" si="0"/>
        <v>0</v>
      </c>
      <c r="E80" s="80"/>
      <c r="F80" s="48"/>
    </row>
    <row r="81" spans="1:6" s="47" customFormat="1" ht="28.5" customHeight="1">
      <c r="A81" s="166" t="s">
        <v>75</v>
      </c>
      <c r="B81" s="166" t="s">
        <v>206</v>
      </c>
      <c r="C81" s="80">
        <v>0.1807</v>
      </c>
      <c r="D81" s="80">
        <f t="shared" si="0"/>
        <v>0.0697</v>
      </c>
      <c r="E81" s="80">
        <v>0.2504</v>
      </c>
      <c r="F81" s="48"/>
    </row>
    <row r="82" spans="1:6" s="47" customFormat="1" ht="28.5" customHeight="1">
      <c r="A82" s="167"/>
      <c r="B82" s="167"/>
      <c r="C82" s="80">
        <v>0.1812</v>
      </c>
      <c r="D82" s="80">
        <f t="shared" si="0"/>
        <v>0.0696</v>
      </c>
      <c r="E82" s="80">
        <v>0.2508</v>
      </c>
      <c r="F82" s="48"/>
    </row>
    <row r="83" spans="1:6" s="47" customFormat="1" ht="88.5" customHeight="1">
      <c r="A83" s="67" t="s">
        <v>147</v>
      </c>
      <c r="B83" s="61" t="s">
        <v>211</v>
      </c>
      <c r="C83" s="80">
        <v>0.2652</v>
      </c>
      <c r="D83" s="80">
        <f t="shared" si="0"/>
        <v>0</v>
      </c>
      <c r="E83" s="80">
        <v>0.2652</v>
      </c>
      <c r="F83" s="48"/>
    </row>
    <row r="84" spans="1:6" s="47" customFormat="1" ht="92.25" customHeight="1">
      <c r="A84" s="67" t="s">
        <v>148</v>
      </c>
      <c r="B84" s="59" t="s">
        <v>212</v>
      </c>
      <c r="C84" s="80">
        <v>0.2936</v>
      </c>
      <c r="D84" s="80">
        <f t="shared" si="0"/>
        <v>0</v>
      </c>
      <c r="E84" s="80">
        <v>0.2936</v>
      </c>
      <c r="F84" s="48"/>
    </row>
    <row r="85" spans="1:6" s="56" customFormat="1" ht="84" customHeight="1">
      <c r="A85" s="67" t="s">
        <v>149</v>
      </c>
      <c r="B85" s="61" t="s">
        <v>213</v>
      </c>
      <c r="C85" s="81" t="s">
        <v>205</v>
      </c>
      <c r="D85" s="75"/>
      <c r="E85" s="81" t="s">
        <v>205</v>
      </c>
      <c r="F85" s="53"/>
    </row>
    <row r="86" spans="1:6" s="56" customFormat="1" ht="93.75" customHeight="1">
      <c r="A86" s="67" t="s">
        <v>150</v>
      </c>
      <c r="B86" s="59" t="s">
        <v>214</v>
      </c>
      <c r="C86" s="81" t="s">
        <v>205</v>
      </c>
      <c r="D86" s="75"/>
      <c r="E86" s="81" t="s">
        <v>205</v>
      </c>
      <c r="F86" s="53"/>
    </row>
    <row r="87" spans="1:6" s="56" customFormat="1" ht="15.75" hidden="1">
      <c r="A87" s="67"/>
      <c r="B87" s="192" t="s">
        <v>279</v>
      </c>
      <c r="C87" s="81"/>
      <c r="D87" s="75"/>
      <c r="E87" s="81"/>
      <c r="F87" s="53"/>
    </row>
    <row r="88" spans="1:6" s="56" customFormat="1" ht="78.75" hidden="1">
      <c r="A88" s="67"/>
      <c r="B88" s="192" t="s">
        <v>280</v>
      </c>
      <c r="C88" s="81"/>
      <c r="D88" s="75"/>
      <c r="E88" s="81"/>
      <c r="F88" s="53"/>
    </row>
    <row r="89" spans="1:6" s="56" customFormat="1" ht="78.75" hidden="1">
      <c r="A89" s="67"/>
      <c r="B89" s="192" t="s">
        <v>281</v>
      </c>
      <c r="C89" s="81"/>
      <c r="D89" s="75"/>
      <c r="E89" s="81" t="s">
        <v>205</v>
      </c>
      <c r="F89" s="53"/>
    </row>
    <row r="90" spans="1:6" s="56" customFormat="1" ht="78.75" hidden="1">
      <c r="A90" s="67"/>
      <c r="B90" s="193" t="s">
        <v>282</v>
      </c>
      <c r="C90" s="81"/>
      <c r="D90" s="75"/>
      <c r="E90" s="81" t="s">
        <v>205</v>
      </c>
      <c r="F90" s="53"/>
    </row>
    <row r="91" spans="1:6" s="58" customFormat="1" ht="39.75" customHeight="1">
      <c r="A91" s="66">
        <v>9</v>
      </c>
      <c r="B91" s="63" t="s">
        <v>6</v>
      </c>
      <c r="C91" s="78" t="s">
        <v>13</v>
      </c>
      <c r="D91" s="78" t="s">
        <v>13</v>
      </c>
      <c r="E91" s="78" t="s">
        <v>13</v>
      </c>
      <c r="F91" s="57"/>
    </row>
    <row r="92" spans="1:6" s="47" customFormat="1" ht="41.25" customHeight="1">
      <c r="A92" s="67" t="s">
        <v>76</v>
      </c>
      <c r="B92" s="61" t="s">
        <v>151</v>
      </c>
      <c r="C92" s="75">
        <v>278071408</v>
      </c>
      <c r="D92" s="76">
        <f t="shared" si="0"/>
        <v>-1208665</v>
      </c>
      <c r="E92" s="75">
        <v>276862743</v>
      </c>
      <c r="F92" s="48"/>
    </row>
    <row r="93" spans="1:6" s="42" customFormat="1" ht="18.75" customHeight="1">
      <c r="A93" s="163" t="s">
        <v>46</v>
      </c>
      <c r="B93" s="164" t="s">
        <v>12</v>
      </c>
      <c r="C93" s="164" t="s">
        <v>201</v>
      </c>
      <c r="D93" s="163" t="s">
        <v>14</v>
      </c>
      <c r="E93" s="163" t="s">
        <v>15</v>
      </c>
      <c r="F93" s="53"/>
    </row>
    <row r="94" spans="1:6" s="42" customFormat="1" ht="18.75" customHeight="1">
      <c r="A94" s="163"/>
      <c r="B94" s="165"/>
      <c r="C94" s="165"/>
      <c r="D94" s="163"/>
      <c r="E94" s="163"/>
      <c r="F94" s="53"/>
    </row>
    <row r="95" spans="1:6" s="44" customFormat="1" ht="15">
      <c r="A95" s="43">
        <v>1</v>
      </c>
      <c r="B95" s="43">
        <v>2</v>
      </c>
      <c r="C95" s="43">
        <v>3</v>
      </c>
      <c r="D95" s="43">
        <v>4</v>
      </c>
      <c r="E95" s="43">
        <v>5</v>
      </c>
      <c r="F95" s="54"/>
    </row>
    <row r="96" spans="1:6" s="47" customFormat="1" ht="50.25" customHeight="1">
      <c r="A96" s="67" t="s">
        <v>152</v>
      </c>
      <c r="B96" s="59" t="s">
        <v>153</v>
      </c>
      <c r="C96" s="75">
        <v>278071408</v>
      </c>
      <c r="D96" s="76">
        <f t="shared" si="0"/>
        <v>-1208665</v>
      </c>
      <c r="E96" s="75">
        <v>276862743</v>
      </c>
      <c r="F96" s="48"/>
    </row>
    <row r="97" spans="1:6" s="47" customFormat="1" ht="15.75">
      <c r="A97" s="67" t="s">
        <v>154</v>
      </c>
      <c r="B97" s="60" t="s">
        <v>155</v>
      </c>
      <c r="C97" s="75">
        <v>235499580</v>
      </c>
      <c r="D97" s="76">
        <f t="shared" si="0"/>
        <v>-1789770</v>
      </c>
      <c r="E97" s="75">
        <v>233709810</v>
      </c>
      <c r="F97" s="48"/>
    </row>
    <row r="98" spans="1:6" s="47" customFormat="1" ht="31.5">
      <c r="A98" s="67" t="s">
        <v>77</v>
      </c>
      <c r="B98" s="61" t="s">
        <v>156</v>
      </c>
      <c r="C98" s="75">
        <v>272854457</v>
      </c>
      <c r="D98" s="76">
        <f aca="true" t="shared" si="1" ref="D98:D133">E98-C98</f>
        <v>-24217297</v>
      </c>
      <c r="E98" s="75">
        <v>248637160</v>
      </c>
      <c r="F98" s="48"/>
    </row>
    <row r="99" spans="1:6" s="47" customFormat="1" ht="50.25" customHeight="1">
      <c r="A99" s="67" t="s">
        <v>157</v>
      </c>
      <c r="B99" s="59" t="s">
        <v>158</v>
      </c>
      <c r="C99" s="75">
        <v>272854457</v>
      </c>
      <c r="D99" s="76">
        <f t="shared" si="1"/>
        <v>-24217297</v>
      </c>
      <c r="E99" s="75">
        <v>248637160</v>
      </c>
      <c r="F99" s="48"/>
    </row>
    <row r="100" spans="1:6" s="47" customFormat="1" ht="15" customHeight="1">
      <c r="A100" s="67" t="s">
        <v>159</v>
      </c>
      <c r="B100" s="60" t="s">
        <v>155</v>
      </c>
      <c r="C100" s="75">
        <v>242933236</v>
      </c>
      <c r="D100" s="76">
        <f t="shared" si="1"/>
        <v>-22727454</v>
      </c>
      <c r="E100" s="75">
        <v>220205782</v>
      </c>
      <c r="F100" s="48"/>
    </row>
    <row r="101" spans="1:6" s="47" customFormat="1" ht="31.5">
      <c r="A101" s="67" t="s">
        <v>78</v>
      </c>
      <c r="B101" s="61" t="s">
        <v>7</v>
      </c>
      <c r="C101" s="75">
        <v>291090462</v>
      </c>
      <c r="D101" s="76">
        <f t="shared" si="1"/>
        <v>-3668372</v>
      </c>
      <c r="E101" s="75">
        <v>287422090</v>
      </c>
      <c r="F101" s="48"/>
    </row>
    <row r="102" spans="1:6" s="47" customFormat="1" ht="47.25">
      <c r="A102" s="67" t="s">
        <v>160</v>
      </c>
      <c r="B102" s="59" t="s">
        <v>161</v>
      </c>
      <c r="C102" s="75">
        <v>291090462</v>
      </c>
      <c r="D102" s="76">
        <f t="shared" si="1"/>
        <v>-3668372</v>
      </c>
      <c r="E102" s="75">
        <v>287422090</v>
      </c>
      <c r="F102" s="48"/>
    </row>
    <row r="103" spans="1:6" s="47" customFormat="1" ht="15.75">
      <c r="A103" s="67" t="s">
        <v>162</v>
      </c>
      <c r="B103" s="60" t="s">
        <v>163</v>
      </c>
      <c r="C103" s="75">
        <v>236887691</v>
      </c>
      <c r="D103" s="76">
        <f t="shared" si="1"/>
        <v>-3331209</v>
      </c>
      <c r="E103" s="75">
        <v>233556482</v>
      </c>
      <c r="F103" s="48"/>
    </row>
    <row r="104" spans="1:6" s="47" customFormat="1" ht="36.75" customHeight="1">
      <c r="A104" s="67" t="s">
        <v>79</v>
      </c>
      <c r="B104" s="61" t="s">
        <v>8</v>
      </c>
      <c r="C104" s="75">
        <v>299332847</v>
      </c>
      <c r="D104" s="76">
        <f t="shared" si="1"/>
        <v>-34696855</v>
      </c>
      <c r="E104" s="75">
        <v>264635992</v>
      </c>
      <c r="F104" s="48"/>
    </row>
    <row r="105" spans="1:6" s="47" customFormat="1" ht="47.25">
      <c r="A105" s="67" t="s">
        <v>164</v>
      </c>
      <c r="B105" s="59" t="s">
        <v>165</v>
      </c>
      <c r="C105" s="75">
        <v>299332847</v>
      </c>
      <c r="D105" s="76">
        <f t="shared" si="1"/>
        <v>-34696855</v>
      </c>
      <c r="E105" s="75">
        <v>264635992</v>
      </c>
      <c r="F105" s="48"/>
    </row>
    <row r="106" spans="1:6" s="47" customFormat="1" ht="15.75">
      <c r="A106" s="67" t="s">
        <v>166</v>
      </c>
      <c r="B106" s="60" t="s">
        <v>163</v>
      </c>
      <c r="C106" s="75">
        <v>242933236</v>
      </c>
      <c r="D106" s="76">
        <f t="shared" si="1"/>
        <v>-22727454</v>
      </c>
      <c r="E106" s="75">
        <v>220205782</v>
      </c>
      <c r="F106" s="48"/>
    </row>
    <row r="107" spans="1:6" s="47" customFormat="1" ht="15.75">
      <c r="A107" s="66">
        <v>10</v>
      </c>
      <c r="B107" s="63" t="s">
        <v>167</v>
      </c>
      <c r="C107" s="78" t="s">
        <v>13</v>
      </c>
      <c r="D107" s="79" t="s">
        <v>13</v>
      </c>
      <c r="E107" s="78" t="s">
        <v>13</v>
      </c>
      <c r="F107" s="48"/>
    </row>
    <row r="108" spans="1:6" s="47" customFormat="1" ht="31.5">
      <c r="A108" s="67" t="s">
        <v>80</v>
      </c>
      <c r="B108" s="65" t="s">
        <v>168</v>
      </c>
      <c r="C108" s="75">
        <v>722423919</v>
      </c>
      <c r="D108" s="76">
        <f t="shared" si="1"/>
        <v>-128034525</v>
      </c>
      <c r="E108" s="75">
        <v>594389394</v>
      </c>
      <c r="F108" s="48"/>
    </row>
    <row r="109" spans="1:6" s="47" customFormat="1" ht="15.75">
      <c r="A109" s="67" t="s">
        <v>169</v>
      </c>
      <c r="B109" s="59" t="s">
        <v>4</v>
      </c>
      <c r="C109" s="75">
        <v>323573510</v>
      </c>
      <c r="D109" s="76">
        <f t="shared" si="1"/>
        <v>-24497992</v>
      </c>
      <c r="E109" s="75">
        <v>299075518</v>
      </c>
      <c r="F109" s="48"/>
    </row>
    <row r="110" spans="1:6" s="47" customFormat="1" ht="15.75">
      <c r="A110" s="67" t="s">
        <v>170</v>
      </c>
      <c r="B110" s="59" t="s">
        <v>5</v>
      </c>
      <c r="C110" s="75">
        <v>398850409</v>
      </c>
      <c r="D110" s="76">
        <f t="shared" si="1"/>
        <v>-103536533</v>
      </c>
      <c r="E110" s="75">
        <v>295313876</v>
      </c>
      <c r="F110" s="48"/>
    </row>
    <row r="111" spans="1:6" s="47" customFormat="1" ht="31.5">
      <c r="A111" s="67" t="s">
        <v>171</v>
      </c>
      <c r="B111" s="61" t="s">
        <v>9</v>
      </c>
      <c r="C111" s="75">
        <v>0</v>
      </c>
      <c r="D111" s="76">
        <f t="shared" si="1"/>
        <v>0</v>
      </c>
      <c r="E111" s="75">
        <v>0</v>
      </c>
      <c r="F111" s="48"/>
    </row>
    <row r="112" spans="1:6" s="47" customFormat="1" ht="47.25">
      <c r="A112" s="67" t="s">
        <v>172</v>
      </c>
      <c r="B112" s="61" t="s">
        <v>173</v>
      </c>
      <c r="C112" s="75">
        <v>0</v>
      </c>
      <c r="D112" s="76">
        <f t="shared" si="1"/>
        <v>0</v>
      </c>
      <c r="E112" s="75">
        <v>0</v>
      </c>
      <c r="F112" s="48"/>
    </row>
    <row r="113" spans="1:6" s="47" customFormat="1" ht="51.75" customHeight="1">
      <c r="A113" s="67" t="s">
        <v>174</v>
      </c>
      <c r="B113" s="61" t="s">
        <v>175</v>
      </c>
      <c r="C113" s="75">
        <v>0</v>
      </c>
      <c r="D113" s="76">
        <f t="shared" si="1"/>
        <v>0</v>
      </c>
      <c r="E113" s="75">
        <v>0</v>
      </c>
      <c r="F113" s="48"/>
    </row>
    <row r="114" spans="1:6" s="47" customFormat="1" ht="52.5" customHeight="1">
      <c r="A114" s="67" t="s">
        <v>176</v>
      </c>
      <c r="B114" s="61" t="s">
        <v>177</v>
      </c>
      <c r="C114" s="75">
        <v>0</v>
      </c>
      <c r="D114" s="76">
        <f t="shared" si="1"/>
        <v>0</v>
      </c>
      <c r="E114" s="75">
        <v>0</v>
      </c>
      <c r="F114" s="48"/>
    </row>
    <row r="115" spans="1:6" s="47" customFormat="1" ht="31.5">
      <c r="A115" s="67" t="s">
        <v>178</v>
      </c>
      <c r="B115" s="61" t="s">
        <v>179</v>
      </c>
      <c r="C115" s="75">
        <v>35480952</v>
      </c>
      <c r="D115" s="76">
        <f t="shared" si="1"/>
        <v>18100000</v>
      </c>
      <c r="E115" s="75">
        <v>53580952</v>
      </c>
      <c r="F115" s="48"/>
    </row>
    <row r="116" spans="1:6" s="47" customFormat="1" ht="15.75">
      <c r="A116" s="67" t="s">
        <v>180</v>
      </c>
      <c r="B116" s="61" t="s">
        <v>10</v>
      </c>
      <c r="C116" s="75">
        <v>1293298.8</v>
      </c>
      <c r="D116" s="76">
        <f t="shared" si="1"/>
        <v>0</v>
      </c>
      <c r="E116" s="75">
        <v>1293298.8</v>
      </c>
      <c r="F116" s="48"/>
    </row>
    <row r="117" spans="1:6" s="47" customFormat="1" ht="31.5">
      <c r="A117" s="67" t="s">
        <v>181</v>
      </c>
      <c r="B117" s="59" t="s">
        <v>182</v>
      </c>
      <c r="C117" s="75">
        <v>343298.8</v>
      </c>
      <c r="D117" s="76">
        <f t="shared" si="1"/>
        <v>0</v>
      </c>
      <c r="E117" s="75">
        <v>343298.8</v>
      </c>
      <c r="F117" s="48"/>
    </row>
    <row r="118" spans="1:6" s="47" customFormat="1" ht="31.5">
      <c r="A118" s="67" t="s">
        <v>183</v>
      </c>
      <c r="B118" s="59" t="s">
        <v>184</v>
      </c>
      <c r="C118" s="75">
        <v>950000</v>
      </c>
      <c r="D118" s="76">
        <f t="shared" si="1"/>
        <v>0</v>
      </c>
      <c r="E118" s="75">
        <v>950000</v>
      </c>
      <c r="F118" s="48"/>
    </row>
    <row r="119" spans="1:6" s="47" customFormat="1" ht="39" customHeight="1">
      <c r="A119" s="67" t="s">
        <v>185</v>
      </c>
      <c r="B119" s="60" t="s">
        <v>186</v>
      </c>
      <c r="C119" s="75">
        <v>0</v>
      </c>
      <c r="D119" s="75">
        <f t="shared" si="1"/>
        <v>0</v>
      </c>
      <c r="E119" s="75">
        <v>0</v>
      </c>
      <c r="F119" s="48"/>
    </row>
    <row r="120" spans="1:6" s="47" customFormat="1" ht="15.75">
      <c r="A120" s="67" t="s">
        <v>187</v>
      </c>
      <c r="B120" s="64" t="s">
        <v>188</v>
      </c>
      <c r="C120" s="75">
        <v>0</v>
      </c>
      <c r="D120" s="75">
        <f t="shared" si="1"/>
        <v>0</v>
      </c>
      <c r="E120" s="75">
        <v>0</v>
      </c>
      <c r="F120" s="48"/>
    </row>
    <row r="121" spans="1:6" s="47" customFormat="1" ht="15.75">
      <c r="A121" s="67" t="s">
        <v>189</v>
      </c>
      <c r="B121" s="59" t="s">
        <v>11</v>
      </c>
      <c r="C121" s="75">
        <v>0</v>
      </c>
      <c r="D121" s="75">
        <f t="shared" si="1"/>
        <v>0</v>
      </c>
      <c r="E121" s="75">
        <v>0</v>
      </c>
      <c r="F121" s="48"/>
    </row>
    <row r="122" spans="1:6" s="47" customFormat="1" ht="31.5">
      <c r="A122" s="67" t="s">
        <v>190</v>
      </c>
      <c r="B122" s="61" t="s">
        <v>215</v>
      </c>
      <c r="C122" s="75">
        <v>0</v>
      </c>
      <c r="D122" s="75">
        <f t="shared" si="1"/>
        <v>0</v>
      </c>
      <c r="E122" s="75">
        <v>0</v>
      </c>
      <c r="F122" s="48"/>
    </row>
    <row r="123" spans="1:6" s="47" customFormat="1" ht="31.5">
      <c r="A123" s="67" t="s">
        <v>191</v>
      </c>
      <c r="B123" s="61" t="s">
        <v>192</v>
      </c>
      <c r="C123" s="75">
        <v>0</v>
      </c>
      <c r="D123" s="75">
        <f t="shared" si="1"/>
        <v>0</v>
      </c>
      <c r="E123" s="75">
        <v>0</v>
      </c>
      <c r="F123" s="48"/>
    </row>
    <row r="124" spans="1:6" s="47" customFormat="1" ht="18.75" customHeight="1" hidden="1">
      <c r="A124" s="66">
        <v>11</v>
      </c>
      <c r="B124" s="63" t="s">
        <v>1</v>
      </c>
      <c r="C124" s="75">
        <v>0</v>
      </c>
      <c r="D124" s="75" t="e">
        <f t="shared" si="1"/>
        <v>#VALUE!</v>
      </c>
      <c r="E124" s="78" t="s">
        <v>13</v>
      </c>
      <c r="F124" s="48"/>
    </row>
    <row r="125" spans="1:6" s="47" customFormat="1" ht="15.75" hidden="1">
      <c r="A125" s="67" t="s">
        <v>81</v>
      </c>
      <c r="B125" s="61" t="s">
        <v>193</v>
      </c>
      <c r="C125" s="75">
        <v>0</v>
      </c>
      <c r="D125" s="75">
        <f t="shared" si="1"/>
        <v>0</v>
      </c>
      <c r="E125" s="75">
        <v>0</v>
      </c>
      <c r="F125" s="48"/>
    </row>
    <row r="126" spans="1:6" s="47" customFormat="1" ht="15.75" hidden="1">
      <c r="A126" s="67" t="s">
        <v>194</v>
      </c>
      <c r="B126" s="59" t="s">
        <v>195</v>
      </c>
      <c r="C126" s="75">
        <v>0</v>
      </c>
      <c r="D126" s="75">
        <f t="shared" si="1"/>
        <v>0</v>
      </c>
      <c r="E126" s="75">
        <v>0</v>
      </c>
      <c r="F126" s="48"/>
    </row>
    <row r="127" spans="1:6" s="47" customFormat="1" ht="36" customHeight="1" hidden="1">
      <c r="A127" s="67" t="s">
        <v>82</v>
      </c>
      <c r="B127" s="61" t="s">
        <v>196</v>
      </c>
      <c r="C127" s="75">
        <v>0</v>
      </c>
      <c r="D127" s="75">
        <f t="shared" si="1"/>
        <v>0</v>
      </c>
      <c r="E127" s="75">
        <v>0</v>
      </c>
      <c r="F127" s="48"/>
    </row>
    <row r="128" spans="1:6" s="56" customFormat="1" ht="34.5" customHeight="1" hidden="1">
      <c r="A128" s="66">
        <v>12</v>
      </c>
      <c r="B128" s="63" t="s">
        <v>197</v>
      </c>
      <c r="C128" s="75">
        <v>0</v>
      </c>
      <c r="D128" s="75" t="e">
        <f t="shared" si="1"/>
        <v>#VALUE!</v>
      </c>
      <c r="E128" s="78" t="s">
        <v>13</v>
      </c>
      <c r="F128" s="53"/>
    </row>
    <row r="129" spans="1:6" s="56" customFormat="1" ht="31.5" hidden="1">
      <c r="A129" s="67" t="s">
        <v>83</v>
      </c>
      <c r="B129" s="61" t="s">
        <v>198</v>
      </c>
      <c r="C129" s="75">
        <v>0</v>
      </c>
      <c r="D129" s="75" t="e">
        <f t="shared" si="1"/>
        <v>#VALUE!</v>
      </c>
      <c r="E129" s="81" t="str">
        <f>+IF(E76&lt;0,ROUND(E76,2),"nd")</f>
        <v>nd</v>
      </c>
      <c r="F129" s="53"/>
    </row>
    <row r="130" spans="1:6" s="58" customFormat="1" ht="31.5" hidden="1">
      <c r="A130" s="67" t="s">
        <v>84</v>
      </c>
      <c r="B130" s="61" t="s">
        <v>199</v>
      </c>
      <c r="C130" s="75">
        <v>0</v>
      </c>
      <c r="D130" s="75" t="e">
        <f t="shared" si="1"/>
        <v>#VALUE!</v>
      </c>
      <c r="E130" s="82" t="str">
        <f>IF(E78&lt;=E83,"x",ROUND(E78-E83,4))</f>
        <v>x</v>
      </c>
      <c r="F130" s="57"/>
    </row>
    <row r="131" spans="1:6" s="47" customFormat="1" ht="31.5" hidden="1">
      <c r="A131" s="67" t="s">
        <v>85</v>
      </c>
      <c r="B131" s="61" t="s">
        <v>200</v>
      </c>
      <c r="C131" s="75">
        <v>0</v>
      </c>
      <c r="D131" s="75" t="e">
        <f t="shared" si="1"/>
        <v>#VALUE!</v>
      </c>
      <c r="E131" s="82" t="str">
        <f>IF(E78&lt;=E84,"x",ROUND(E78-E84,4))</f>
        <v>x</v>
      </c>
      <c r="F131" s="48"/>
    </row>
    <row r="132" spans="1:6" s="47" customFormat="1" ht="78.75">
      <c r="A132" s="67" t="s">
        <v>285</v>
      </c>
      <c r="B132" s="61" t="s">
        <v>283</v>
      </c>
      <c r="C132" s="75">
        <v>0</v>
      </c>
      <c r="D132" s="75">
        <f t="shared" si="1"/>
        <v>0</v>
      </c>
      <c r="E132" s="157">
        <v>0</v>
      </c>
      <c r="F132" s="48"/>
    </row>
    <row r="133" spans="1:6" s="47" customFormat="1" ht="31.5">
      <c r="A133" s="67" t="s">
        <v>286</v>
      </c>
      <c r="B133" s="61" t="s">
        <v>284</v>
      </c>
      <c r="C133" s="75">
        <v>0</v>
      </c>
      <c r="D133" s="75">
        <f t="shared" si="1"/>
        <v>341435</v>
      </c>
      <c r="E133" s="157">
        <v>341435</v>
      </c>
      <c r="F133" s="48"/>
    </row>
    <row r="134" spans="1:6" s="47" customFormat="1" ht="15.75">
      <c r="A134" s="71"/>
      <c r="B134" s="72"/>
      <c r="C134" s="83"/>
      <c r="D134" s="83"/>
      <c r="E134" s="83"/>
      <c r="F134" s="48"/>
    </row>
    <row r="135" spans="1:6" ht="15.75">
      <c r="A135" s="161" t="s">
        <v>222</v>
      </c>
      <c r="B135" s="161"/>
      <c r="C135" s="161"/>
      <c r="D135" s="161"/>
      <c r="E135" s="161"/>
      <c r="F135" s="47"/>
    </row>
    <row r="136" spans="1:6" ht="15.75">
      <c r="A136" s="143"/>
      <c r="B136" s="144" t="s">
        <v>223</v>
      </c>
      <c r="C136" s="144"/>
      <c r="D136" s="144"/>
      <c r="E136" s="144"/>
      <c r="F136" s="144"/>
    </row>
    <row r="137" spans="1:6" ht="15.75">
      <c r="A137" s="143"/>
      <c r="B137" s="144" t="s">
        <v>224</v>
      </c>
      <c r="C137" s="144"/>
      <c r="D137" s="144"/>
      <c r="E137" s="144"/>
      <c r="F137" s="144"/>
    </row>
    <row r="138" spans="1:6" ht="15.75">
      <c r="A138" s="143"/>
      <c r="B138" s="144" t="s">
        <v>225</v>
      </c>
      <c r="C138" s="144"/>
      <c r="D138" s="144"/>
      <c r="E138" s="144"/>
      <c r="F138" s="144"/>
    </row>
    <row r="139" spans="1:6" ht="15.75">
      <c r="A139" s="143"/>
      <c r="B139" s="144" t="s">
        <v>226</v>
      </c>
      <c r="C139" s="144"/>
      <c r="D139" s="144"/>
      <c r="E139" s="144"/>
      <c r="F139" s="144"/>
    </row>
    <row r="140" spans="1:6" ht="15.75">
      <c r="A140" s="143"/>
      <c r="B140" s="144" t="s">
        <v>227</v>
      </c>
      <c r="C140" s="144"/>
      <c r="D140" s="144"/>
      <c r="E140" s="144"/>
      <c r="F140" s="144"/>
    </row>
    <row r="141" spans="1:6" ht="24" customHeight="1">
      <c r="A141" s="168" t="s">
        <v>228</v>
      </c>
      <c r="B141" s="168"/>
      <c r="C141" s="168"/>
      <c r="D141" s="168"/>
      <c r="E141" s="168"/>
      <c r="F141" s="168"/>
    </row>
    <row r="142" spans="1:6" ht="24" customHeight="1">
      <c r="A142" s="158"/>
      <c r="B142" s="158"/>
      <c r="C142" s="158"/>
      <c r="D142" s="158"/>
      <c r="E142" s="158"/>
      <c r="F142" s="158"/>
    </row>
    <row r="143" spans="1:6" ht="24" customHeight="1">
      <c r="A143" s="158"/>
      <c r="B143" s="158"/>
      <c r="C143" s="158"/>
      <c r="D143" s="158"/>
      <c r="E143" s="158"/>
      <c r="F143" s="158"/>
    </row>
    <row r="144" spans="1:6" ht="17.25" customHeight="1">
      <c r="A144" s="160" t="s">
        <v>46</v>
      </c>
      <c r="B144" s="160" t="s">
        <v>229</v>
      </c>
      <c r="C144" s="162" t="s">
        <v>230</v>
      </c>
      <c r="D144" s="162"/>
      <c r="E144" s="162"/>
      <c r="F144" s="162"/>
    </row>
    <row r="145" spans="1:6" ht="16.5" customHeight="1">
      <c r="A145" s="160"/>
      <c r="B145" s="160"/>
      <c r="C145" s="1" t="s">
        <v>231</v>
      </c>
      <c r="D145" s="1" t="s">
        <v>232</v>
      </c>
      <c r="E145" s="1" t="s">
        <v>233</v>
      </c>
      <c r="F145" s="1" t="s">
        <v>234</v>
      </c>
    </row>
    <row r="146" spans="1:6" ht="15.75">
      <c r="A146" s="1"/>
      <c r="B146" s="145"/>
      <c r="C146" s="1"/>
      <c r="D146" s="1"/>
      <c r="E146" s="1"/>
      <c r="F146" s="1"/>
    </row>
    <row r="147" spans="1:6" s="142" customFormat="1" ht="49.5" customHeight="1">
      <c r="A147" s="146" t="s">
        <v>41</v>
      </c>
      <c r="B147" s="147" t="s">
        <v>235</v>
      </c>
      <c r="C147" s="148"/>
      <c r="D147" s="148"/>
      <c r="E147" s="148"/>
      <c r="F147" s="148"/>
    </row>
    <row r="148" spans="1:6" ht="15.75">
      <c r="A148" s="149"/>
      <c r="B148" s="161"/>
      <c r="C148" s="161"/>
      <c r="D148" s="161"/>
      <c r="E148" s="161"/>
      <c r="F148" s="161"/>
    </row>
    <row r="149" spans="1:6" s="152" customFormat="1" ht="15.75">
      <c r="A149" s="150" t="s">
        <v>47</v>
      </c>
      <c r="B149" s="151" t="s">
        <v>236</v>
      </c>
      <c r="C149" s="151"/>
      <c r="D149" s="151"/>
      <c r="E149" s="151"/>
      <c r="F149" s="151"/>
    </row>
    <row r="150" spans="1:6" ht="15.75">
      <c r="A150" s="129"/>
      <c r="B150" s="86"/>
      <c r="C150" s="86"/>
      <c r="D150" s="86"/>
      <c r="E150" s="86"/>
      <c r="F150" s="86"/>
    </row>
    <row r="151" spans="1:6" ht="78.75">
      <c r="A151" s="130" t="s">
        <v>48</v>
      </c>
      <c r="B151" s="194" t="s">
        <v>361</v>
      </c>
      <c r="C151" s="131">
        <v>23433538</v>
      </c>
      <c r="D151" s="131">
        <v>0</v>
      </c>
      <c r="E151" s="131">
        <v>0</v>
      </c>
      <c r="F151" s="131">
        <f>C151+D151-E151</f>
        <v>23433538</v>
      </c>
    </row>
    <row r="152" spans="1:6" ht="48" customHeight="1">
      <c r="A152" s="129"/>
      <c r="B152" s="161" t="s">
        <v>384</v>
      </c>
      <c r="C152" s="161"/>
      <c r="D152" s="161"/>
      <c r="E152" s="161"/>
      <c r="F152" s="161"/>
    </row>
    <row r="153" spans="1:6" ht="6" customHeight="1">
      <c r="A153" s="129"/>
      <c r="B153" s="86"/>
      <c r="C153" s="86"/>
      <c r="D153" s="86"/>
      <c r="E153" s="86"/>
      <c r="F153" s="86"/>
    </row>
    <row r="154" spans="1:6" ht="47.25">
      <c r="A154" s="130" t="s">
        <v>49</v>
      </c>
      <c r="B154" s="194" t="s">
        <v>315</v>
      </c>
      <c r="C154" s="131">
        <v>8544937</v>
      </c>
      <c r="D154" s="131">
        <v>0</v>
      </c>
      <c r="E154" s="131">
        <v>0</v>
      </c>
      <c r="F154" s="131">
        <f>C154+D154-E154</f>
        <v>8544937</v>
      </c>
    </row>
    <row r="155" spans="1:6" ht="32.25" customHeight="1">
      <c r="A155" s="129"/>
      <c r="B155" s="161" t="s">
        <v>394</v>
      </c>
      <c r="C155" s="161"/>
      <c r="D155" s="161"/>
      <c r="E155" s="161"/>
      <c r="F155" s="161"/>
    </row>
    <row r="156" spans="1:6" ht="6" customHeight="1">
      <c r="A156" s="129"/>
      <c r="B156" s="86"/>
      <c r="C156" s="86"/>
      <c r="D156" s="86"/>
      <c r="E156" s="86"/>
      <c r="F156" s="86"/>
    </row>
    <row r="157" spans="1:6" ht="47.25">
      <c r="A157" s="130" t="s">
        <v>50</v>
      </c>
      <c r="B157" s="194" t="s">
        <v>372</v>
      </c>
      <c r="C157" s="131">
        <v>9743979</v>
      </c>
      <c r="D157" s="131">
        <v>0</v>
      </c>
      <c r="E157" s="131">
        <v>0</v>
      </c>
      <c r="F157" s="131">
        <f>C157+D157-E157</f>
        <v>9743979</v>
      </c>
    </row>
    <row r="158" spans="1:6" ht="33" customHeight="1">
      <c r="A158" s="129"/>
      <c r="B158" s="161" t="s">
        <v>557</v>
      </c>
      <c r="C158" s="161"/>
      <c r="D158" s="161"/>
      <c r="E158" s="161"/>
      <c r="F158" s="161"/>
    </row>
    <row r="159" spans="1:6" ht="6" customHeight="1">
      <c r="A159" s="129"/>
      <c r="B159" s="86"/>
      <c r="C159" s="86"/>
      <c r="D159" s="86"/>
      <c r="E159" s="86"/>
      <c r="F159" s="86"/>
    </row>
    <row r="160" spans="1:6" ht="48.75" customHeight="1">
      <c r="A160" s="130" t="s">
        <v>51</v>
      </c>
      <c r="B160" s="194" t="s">
        <v>322</v>
      </c>
      <c r="C160" s="131">
        <v>10319576</v>
      </c>
      <c r="D160" s="131">
        <v>0</v>
      </c>
      <c r="E160" s="131">
        <v>0</v>
      </c>
      <c r="F160" s="131">
        <f>C160+D160-E160</f>
        <v>10319576</v>
      </c>
    </row>
    <row r="161" spans="1:6" ht="32.25" customHeight="1">
      <c r="A161" s="129"/>
      <c r="B161" s="161" t="s">
        <v>500</v>
      </c>
      <c r="C161" s="161"/>
      <c r="D161" s="161"/>
      <c r="E161" s="161"/>
      <c r="F161" s="161"/>
    </row>
    <row r="162" spans="1:6" ht="6" customHeight="1">
      <c r="A162" s="129"/>
      <c r="B162" s="86"/>
      <c r="C162" s="86"/>
      <c r="D162" s="86"/>
      <c r="E162" s="86"/>
      <c r="F162" s="86"/>
    </row>
    <row r="163" spans="1:6" ht="48" customHeight="1">
      <c r="A163" s="130" t="s">
        <v>52</v>
      </c>
      <c r="B163" s="194" t="s">
        <v>319</v>
      </c>
      <c r="C163" s="131">
        <v>1342593</v>
      </c>
      <c r="D163" s="131">
        <v>0</v>
      </c>
      <c r="E163" s="131">
        <v>0</v>
      </c>
      <c r="F163" s="131">
        <f>C163+D163-E163</f>
        <v>1342593</v>
      </c>
    </row>
    <row r="164" spans="1:6" ht="32.25" customHeight="1">
      <c r="A164" s="129"/>
      <c r="B164" s="161" t="s">
        <v>534</v>
      </c>
      <c r="C164" s="161"/>
      <c r="D164" s="161"/>
      <c r="E164" s="161"/>
      <c r="F164" s="161"/>
    </row>
    <row r="165" spans="1:6" ht="6" customHeight="1">
      <c r="A165" s="129"/>
      <c r="B165" s="86"/>
      <c r="C165" s="86"/>
      <c r="D165" s="86"/>
      <c r="E165" s="86"/>
      <c r="F165" s="86"/>
    </row>
    <row r="166" spans="1:6" ht="47.25">
      <c r="A166" s="130" t="s">
        <v>403</v>
      </c>
      <c r="B166" s="194" t="s">
        <v>333</v>
      </c>
      <c r="C166" s="131">
        <v>12455000</v>
      </c>
      <c r="D166" s="131">
        <v>0</v>
      </c>
      <c r="E166" s="131">
        <v>0</v>
      </c>
      <c r="F166" s="131">
        <f>C166+D166-E166</f>
        <v>12455000</v>
      </c>
    </row>
    <row r="167" spans="1:6" ht="32.25" customHeight="1">
      <c r="A167" s="129"/>
      <c r="B167" s="161" t="s">
        <v>345</v>
      </c>
      <c r="C167" s="161"/>
      <c r="D167" s="161"/>
      <c r="E167" s="161"/>
      <c r="F167" s="161"/>
    </row>
    <row r="168" spans="1:6" ht="6" customHeight="1">
      <c r="A168" s="129"/>
      <c r="B168" s="86"/>
      <c r="C168" s="86"/>
      <c r="D168" s="86"/>
      <c r="E168" s="86"/>
      <c r="F168" s="86"/>
    </row>
    <row r="169" spans="1:6" ht="31.5">
      <c r="A169" s="130" t="s">
        <v>404</v>
      </c>
      <c r="B169" s="194" t="s">
        <v>338</v>
      </c>
      <c r="C169" s="131">
        <v>2708515</v>
      </c>
      <c r="D169" s="131">
        <v>0</v>
      </c>
      <c r="E169" s="131">
        <v>0</v>
      </c>
      <c r="F169" s="131">
        <f>C169+D169-E169</f>
        <v>2708515</v>
      </c>
    </row>
    <row r="170" spans="1:6" ht="33.75" customHeight="1">
      <c r="A170" s="129"/>
      <c r="B170" s="161" t="s">
        <v>339</v>
      </c>
      <c r="C170" s="161"/>
      <c r="D170" s="161"/>
      <c r="E170" s="161"/>
      <c r="F170" s="161"/>
    </row>
    <row r="171" spans="1:6" ht="6" customHeight="1">
      <c r="A171" s="129"/>
      <c r="B171" s="86"/>
      <c r="C171" s="86"/>
      <c r="D171" s="86"/>
      <c r="E171" s="86"/>
      <c r="F171" s="86"/>
    </row>
    <row r="172" spans="1:6" ht="94.5" customHeight="1">
      <c r="A172" s="130" t="s">
        <v>405</v>
      </c>
      <c r="B172" s="194" t="s">
        <v>237</v>
      </c>
      <c r="C172" s="131">
        <v>95572</v>
      </c>
      <c r="D172" s="131">
        <v>0</v>
      </c>
      <c r="E172" s="131">
        <v>0</v>
      </c>
      <c r="F172" s="131">
        <f>C172+D172-E172</f>
        <v>95572</v>
      </c>
    </row>
    <row r="173" spans="1:6" ht="15.75">
      <c r="A173" s="129"/>
      <c r="B173" s="161" t="s">
        <v>270</v>
      </c>
      <c r="C173" s="161"/>
      <c r="D173" s="161"/>
      <c r="E173" s="161"/>
      <c r="F173" s="161"/>
    </row>
    <row r="174" spans="1:6" ht="6" customHeight="1">
      <c r="A174" s="129"/>
      <c r="B174" s="86"/>
      <c r="C174" s="86"/>
      <c r="D174" s="86"/>
      <c r="E174" s="86"/>
      <c r="F174" s="86"/>
    </row>
    <row r="175" spans="1:6" ht="96.75" customHeight="1">
      <c r="A175" s="130" t="s">
        <v>406</v>
      </c>
      <c r="B175" s="194" t="s">
        <v>238</v>
      </c>
      <c r="C175" s="131">
        <v>92867</v>
      </c>
      <c r="D175" s="131">
        <v>0</v>
      </c>
      <c r="E175" s="131">
        <v>0</v>
      </c>
      <c r="F175" s="131">
        <f>C175+D175-E175</f>
        <v>92867</v>
      </c>
    </row>
    <row r="176" spans="1:6" ht="33" customHeight="1">
      <c r="A176" s="129"/>
      <c r="B176" s="161" t="s">
        <v>501</v>
      </c>
      <c r="C176" s="161"/>
      <c r="D176" s="161"/>
      <c r="E176" s="161"/>
      <c r="F176" s="161"/>
    </row>
    <row r="177" spans="1:6" ht="6" customHeight="1">
      <c r="A177" s="129"/>
      <c r="B177" s="86"/>
      <c r="C177" s="86"/>
      <c r="D177" s="86"/>
      <c r="E177" s="86"/>
      <c r="F177" s="86"/>
    </row>
    <row r="178" spans="1:6" ht="96.75" customHeight="1">
      <c r="A178" s="130" t="s">
        <v>407</v>
      </c>
      <c r="B178" s="194" t="s">
        <v>239</v>
      </c>
      <c r="C178" s="131">
        <v>395512</v>
      </c>
      <c r="D178" s="131">
        <v>0</v>
      </c>
      <c r="E178" s="131">
        <v>0</v>
      </c>
      <c r="F178" s="131">
        <f>C178+D178-E178</f>
        <v>395512</v>
      </c>
    </row>
    <row r="179" spans="1:6" ht="15.75">
      <c r="A179" s="129"/>
      <c r="B179" s="161" t="s">
        <v>270</v>
      </c>
      <c r="C179" s="161"/>
      <c r="D179" s="161"/>
      <c r="E179" s="161"/>
      <c r="F179" s="161"/>
    </row>
    <row r="180" spans="1:6" ht="33" customHeight="1">
      <c r="A180" s="129"/>
      <c r="B180" s="86"/>
      <c r="C180" s="86"/>
      <c r="D180" s="86"/>
      <c r="E180" s="86"/>
      <c r="F180" s="86"/>
    </row>
    <row r="181" spans="1:6" ht="23.25" customHeight="1">
      <c r="A181" s="129"/>
      <c r="B181" s="86"/>
      <c r="C181" s="86"/>
      <c r="D181" s="86"/>
      <c r="E181" s="86"/>
      <c r="F181" s="86"/>
    </row>
    <row r="182" spans="1:6" ht="17.25" customHeight="1">
      <c r="A182" s="160" t="s">
        <v>46</v>
      </c>
      <c r="B182" s="160" t="s">
        <v>229</v>
      </c>
      <c r="C182" s="162" t="s">
        <v>230</v>
      </c>
      <c r="D182" s="162"/>
      <c r="E182" s="162"/>
      <c r="F182" s="162"/>
    </row>
    <row r="183" spans="1:6" ht="16.5" customHeight="1">
      <c r="A183" s="160"/>
      <c r="B183" s="160"/>
      <c r="C183" s="1" t="s">
        <v>231</v>
      </c>
      <c r="D183" s="1" t="s">
        <v>232</v>
      </c>
      <c r="E183" s="1" t="s">
        <v>233</v>
      </c>
      <c r="F183" s="1" t="s">
        <v>234</v>
      </c>
    </row>
    <row r="184" spans="1:6" ht="12" customHeight="1">
      <c r="A184" s="129"/>
      <c r="B184" s="86"/>
      <c r="C184" s="86"/>
      <c r="D184" s="86"/>
      <c r="E184" s="86"/>
      <c r="F184" s="86"/>
    </row>
    <row r="185" spans="1:6" ht="47.25">
      <c r="A185" s="130" t="s">
        <v>408</v>
      </c>
      <c r="B185" s="194" t="s">
        <v>299</v>
      </c>
      <c r="C185" s="131">
        <v>5441756</v>
      </c>
      <c r="D185" s="131">
        <v>0</v>
      </c>
      <c r="E185" s="131">
        <v>3383424</v>
      </c>
      <c r="F185" s="131">
        <f>C185+D185-E185</f>
        <v>2058332</v>
      </c>
    </row>
    <row r="186" spans="1:6" ht="63" customHeight="1">
      <c r="A186" s="129"/>
      <c r="B186" s="161" t="s">
        <v>535</v>
      </c>
      <c r="C186" s="161"/>
      <c r="D186" s="161"/>
      <c r="E186" s="161"/>
      <c r="F186" s="161"/>
    </row>
    <row r="187" spans="1:6" ht="6" customHeight="1">
      <c r="A187" s="129"/>
      <c r="B187" s="86"/>
      <c r="C187" s="86"/>
      <c r="D187" s="86"/>
      <c r="E187" s="86"/>
      <c r="F187" s="86"/>
    </row>
    <row r="188" spans="1:6" ht="47.25">
      <c r="A188" s="130" t="s">
        <v>409</v>
      </c>
      <c r="B188" s="194" t="s">
        <v>240</v>
      </c>
      <c r="C188" s="131">
        <v>4557138</v>
      </c>
      <c r="D188" s="131">
        <v>0</v>
      </c>
      <c r="E188" s="131">
        <v>301222</v>
      </c>
      <c r="F188" s="131">
        <f>C188+D188-E188</f>
        <v>4255916</v>
      </c>
    </row>
    <row r="189" spans="1:6" ht="30" customHeight="1">
      <c r="A189" s="129"/>
      <c r="B189" s="161" t="s">
        <v>385</v>
      </c>
      <c r="C189" s="161"/>
      <c r="D189" s="161"/>
      <c r="E189" s="161"/>
      <c r="F189" s="161"/>
    </row>
    <row r="190" spans="1:6" ht="6" customHeight="1">
      <c r="A190" s="129"/>
      <c r="B190" s="86"/>
      <c r="C190" s="86"/>
      <c r="D190" s="86"/>
      <c r="E190" s="86"/>
      <c r="F190" s="86"/>
    </row>
    <row r="191" spans="1:6" ht="47.25">
      <c r="A191" s="130" t="s">
        <v>410</v>
      </c>
      <c r="B191" s="194" t="s">
        <v>377</v>
      </c>
      <c r="C191" s="131">
        <v>432165</v>
      </c>
      <c r="D191" s="131">
        <v>0</v>
      </c>
      <c r="E191" s="131">
        <v>0</v>
      </c>
      <c r="F191" s="131">
        <f>C191+D191-E191</f>
        <v>432165</v>
      </c>
    </row>
    <row r="192" spans="1:6" ht="30" customHeight="1">
      <c r="A192" s="129"/>
      <c r="B192" s="161" t="s">
        <v>386</v>
      </c>
      <c r="C192" s="161"/>
      <c r="D192" s="161"/>
      <c r="E192" s="161"/>
      <c r="F192" s="161"/>
    </row>
    <row r="193" spans="1:6" ht="6" customHeight="1">
      <c r="A193" s="129"/>
      <c r="B193" s="86"/>
      <c r="C193" s="86"/>
      <c r="D193" s="86"/>
      <c r="E193" s="86"/>
      <c r="F193" s="86"/>
    </row>
    <row r="194" spans="1:6" ht="78.75">
      <c r="A194" s="130" t="s">
        <v>411</v>
      </c>
      <c r="B194" s="194" t="s">
        <v>241</v>
      </c>
      <c r="C194" s="131">
        <v>483799</v>
      </c>
      <c r="D194" s="131">
        <v>0</v>
      </c>
      <c r="E194" s="131">
        <v>0</v>
      </c>
      <c r="F194" s="131">
        <f>C194+D194-E194</f>
        <v>483799</v>
      </c>
    </row>
    <row r="195" spans="1:6" ht="15.75">
      <c r="A195" s="129"/>
      <c r="B195" s="161" t="s">
        <v>536</v>
      </c>
      <c r="C195" s="161"/>
      <c r="D195" s="161"/>
      <c r="E195" s="161"/>
      <c r="F195" s="161"/>
    </row>
    <row r="196" spans="1:6" ht="6" customHeight="1">
      <c r="A196" s="129"/>
      <c r="B196" s="86"/>
      <c r="C196" s="86"/>
      <c r="D196" s="86"/>
      <c r="E196" s="86"/>
      <c r="F196" s="86"/>
    </row>
    <row r="197" spans="1:6" ht="45" customHeight="1">
      <c r="A197" s="130" t="s">
        <v>412</v>
      </c>
      <c r="B197" s="194" t="s">
        <v>373</v>
      </c>
      <c r="C197" s="131">
        <v>422896</v>
      </c>
      <c r="D197" s="131">
        <v>0</v>
      </c>
      <c r="E197" s="131">
        <v>0</v>
      </c>
      <c r="F197" s="131">
        <f>C197+D197-E197</f>
        <v>422896</v>
      </c>
    </row>
    <row r="198" spans="1:6" ht="30" customHeight="1">
      <c r="A198" s="129"/>
      <c r="B198" s="161" t="s">
        <v>375</v>
      </c>
      <c r="C198" s="161"/>
      <c r="D198" s="161"/>
      <c r="E198" s="161"/>
      <c r="F198" s="161"/>
    </row>
    <row r="199" spans="1:6" ht="6" customHeight="1">
      <c r="A199" s="129"/>
      <c r="B199" s="86"/>
      <c r="C199" s="86"/>
      <c r="D199" s="86"/>
      <c r="E199" s="86"/>
      <c r="F199" s="86"/>
    </row>
    <row r="200" spans="1:6" ht="63">
      <c r="A200" s="130" t="s">
        <v>413</v>
      </c>
      <c r="B200" s="194" t="s">
        <v>379</v>
      </c>
      <c r="C200" s="131">
        <v>760773</v>
      </c>
      <c r="D200" s="131">
        <v>0</v>
      </c>
      <c r="E200" s="131">
        <v>0</v>
      </c>
      <c r="F200" s="131">
        <f>C200+D200-E200</f>
        <v>760773</v>
      </c>
    </row>
    <row r="201" spans="1:6" ht="30" customHeight="1">
      <c r="A201" s="129"/>
      <c r="B201" s="161" t="s">
        <v>502</v>
      </c>
      <c r="C201" s="161"/>
      <c r="D201" s="161"/>
      <c r="E201" s="161"/>
      <c r="F201" s="161"/>
    </row>
    <row r="202" spans="1:6" ht="6" customHeight="1">
      <c r="A202" s="129"/>
      <c r="B202" s="86"/>
      <c r="C202" s="86"/>
      <c r="D202" s="86"/>
      <c r="E202" s="86"/>
      <c r="F202" s="86"/>
    </row>
    <row r="203" spans="1:6" ht="63">
      <c r="A203" s="130" t="s">
        <v>414</v>
      </c>
      <c r="B203" s="194" t="s">
        <v>374</v>
      </c>
      <c r="C203" s="131">
        <v>176386</v>
      </c>
      <c r="D203" s="131">
        <v>0</v>
      </c>
      <c r="E203" s="131">
        <v>0</v>
      </c>
      <c r="F203" s="131">
        <f>C203+D203-E203</f>
        <v>176386</v>
      </c>
    </row>
    <row r="204" spans="1:6" ht="30" customHeight="1">
      <c r="A204" s="129"/>
      <c r="B204" s="161" t="s">
        <v>503</v>
      </c>
      <c r="C204" s="161"/>
      <c r="D204" s="161"/>
      <c r="E204" s="161"/>
      <c r="F204" s="161"/>
    </row>
    <row r="205" spans="1:6" ht="6" customHeight="1">
      <c r="A205" s="129"/>
      <c r="B205" s="86"/>
      <c r="C205" s="86"/>
      <c r="D205" s="86"/>
      <c r="E205" s="86"/>
      <c r="F205" s="86"/>
    </row>
    <row r="206" spans="1:6" ht="50.25" customHeight="1">
      <c r="A206" s="130" t="s">
        <v>415</v>
      </c>
      <c r="B206" s="194" t="s">
        <v>242</v>
      </c>
      <c r="C206" s="131">
        <v>133644</v>
      </c>
      <c r="D206" s="131">
        <v>0</v>
      </c>
      <c r="E206" s="131">
        <v>0</v>
      </c>
      <c r="F206" s="131">
        <f>C206+D206-E206</f>
        <v>133644</v>
      </c>
    </row>
    <row r="207" spans="1:6" ht="35.25" customHeight="1">
      <c r="A207" s="129"/>
      <c r="B207" s="161" t="s">
        <v>504</v>
      </c>
      <c r="C207" s="161"/>
      <c r="D207" s="161"/>
      <c r="E207" s="161"/>
      <c r="F207" s="161"/>
    </row>
    <row r="208" spans="1:6" ht="6" customHeight="1">
      <c r="A208" s="129"/>
      <c r="B208" s="86"/>
      <c r="C208" s="86"/>
      <c r="D208" s="86"/>
      <c r="E208" s="86"/>
      <c r="F208" s="86"/>
    </row>
    <row r="209" spans="1:6" ht="47.25">
      <c r="A209" s="130" t="s">
        <v>416</v>
      </c>
      <c r="B209" s="194" t="s">
        <v>295</v>
      </c>
      <c r="C209" s="131">
        <v>569351</v>
      </c>
      <c r="D209" s="131">
        <v>0</v>
      </c>
      <c r="E209" s="131">
        <v>0</v>
      </c>
      <c r="F209" s="131">
        <f>C209+D209-E209</f>
        <v>569351</v>
      </c>
    </row>
    <row r="210" spans="1:6" ht="65.25" customHeight="1">
      <c r="A210" s="129"/>
      <c r="B210" s="161" t="s">
        <v>298</v>
      </c>
      <c r="C210" s="161"/>
      <c r="D210" s="161"/>
      <c r="E210" s="161"/>
      <c r="F210" s="161"/>
    </row>
    <row r="211" spans="1:6" ht="6" customHeight="1">
      <c r="A211" s="129"/>
      <c r="B211" s="86"/>
      <c r="C211" s="86"/>
      <c r="D211" s="86"/>
      <c r="E211" s="86"/>
      <c r="F211" s="86"/>
    </row>
    <row r="212" spans="1:6" ht="63">
      <c r="A212" s="130" t="s">
        <v>417</v>
      </c>
      <c r="B212" s="194" t="s">
        <v>328</v>
      </c>
      <c r="C212" s="131">
        <v>165221</v>
      </c>
      <c r="D212" s="131">
        <v>0</v>
      </c>
      <c r="E212" s="131">
        <v>0</v>
      </c>
      <c r="F212" s="131">
        <f>C212+D212-E212</f>
        <v>165221</v>
      </c>
    </row>
    <row r="213" spans="1:6" ht="51" customHeight="1">
      <c r="A213" s="129"/>
      <c r="B213" s="161" t="s">
        <v>387</v>
      </c>
      <c r="C213" s="161"/>
      <c r="D213" s="161"/>
      <c r="E213" s="161"/>
      <c r="F213" s="161"/>
    </row>
    <row r="214" spans="1:6" ht="6" customHeight="1">
      <c r="A214" s="129"/>
      <c r="B214" s="86"/>
      <c r="C214" s="86"/>
      <c r="D214" s="86"/>
      <c r="E214" s="86"/>
      <c r="F214" s="86"/>
    </row>
    <row r="215" spans="1:6" ht="63">
      <c r="A215" s="130" t="s">
        <v>418</v>
      </c>
      <c r="B215" s="194" t="s">
        <v>307</v>
      </c>
      <c r="C215" s="131">
        <v>156901</v>
      </c>
      <c r="D215" s="131">
        <v>0</v>
      </c>
      <c r="E215" s="131">
        <v>156901</v>
      </c>
      <c r="F215" s="131">
        <f>C215+D215-E215</f>
        <v>0</v>
      </c>
    </row>
    <row r="216" spans="1:6" ht="15.75">
      <c r="A216" s="129"/>
      <c r="B216" s="161" t="s">
        <v>505</v>
      </c>
      <c r="C216" s="161"/>
      <c r="D216" s="161"/>
      <c r="E216" s="161"/>
      <c r="F216" s="161"/>
    </row>
    <row r="217" spans="1:6" ht="6" customHeight="1">
      <c r="A217" s="129"/>
      <c r="B217" s="86"/>
      <c r="C217" s="86"/>
      <c r="D217" s="86"/>
      <c r="E217" s="86"/>
      <c r="F217" s="86"/>
    </row>
    <row r="218" spans="1:6" ht="80.25" customHeight="1">
      <c r="A218" s="129"/>
      <c r="B218" s="86"/>
      <c r="C218" s="86"/>
      <c r="D218" s="86"/>
      <c r="E218" s="86"/>
      <c r="F218" s="86"/>
    </row>
    <row r="219" spans="1:6" ht="17.25" customHeight="1">
      <c r="A219" s="160" t="s">
        <v>46</v>
      </c>
      <c r="B219" s="160" t="s">
        <v>229</v>
      </c>
      <c r="C219" s="162" t="s">
        <v>230</v>
      </c>
      <c r="D219" s="162"/>
      <c r="E219" s="162"/>
      <c r="F219" s="162"/>
    </row>
    <row r="220" spans="1:6" ht="16.5" customHeight="1">
      <c r="A220" s="160"/>
      <c r="B220" s="160"/>
      <c r="C220" s="1" t="s">
        <v>231</v>
      </c>
      <c r="D220" s="1" t="s">
        <v>232</v>
      </c>
      <c r="E220" s="1" t="s">
        <v>233</v>
      </c>
      <c r="F220" s="1" t="s">
        <v>234</v>
      </c>
    </row>
    <row r="221" spans="1:6" ht="5.25" customHeight="1">
      <c r="A221" s="156"/>
      <c r="B221" s="156"/>
      <c r="C221" s="1"/>
      <c r="D221" s="1"/>
      <c r="E221" s="1"/>
      <c r="F221" s="1"/>
    </row>
    <row r="222" spans="1:6" ht="47.25" customHeight="1">
      <c r="A222" s="130" t="s">
        <v>419</v>
      </c>
      <c r="B222" s="194" t="s">
        <v>337</v>
      </c>
      <c r="C222" s="131">
        <v>1005116</v>
      </c>
      <c r="D222" s="131">
        <v>0</v>
      </c>
      <c r="E222" s="131">
        <v>0</v>
      </c>
      <c r="F222" s="131">
        <f>C222+D222-E222</f>
        <v>1005116</v>
      </c>
    </row>
    <row r="223" spans="1:6" ht="47.25" customHeight="1">
      <c r="A223" s="129"/>
      <c r="B223" s="161" t="s">
        <v>395</v>
      </c>
      <c r="C223" s="161"/>
      <c r="D223" s="161"/>
      <c r="E223" s="161"/>
      <c r="F223" s="161"/>
    </row>
    <row r="224" spans="1:6" ht="6" customHeight="1">
      <c r="A224" s="129"/>
      <c r="B224" s="86"/>
      <c r="C224" s="86"/>
      <c r="D224" s="86"/>
      <c r="E224" s="86"/>
      <c r="F224" s="86"/>
    </row>
    <row r="225" spans="1:6" ht="94.5">
      <c r="A225" s="130" t="s">
        <v>420</v>
      </c>
      <c r="B225" s="194" t="s">
        <v>311</v>
      </c>
      <c r="C225" s="131">
        <v>822251</v>
      </c>
      <c r="D225" s="131">
        <v>0</v>
      </c>
      <c r="E225" s="131">
        <v>0</v>
      </c>
      <c r="F225" s="131">
        <f>C225+D225-E225</f>
        <v>822251</v>
      </c>
    </row>
    <row r="226" spans="1:6" ht="15.75">
      <c r="A226" s="129"/>
      <c r="B226" s="161" t="s">
        <v>506</v>
      </c>
      <c r="C226" s="161"/>
      <c r="D226" s="161"/>
      <c r="E226" s="161"/>
      <c r="F226" s="161"/>
    </row>
    <row r="227" spans="1:6" ht="6" customHeight="1">
      <c r="A227" s="129"/>
      <c r="B227" s="86"/>
      <c r="C227" s="86"/>
      <c r="D227" s="86"/>
      <c r="E227" s="86"/>
      <c r="F227" s="86"/>
    </row>
    <row r="228" spans="1:6" ht="63" customHeight="1">
      <c r="A228" s="130" t="s">
        <v>421</v>
      </c>
      <c r="B228" s="194" t="s">
        <v>326</v>
      </c>
      <c r="C228" s="131">
        <v>295352</v>
      </c>
      <c r="D228" s="131">
        <v>0</v>
      </c>
      <c r="E228" s="131">
        <v>0</v>
      </c>
      <c r="F228" s="131">
        <f>C228+D228-E228</f>
        <v>295352</v>
      </c>
    </row>
    <row r="229" spans="1:6" ht="32.25" customHeight="1">
      <c r="A229" s="129"/>
      <c r="B229" s="161" t="s">
        <v>327</v>
      </c>
      <c r="C229" s="161"/>
      <c r="D229" s="161"/>
      <c r="E229" s="161"/>
      <c r="F229" s="161"/>
    </row>
    <row r="230" spans="1:6" ht="6" customHeight="1">
      <c r="A230" s="129"/>
      <c r="B230" s="86"/>
      <c r="C230" s="86"/>
      <c r="D230" s="86"/>
      <c r="E230" s="86"/>
      <c r="F230" s="86"/>
    </row>
    <row r="231" spans="1:6" ht="31.5">
      <c r="A231" s="130" t="s">
        <v>422</v>
      </c>
      <c r="B231" s="194" t="s">
        <v>294</v>
      </c>
      <c r="C231" s="131">
        <v>12276164</v>
      </c>
      <c r="D231" s="131">
        <v>0</v>
      </c>
      <c r="E231" s="131">
        <v>0</v>
      </c>
      <c r="F231" s="131">
        <f>C231+D231-E231</f>
        <v>12276164</v>
      </c>
    </row>
    <row r="232" spans="1:6" ht="31.5" customHeight="1">
      <c r="A232" s="129"/>
      <c r="B232" s="161" t="s">
        <v>396</v>
      </c>
      <c r="C232" s="161"/>
      <c r="D232" s="161"/>
      <c r="E232" s="161"/>
      <c r="F232" s="161"/>
    </row>
    <row r="233" spans="1:6" ht="6" customHeight="1">
      <c r="A233" s="129"/>
      <c r="B233" s="86"/>
      <c r="C233" s="86"/>
      <c r="D233" s="86"/>
      <c r="E233" s="86"/>
      <c r="F233" s="86"/>
    </row>
    <row r="234" spans="1:6" ht="31.5" customHeight="1">
      <c r="A234" s="130" t="s">
        <v>423</v>
      </c>
      <c r="B234" s="194" t="s">
        <v>273</v>
      </c>
      <c r="C234" s="131">
        <v>1078200</v>
      </c>
      <c r="D234" s="131">
        <v>0</v>
      </c>
      <c r="E234" s="131">
        <v>79146</v>
      </c>
      <c r="F234" s="131">
        <f>C234+D234-E234</f>
        <v>999054</v>
      </c>
    </row>
    <row r="235" spans="1:6" ht="32.25" customHeight="1">
      <c r="A235" s="129"/>
      <c r="B235" s="161" t="s">
        <v>537</v>
      </c>
      <c r="C235" s="161"/>
      <c r="D235" s="161"/>
      <c r="E235" s="161"/>
      <c r="F235" s="161"/>
    </row>
    <row r="236" spans="1:6" ht="6" customHeight="1">
      <c r="A236" s="129"/>
      <c r="B236" s="86"/>
      <c r="C236" s="86"/>
      <c r="D236" s="86"/>
      <c r="E236" s="86"/>
      <c r="F236" s="86"/>
    </row>
    <row r="237" spans="1:6" ht="47.25">
      <c r="A237" s="130" t="s">
        <v>424</v>
      </c>
      <c r="B237" s="194" t="s">
        <v>250</v>
      </c>
      <c r="C237" s="131">
        <v>398904</v>
      </c>
      <c r="D237" s="131">
        <v>0</v>
      </c>
      <c r="E237" s="131">
        <v>0</v>
      </c>
      <c r="F237" s="131">
        <f>C237+D237-E237</f>
        <v>398904</v>
      </c>
    </row>
    <row r="238" spans="1:6" ht="33.75" customHeight="1">
      <c r="A238" s="129"/>
      <c r="B238" s="161" t="s">
        <v>507</v>
      </c>
      <c r="C238" s="161"/>
      <c r="D238" s="161"/>
      <c r="E238" s="161"/>
      <c r="F238" s="161"/>
    </row>
    <row r="239" spans="1:6" ht="6" customHeight="1">
      <c r="A239" s="129"/>
      <c r="B239" s="86"/>
      <c r="C239" s="86"/>
      <c r="D239" s="86"/>
      <c r="E239" s="86"/>
      <c r="F239" s="86"/>
    </row>
    <row r="240" spans="1:6" ht="63">
      <c r="A240" s="130" t="s">
        <v>425</v>
      </c>
      <c r="B240" s="194" t="s">
        <v>243</v>
      </c>
      <c r="C240" s="131">
        <v>10484220</v>
      </c>
      <c r="D240" s="131">
        <v>0</v>
      </c>
      <c r="E240" s="131">
        <v>10484220</v>
      </c>
      <c r="F240" s="131">
        <f>C240+D240-E240</f>
        <v>0</v>
      </c>
    </row>
    <row r="241" spans="1:6" ht="15.75">
      <c r="A241" s="129"/>
      <c r="B241" s="161" t="s">
        <v>508</v>
      </c>
      <c r="C241" s="161"/>
      <c r="D241" s="161"/>
      <c r="E241" s="161"/>
      <c r="F241" s="161"/>
    </row>
    <row r="242" spans="1:6" ht="6" customHeight="1">
      <c r="A242" s="129"/>
      <c r="B242" s="86"/>
      <c r="C242" s="86"/>
      <c r="D242" s="86"/>
      <c r="E242" s="86"/>
      <c r="F242" s="86"/>
    </row>
    <row r="243" spans="1:6" ht="47.25">
      <c r="A243" s="130" t="s">
        <v>426</v>
      </c>
      <c r="B243" s="194" t="s">
        <v>300</v>
      </c>
      <c r="C243" s="131">
        <v>7315715</v>
      </c>
      <c r="D243" s="131">
        <v>0</v>
      </c>
      <c r="E243" s="131">
        <v>0</v>
      </c>
      <c r="F243" s="131">
        <f>C243+D243-E243</f>
        <v>7315715</v>
      </c>
    </row>
    <row r="244" spans="1:6" ht="34.5" customHeight="1">
      <c r="A244" s="129"/>
      <c r="B244" s="161" t="s">
        <v>388</v>
      </c>
      <c r="C244" s="161"/>
      <c r="D244" s="161"/>
      <c r="E244" s="161"/>
      <c r="F244" s="161"/>
    </row>
    <row r="245" spans="1:6" ht="6" customHeight="1">
      <c r="A245" s="129"/>
      <c r="B245" s="86"/>
      <c r="C245" s="86"/>
      <c r="D245" s="86"/>
      <c r="E245" s="86"/>
      <c r="F245" s="86"/>
    </row>
    <row r="246" spans="1:6" ht="47.25">
      <c r="A246" s="130" t="s">
        <v>427</v>
      </c>
      <c r="B246" s="194" t="s">
        <v>292</v>
      </c>
      <c r="C246" s="131">
        <v>2098243</v>
      </c>
      <c r="D246" s="131">
        <v>0</v>
      </c>
      <c r="E246" s="131">
        <v>60000</v>
      </c>
      <c r="F246" s="131">
        <f>C246+D246-E246</f>
        <v>2038243</v>
      </c>
    </row>
    <row r="247" spans="1:6" ht="61.5" customHeight="1">
      <c r="A247" s="129"/>
      <c r="B247" s="161" t="s">
        <v>509</v>
      </c>
      <c r="C247" s="161"/>
      <c r="D247" s="161"/>
      <c r="E247" s="161"/>
      <c r="F247" s="161"/>
    </row>
    <row r="248" spans="1:6" ht="6" customHeight="1">
      <c r="A248" s="129"/>
      <c r="B248" s="86"/>
      <c r="C248" s="86"/>
      <c r="D248" s="86"/>
      <c r="E248" s="86"/>
      <c r="F248" s="86"/>
    </row>
    <row r="249" spans="1:6" ht="31.5">
      <c r="A249" s="130" t="s">
        <v>428</v>
      </c>
      <c r="B249" s="194" t="s">
        <v>332</v>
      </c>
      <c r="C249" s="131">
        <v>0</v>
      </c>
      <c r="D249" s="131">
        <v>16207111</v>
      </c>
      <c r="E249" s="131">
        <v>0</v>
      </c>
      <c r="F249" s="131">
        <f>C249+D249-E249</f>
        <v>16207111</v>
      </c>
    </row>
    <row r="250" spans="1:6" ht="50.25" customHeight="1">
      <c r="A250" s="129"/>
      <c r="B250" s="161" t="s">
        <v>346</v>
      </c>
      <c r="C250" s="161"/>
      <c r="D250" s="161"/>
      <c r="E250" s="161"/>
      <c r="F250" s="161"/>
    </row>
    <row r="251" spans="1:6" ht="6" customHeight="1">
      <c r="A251" s="129"/>
      <c r="B251" s="86"/>
      <c r="C251" s="86"/>
      <c r="D251" s="86"/>
      <c r="E251" s="86"/>
      <c r="F251" s="86"/>
    </row>
    <row r="252" spans="1:6" ht="63">
      <c r="A252" s="130" t="s">
        <v>429</v>
      </c>
      <c r="B252" s="194" t="s">
        <v>293</v>
      </c>
      <c r="C252" s="131">
        <v>3240000</v>
      </c>
      <c r="D252" s="131">
        <v>0</v>
      </c>
      <c r="E252" s="131">
        <v>0</v>
      </c>
      <c r="F252" s="131">
        <f>C252+D252-E252</f>
        <v>3240000</v>
      </c>
    </row>
    <row r="253" spans="1:6" ht="35.25" customHeight="1">
      <c r="A253" s="129"/>
      <c r="B253" s="161" t="s">
        <v>397</v>
      </c>
      <c r="C253" s="161"/>
      <c r="D253" s="161"/>
      <c r="E253" s="161"/>
      <c r="F253" s="161"/>
    </row>
    <row r="254" spans="1:6" ht="6" customHeight="1">
      <c r="A254" s="129"/>
      <c r="B254" s="86"/>
      <c r="C254" s="86"/>
      <c r="D254" s="86"/>
      <c r="E254" s="86"/>
      <c r="F254" s="86"/>
    </row>
    <row r="255" spans="1:6" ht="47.25">
      <c r="A255" s="130" t="s">
        <v>430</v>
      </c>
      <c r="B255" s="194" t="s">
        <v>297</v>
      </c>
      <c r="C255" s="131">
        <v>2441365</v>
      </c>
      <c r="D255" s="131">
        <v>0</v>
      </c>
      <c r="E255" s="131">
        <v>0</v>
      </c>
      <c r="F255" s="131">
        <f>C255+D255-E255</f>
        <v>2441365</v>
      </c>
    </row>
    <row r="256" spans="1:6" ht="48" customHeight="1">
      <c r="A256" s="129"/>
      <c r="B256" s="161" t="s">
        <v>538</v>
      </c>
      <c r="C256" s="161"/>
      <c r="D256" s="161"/>
      <c r="E256" s="161"/>
      <c r="F256" s="161"/>
    </row>
    <row r="257" spans="1:6" ht="48" customHeight="1">
      <c r="A257" s="129"/>
      <c r="B257" s="86"/>
      <c r="C257" s="86"/>
      <c r="D257" s="86"/>
      <c r="E257" s="86"/>
      <c r="F257" s="86"/>
    </row>
    <row r="258" spans="1:6" ht="8.25" customHeight="1">
      <c r="A258" s="129"/>
      <c r="B258" s="86"/>
      <c r="C258" s="86"/>
      <c r="D258" s="86"/>
      <c r="E258" s="86"/>
      <c r="F258" s="86"/>
    </row>
    <row r="259" spans="1:6" ht="17.25" customHeight="1">
      <c r="A259" s="160" t="s">
        <v>46</v>
      </c>
      <c r="B259" s="160" t="s">
        <v>229</v>
      </c>
      <c r="C259" s="162" t="s">
        <v>230</v>
      </c>
      <c r="D259" s="162"/>
      <c r="E259" s="162"/>
      <c r="F259" s="162"/>
    </row>
    <row r="260" spans="1:6" ht="16.5" customHeight="1">
      <c r="A260" s="160"/>
      <c r="B260" s="160"/>
      <c r="C260" s="1" t="s">
        <v>231</v>
      </c>
      <c r="D260" s="1" t="s">
        <v>232</v>
      </c>
      <c r="E260" s="1" t="s">
        <v>233</v>
      </c>
      <c r="F260" s="1" t="s">
        <v>234</v>
      </c>
    </row>
    <row r="261" spans="1:6" ht="15.75">
      <c r="A261" s="129"/>
      <c r="B261" s="86"/>
      <c r="C261" s="86"/>
      <c r="D261" s="86"/>
      <c r="E261" s="86"/>
      <c r="F261" s="86"/>
    </row>
    <row r="262" spans="1:6" ht="47.25">
      <c r="A262" s="130" t="s">
        <v>431</v>
      </c>
      <c r="B262" s="194" t="s">
        <v>268</v>
      </c>
      <c r="C262" s="131">
        <v>3517126</v>
      </c>
      <c r="D262" s="131">
        <v>0</v>
      </c>
      <c r="E262" s="131">
        <v>0</v>
      </c>
      <c r="F262" s="131">
        <f>C262+D262-E262</f>
        <v>3517126</v>
      </c>
    </row>
    <row r="263" spans="1:6" ht="33" customHeight="1">
      <c r="A263" s="129"/>
      <c r="B263" s="161" t="s">
        <v>398</v>
      </c>
      <c r="C263" s="161"/>
      <c r="D263" s="161"/>
      <c r="E263" s="161"/>
      <c r="F263" s="161"/>
    </row>
    <row r="264" spans="1:6" ht="6" customHeight="1">
      <c r="A264" s="129"/>
      <c r="B264" s="86"/>
      <c r="C264" s="86"/>
      <c r="D264" s="86"/>
      <c r="E264" s="86"/>
      <c r="F264" s="86"/>
    </row>
    <row r="265" spans="1:6" ht="63.75" customHeight="1">
      <c r="A265" s="130" t="s">
        <v>432</v>
      </c>
      <c r="B265" s="194" t="s">
        <v>510</v>
      </c>
      <c r="C265" s="131">
        <v>2764483</v>
      </c>
      <c r="D265" s="131">
        <v>0</v>
      </c>
      <c r="E265" s="131">
        <v>0</v>
      </c>
      <c r="F265" s="131">
        <f>C265+D265-E265</f>
        <v>2764483</v>
      </c>
    </row>
    <row r="266" spans="1:6" ht="32.25" customHeight="1">
      <c r="A266" s="129"/>
      <c r="B266" s="161" t="s">
        <v>399</v>
      </c>
      <c r="C266" s="161"/>
      <c r="D266" s="161"/>
      <c r="E266" s="161"/>
      <c r="F266" s="161"/>
    </row>
    <row r="267" spans="1:6" ht="6" customHeight="1">
      <c r="A267" s="129"/>
      <c r="B267" s="86"/>
      <c r="C267" s="86"/>
      <c r="D267" s="86"/>
      <c r="E267" s="86"/>
      <c r="F267" s="86"/>
    </row>
    <row r="268" spans="1:6" ht="31.5">
      <c r="A268" s="130" t="s">
        <v>433</v>
      </c>
      <c r="B268" s="194" t="s">
        <v>267</v>
      </c>
      <c r="C268" s="131">
        <v>19999350</v>
      </c>
      <c r="D268" s="131">
        <v>0</v>
      </c>
      <c r="E268" s="131">
        <v>0</v>
      </c>
      <c r="F268" s="131">
        <f>C268+D268-E268</f>
        <v>19999350</v>
      </c>
    </row>
    <row r="269" spans="1:6" ht="33" customHeight="1">
      <c r="A269" s="129"/>
      <c r="B269" s="161" t="s">
        <v>269</v>
      </c>
      <c r="C269" s="161"/>
      <c r="D269" s="161"/>
      <c r="E269" s="161"/>
      <c r="F269" s="161"/>
    </row>
    <row r="270" spans="1:6" ht="6" customHeight="1">
      <c r="A270" s="129"/>
      <c r="B270" s="86"/>
      <c r="C270" s="86"/>
      <c r="D270" s="86"/>
      <c r="E270" s="86"/>
      <c r="F270" s="86"/>
    </row>
    <row r="271" spans="1:6" ht="47.25">
      <c r="A271" s="130" t="s">
        <v>434</v>
      </c>
      <c r="B271" s="194" t="s">
        <v>308</v>
      </c>
      <c r="C271" s="131">
        <v>26644347</v>
      </c>
      <c r="D271" s="131">
        <v>0</v>
      </c>
      <c r="E271" s="131">
        <v>0</v>
      </c>
      <c r="F271" s="131">
        <f>C271+D271-E271</f>
        <v>26644347</v>
      </c>
    </row>
    <row r="272" spans="1:6" ht="64.5" customHeight="1">
      <c r="A272" s="129"/>
      <c r="B272" s="161" t="s">
        <v>511</v>
      </c>
      <c r="C272" s="161"/>
      <c r="D272" s="161"/>
      <c r="E272" s="161"/>
      <c r="F272" s="161"/>
    </row>
    <row r="273" spans="1:6" ht="6" customHeight="1">
      <c r="A273" s="129"/>
      <c r="B273" s="86"/>
      <c r="C273" s="86"/>
      <c r="D273" s="86"/>
      <c r="E273" s="86"/>
      <c r="F273" s="86"/>
    </row>
    <row r="274" spans="1:6" ht="47.25">
      <c r="A274" s="130" t="s">
        <v>435</v>
      </c>
      <c r="B274" s="194" t="s">
        <v>244</v>
      </c>
      <c r="C274" s="131">
        <v>76799933</v>
      </c>
      <c r="D274" s="131">
        <v>0</v>
      </c>
      <c r="E274" s="131">
        <v>5696747</v>
      </c>
      <c r="F274" s="131">
        <f>C274+D274-E274</f>
        <v>71103186</v>
      </c>
    </row>
    <row r="275" spans="1:6" ht="15" customHeight="1">
      <c r="A275" s="129"/>
      <c r="B275" s="161" t="s">
        <v>245</v>
      </c>
      <c r="C275" s="161"/>
      <c r="D275" s="161"/>
      <c r="E275" s="161"/>
      <c r="F275" s="161"/>
    </row>
    <row r="276" spans="1:6" ht="6" customHeight="1">
      <c r="A276" s="129"/>
      <c r="B276" s="86"/>
      <c r="C276" s="86"/>
      <c r="D276" s="86"/>
      <c r="E276" s="86"/>
      <c r="F276" s="86"/>
    </row>
    <row r="277" spans="1:6" ht="47.25">
      <c r="A277" s="130" t="s">
        <v>436</v>
      </c>
      <c r="B277" s="194" t="s">
        <v>320</v>
      </c>
      <c r="C277" s="131">
        <v>9302791</v>
      </c>
      <c r="D277" s="131">
        <v>0</v>
      </c>
      <c r="E277" s="131">
        <v>412529</v>
      </c>
      <c r="F277" s="131">
        <f>C277+D277-E277</f>
        <v>8890262</v>
      </c>
    </row>
    <row r="278" spans="1:6" ht="15" customHeight="1">
      <c r="A278" s="129"/>
      <c r="B278" s="161" t="s">
        <v>245</v>
      </c>
      <c r="C278" s="161"/>
      <c r="D278" s="161"/>
      <c r="E278" s="161"/>
      <c r="F278" s="161"/>
    </row>
    <row r="279" spans="1:6" ht="6" customHeight="1">
      <c r="A279" s="129"/>
      <c r="B279" s="86"/>
      <c r="C279" s="86"/>
      <c r="D279" s="86"/>
      <c r="E279" s="86"/>
      <c r="F279" s="86"/>
    </row>
    <row r="280" spans="1:6" ht="78.75" customHeight="1">
      <c r="A280" s="130" t="s">
        <v>437</v>
      </c>
      <c r="B280" s="194" t="s">
        <v>366</v>
      </c>
      <c r="C280" s="131">
        <v>207024290</v>
      </c>
      <c r="D280" s="131">
        <v>0</v>
      </c>
      <c r="E280" s="131">
        <v>160000</v>
      </c>
      <c r="F280" s="131">
        <f>C280+D280-E280</f>
        <v>206864290</v>
      </c>
    </row>
    <row r="281" spans="1:6" ht="15" customHeight="1">
      <c r="A281" s="129"/>
      <c r="B281" s="161" t="s">
        <v>512</v>
      </c>
      <c r="C281" s="161"/>
      <c r="D281" s="161"/>
      <c r="E281" s="161"/>
      <c r="F281" s="161"/>
    </row>
    <row r="282" spans="1:6" ht="6" customHeight="1">
      <c r="A282" s="129"/>
      <c r="B282" s="86"/>
      <c r="C282" s="86"/>
      <c r="D282" s="86"/>
      <c r="E282" s="86"/>
      <c r="F282" s="86"/>
    </row>
    <row r="283" spans="1:6" ht="63" customHeight="1">
      <c r="A283" s="130" t="s">
        <v>438</v>
      </c>
      <c r="B283" s="194" t="s">
        <v>370</v>
      </c>
      <c r="C283" s="131">
        <v>86297265</v>
      </c>
      <c r="D283" s="131">
        <v>2539196</v>
      </c>
      <c r="E283" s="131">
        <v>0</v>
      </c>
      <c r="F283" s="131">
        <f>C283+D283-E283</f>
        <v>88836461</v>
      </c>
    </row>
    <row r="284" spans="1:6" ht="15" customHeight="1">
      <c r="A284" s="129"/>
      <c r="B284" s="161" t="s">
        <v>369</v>
      </c>
      <c r="C284" s="161"/>
      <c r="D284" s="161"/>
      <c r="E284" s="161"/>
      <c r="F284" s="161"/>
    </row>
    <row r="285" spans="1:6" ht="6" customHeight="1">
      <c r="A285" s="129"/>
      <c r="B285" s="86"/>
      <c r="C285" s="86"/>
      <c r="D285" s="86"/>
      <c r="E285" s="86"/>
      <c r="F285" s="86"/>
    </row>
    <row r="286" spans="1:6" ht="47.25">
      <c r="A286" s="130" t="s">
        <v>439</v>
      </c>
      <c r="B286" s="137" t="s">
        <v>330</v>
      </c>
      <c r="C286" s="131">
        <v>7350762</v>
      </c>
      <c r="D286" s="131">
        <v>2455330</v>
      </c>
      <c r="E286" s="131">
        <v>0</v>
      </c>
      <c r="F286" s="131">
        <f>C286+D286-E286</f>
        <v>9806092</v>
      </c>
    </row>
    <row r="287" spans="1:6" ht="48" customHeight="1">
      <c r="A287" s="129"/>
      <c r="B287" s="161" t="s">
        <v>513</v>
      </c>
      <c r="C287" s="161"/>
      <c r="D287" s="161"/>
      <c r="E287" s="161"/>
      <c r="F287" s="161"/>
    </row>
    <row r="288" spans="1:6" ht="6" customHeight="1">
      <c r="A288" s="129"/>
      <c r="B288" s="86"/>
      <c r="C288" s="86"/>
      <c r="D288" s="86"/>
      <c r="E288" s="86"/>
      <c r="F288" s="86"/>
    </row>
    <row r="289" spans="1:6" ht="31.5">
      <c r="A289" s="130" t="s">
        <v>440</v>
      </c>
      <c r="B289" s="137" t="s">
        <v>246</v>
      </c>
      <c r="C289" s="131">
        <v>13744631</v>
      </c>
      <c r="D289" s="131">
        <v>3114467</v>
      </c>
      <c r="E289" s="131">
        <v>0</v>
      </c>
      <c r="F289" s="131">
        <f>C289+D289-E289</f>
        <v>16859098</v>
      </c>
    </row>
    <row r="290" spans="1:6" s="138" customFormat="1" ht="33.75" customHeight="1">
      <c r="A290" s="133"/>
      <c r="B290" s="173" t="s">
        <v>354</v>
      </c>
      <c r="C290" s="173"/>
      <c r="D290" s="173"/>
      <c r="E290" s="173"/>
      <c r="F290" s="173"/>
    </row>
    <row r="291" spans="1:6" ht="6" customHeight="1">
      <c r="A291" s="129"/>
      <c r="B291" s="161"/>
      <c r="C291" s="161"/>
      <c r="D291" s="161"/>
      <c r="E291" s="161"/>
      <c r="F291" s="161"/>
    </row>
    <row r="292" spans="1:6" ht="47.25">
      <c r="A292" s="130" t="s">
        <v>441</v>
      </c>
      <c r="B292" s="137" t="s">
        <v>271</v>
      </c>
      <c r="C292" s="131">
        <v>814900</v>
      </c>
      <c r="D292" s="131">
        <v>0</v>
      </c>
      <c r="E292" s="131">
        <v>0</v>
      </c>
      <c r="F292" s="131">
        <f>C292+D292-E292</f>
        <v>814900</v>
      </c>
    </row>
    <row r="293" spans="1:6" ht="51" customHeight="1">
      <c r="A293" s="129"/>
      <c r="B293" s="161" t="s">
        <v>355</v>
      </c>
      <c r="C293" s="161"/>
      <c r="D293" s="161"/>
      <c r="E293" s="161"/>
      <c r="F293" s="161"/>
    </row>
    <row r="294" spans="1:6" ht="6" customHeight="1">
      <c r="A294" s="129"/>
      <c r="B294" s="86"/>
      <c r="C294" s="86"/>
      <c r="D294" s="86"/>
      <c r="E294" s="86"/>
      <c r="F294" s="86"/>
    </row>
    <row r="295" spans="1:6" ht="31.5">
      <c r="A295" s="130" t="s">
        <v>442</v>
      </c>
      <c r="B295" s="137" t="s">
        <v>309</v>
      </c>
      <c r="C295" s="131">
        <v>8769385</v>
      </c>
      <c r="D295" s="131">
        <v>1814466</v>
      </c>
      <c r="E295" s="131">
        <v>0</v>
      </c>
      <c r="F295" s="131">
        <f>C295+D295-E295</f>
        <v>10583851</v>
      </c>
    </row>
    <row r="296" spans="1:6" ht="48" customHeight="1">
      <c r="A296" s="129"/>
      <c r="B296" s="161" t="s">
        <v>514</v>
      </c>
      <c r="C296" s="161"/>
      <c r="D296" s="161"/>
      <c r="E296" s="161"/>
      <c r="F296" s="161"/>
    </row>
    <row r="297" spans="1:6" ht="104.25" customHeight="1">
      <c r="A297" s="129"/>
      <c r="B297" s="86"/>
      <c r="C297" s="86"/>
      <c r="D297" s="86"/>
      <c r="E297" s="86"/>
      <c r="F297" s="86"/>
    </row>
    <row r="298" spans="1:6" ht="17.25" customHeight="1">
      <c r="A298" s="160" t="s">
        <v>46</v>
      </c>
      <c r="B298" s="160" t="s">
        <v>229</v>
      </c>
      <c r="C298" s="162" t="s">
        <v>230</v>
      </c>
      <c r="D298" s="162"/>
      <c r="E298" s="162"/>
      <c r="F298" s="162"/>
    </row>
    <row r="299" spans="1:6" ht="16.5" customHeight="1">
      <c r="A299" s="160"/>
      <c r="B299" s="160"/>
      <c r="C299" s="1" t="s">
        <v>231</v>
      </c>
      <c r="D299" s="1" t="s">
        <v>232</v>
      </c>
      <c r="E299" s="1" t="s">
        <v>233</v>
      </c>
      <c r="F299" s="1" t="s">
        <v>234</v>
      </c>
    </row>
    <row r="300" spans="1:6" ht="6" customHeight="1">
      <c r="A300" s="129"/>
      <c r="B300" s="86"/>
      <c r="C300" s="86"/>
      <c r="D300" s="86"/>
      <c r="E300" s="86"/>
      <c r="F300" s="86"/>
    </row>
    <row r="301" spans="1:6" ht="48.75" customHeight="1">
      <c r="A301" s="130" t="s">
        <v>443</v>
      </c>
      <c r="B301" s="137" t="s">
        <v>515</v>
      </c>
      <c r="C301" s="131">
        <v>0</v>
      </c>
      <c r="D301" s="131">
        <v>620615</v>
      </c>
      <c r="E301" s="131">
        <v>0</v>
      </c>
      <c r="F301" s="131">
        <f>C301+D301-E301</f>
        <v>620615</v>
      </c>
    </row>
    <row r="302" spans="1:6" ht="66" customHeight="1">
      <c r="A302" s="129"/>
      <c r="B302" s="161" t="s">
        <v>516</v>
      </c>
      <c r="C302" s="161"/>
      <c r="D302" s="161"/>
      <c r="E302" s="161"/>
      <c r="F302" s="161"/>
    </row>
    <row r="303" spans="1:6" ht="6" customHeight="1">
      <c r="A303" s="129"/>
      <c r="B303" s="86"/>
      <c r="C303" s="86"/>
      <c r="D303" s="86"/>
      <c r="E303" s="86"/>
      <c r="F303" s="86"/>
    </row>
    <row r="304" spans="1:6" ht="63">
      <c r="A304" s="130" t="s">
        <v>444</v>
      </c>
      <c r="B304" s="137" t="s">
        <v>347</v>
      </c>
      <c r="C304" s="131">
        <v>489975</v>
      </c>
      <c r="D304" s="131">
        <v>0</v>
      </c>
      <c r="E304" s="131">
        <v>0</v>
      </c>
      <c r="F304" s="131">
        <f>C304+D304-E304</f>
        <v>489975</v>
      </c>
    </row>
    <row r="305" spans="1:6" ht="33" customHeight="1">
      <c r="A305" s="129"/>
      <c r="B305" s="161" t="s">
        <v>389</v>
      </c>
      <c r="C305" s="161"/>
      <c r="D305" s="161"/>
      <c r="E305" s="161"/>
      <c r="F305" s="161"/>
    </row>
    <row r="306" spans="1:6" ht="6" customHeight="1">
      <c r="A306" s="129"/>
      <c r="B306" s="86"/>
      <c r="C306" s="86"/>
      <c r="D306" s="86"/>
      <c r="E306" s="86"/>
      <c r="F306" s="86"/>
    </row>
    <row r="307" spans="1:6" ht="63">
      <c r="A307" s="130" t="s">
        <v>445</v>
      </c>
      <c r="B307" s="137" t="s">
        <v>265</v>
      </c>
      <c r="C307" s="131">
        <v>698886</v>
      </c>
      <c r="D307" s="131">
        <v>0</v>
      </c>
      <c r="E307" s="131">
        <v>65359</v>
      </c>
      <c r="F307" s="131">
        <f>C307+D307-E307</f>
        <v>633527</v>
      </c>
    </row>
    <row r="308" spans="1:6" ht="31.5" customHeight="1">
      <c r="A308" s="129"/>
      <c r="B308" s="161" t="s">
        <v>266</v>
      </c>
      <c r="C308" s="161"/>
      <c r="D308" s="161"/>
      <c r="E308" s="161"/>
      <c r="F308" s="161"/>
    </row>
    <row r="309" spans="1:6" ht="6" customHeight="1">
      <c r="A309" s="129"/>
      <c r="B309" s="86"/>
      <c r="C309" s="86"/>
      <c r="D309" s="86"/>
      <c r="E309" s="86"/>
      <c r="F309" s="86"/>
    </row>
    <row r="310" spans="1:6" ht="63">
      <c r="A310" s="130" t="s">
        <v>446</v>
      </c>
      <c r="B310" s="137" t="s">
        <v>263</v>
      </c>
      <c r="C310" s="131">
        <v>621953</v>
      </c>
      <c r="D310" s="131">
        <v>0</v>
      </c>
      <c r="E310" s="131">
        <v>33708</v>
      </c>
      <c r="F310" s="131">
        <f>C310+D310-E310</f>
        <v>588245</v>
      </c>
    </row>
    <row r="311" spans="1:6" ht="33" customHeight="1">
      <c r="A311" s="129"/>
      <c r="B311" s="161" t="s">
        <v>264</v>
      </c>
      <c r="C311" s="161"/>
      <c r="D311" s="161"/>
      <c r="E311" s="161"/>
      <c r="F311" s="161"/>
    </row>
    <row r="312" spans="1:6" ht="6" customHeight="1">
      <c r="A312" s="129"/>
      <c r="B312" s="86"/>
      <c r="C312" s="86"/>
      <c r="D312" s="86"/>
      <c r="E312" s="86"/>
      <c r="F312" s="86"/>
    </row>
    <row r="313" spans="1:6" ht="78.75">
      <c r="A313" s="130" t="s">
        <v>447</v>
      </c>
      <c r="B313" s="137" t="s">
        <v>367</v>
      </c>
      <c r="C313" s="131">
        <v>789965</v>
      </c>
      <c r="D313" s="131">
        <v>0</v>
      </c>
      <c r="E313" s="131">
        <v>0</v>
      </c>
      <c r="F313" s="131">
        <f>C313+D313-E313</f>
        <v>789965</v>
      </c>
    </row>
    <row r="314" spans="1:6" ht="50.25" customHeight="1">
      <c r="A314" s="129"/>
      <c r="B314" s="161" t="s">
        <v>356</v>
      </c>
      <c r="C314" s="161"/>
      <c r="D314" s="161"/>
      <c r="E314" s="161"/>
      <c r="F314" s="161"/>
    </row>
    <row r="315" spans="1:6" ht="6" customHeight="1">
      <c r="A315" s="129"/>
      <c r="B315" s="86"/>
      <c r="C315" s="86"/>
      <c r="D315" s="86"/>
      <c r="E315" s="86"/>
      <c r="F315" s="86"/>
    </row>
    <row r="316" spans="1:6" ht="63">
      <c r="A316" s="130" t="s">
        <v>448</v>
      </c>
      <c r="B316" s="137" t="s">
        <v>259</v>
      </c>
      <c r="C316" s="131">
        <v>805853</v>
      </c>
      <c r="D316" s="131">
        <v>0</v>
      </c>
      <c r="E316" s="131">
        <v>0</v>
      </c>
      <c r="F316" s="131">
        <f>C316+D316-E316</f>
        <v>805853</v>
      </c>
    </row>
    <row r="317" spans="1:6" ht="33" customHeight="1">
      <c r="A317" s="129"/>
      <c r="B317" s="161" t="s">
        <v>389</v>
      </c>
      <c r="C317" s="161"/>
      <c r="D317" s="161"/>
      <c r="E317" s="161"/>
      <c r="F317" s="161"/>
    </row>
    <row r="318" spans="1:6" ht="6" customHeight="1">
      <c r="A318" s="129"/>
      <c r="B318" s="86"/>
      <c r="C318" s="86"/>
      <c r="D318" s="86"/>
      <c r="E318" s="86"/>
      <c r="F318" s="86"/>
    </row>
    <row r="319" spans="1:6" ht="63">
      <c r="A319" s="130" t="s">
        <v>449</v>
      </c>
      <c r="B319" s="137" t="s">
        <v>262</v>
      </c>
      <c r="C319" s="131">
        <v>812585</v>
      </c>
      <c r="D319" s="131">
        <v>0</v>
      </c>
      <c r="E319" s="131">
        <v>0</v>
      </c>
      <c r="F319" s="131">
        <f>C319+D319-E319</f>
        <v>812585</v>
      </c>
    </row>
    <row r="320" spans="1:6" ht="32.25" customHeight="1">
      <c r="A320" s="129"/>
      <c r="B320" s="161" t="s">
        <v>357</v>
      </c>
      <c r="C320" s="161"/>
      <c r="D320" s="161"/>
      <c r="E320" s="161"/>
      <c r="F320" s="161"/>
    </row>
    <row r="321" spans="1:6" ht="6" customHeight="1">
      <c r="A321" s="129"/>
      <c r="B321" s="86"/>
      <c r="C321" s="86"/>
      <c r="D321" s="86"/>
      <c r="E321" s="86"/>
      <c r="F321" s="86"/>
    </row>
    <row r="322" spans="1:6" ht="78.75">
      <c r="A322" s="130" t="s">
        <v>450</v>
      </c>
      <c r="B322" s="137" t="s">
        <v>261</v>
      </c>
      <c r="C322" s="131">
        <v>824624</v>
      </c>
      <c r="D322" s="131">
        <v>0</v>
      </c>
      <c r="E322" s="131">
        <v>0</v>
      </c>
      <c r="F322" s="131">
        <f>C322+D322-E322</f>
        <v>824624</v>
      </c>
    </row>
    <row r="323" spans="1:6" ht="33" customHeight="1">
      <c r="A323" s="129"/>
      <c r="B323" s="161" t="s">
        <v>389</v>
      </c>
      <c r="C323" s="161"/>
      <c r="D323" s="161"/>
      <c r="E323" s="161"/>
      <c r="F323" s="161"/>
    </row>
    <row r="324" spans="1:6" ht="6" customHeight="1">
      <c r="A324" s="129"/>
      <c r="B324" s="86"/>
      <c r="C324" s="86"/>
      <c r="D324" s="86"/>
      <c r="E324" s="86"/>
      <c r="F324" s="86"/>
    </row>
    <row r="325" spans="1:6" ht="63">
      <c r="A325" s="130" t="s">
        <v>451</v>
      </c>
      <c r="B325" s="137" t="s">
        <v>260</v>
      </c>
      <c r="C325" s="131">
        <v>619300</v>
      </c>
      <c r="D325" s="131">
        <v>0</v>
      </c>
      <c r="E325" s="131">
        <v>0</v>
      </c>
      <c r="F325" s="131">
        <f>C325+D325-E325</f>
        <v>619300</v>
      </c>
    </row>
    <row r="326" spans="1:6" ht="33" customHeight="1">
      <c r="A326" s="129"/>
      <c r="B326" s="161" t="s">
        <v>389</v>
      </c>
      <c r="C326" s="161"/>
      <c r="D326" s="161"/>
      <c r="E326" s="161"/>
      <c r="F326" s="161"/>
    </row>
    <row r="327" spans="1:6" ht="15.75">
      <c r="A327" s="129"/>
      <c r="B327" s="86"/>
      <c r="C327" s="86"/>
      <c r="D327" s="86"/>
      <c r="E327" s="86"/>
      <c r="F327" s="86"/>
    </row>
    <row r="328" spans="1:6" s="142" customFormat="1" ht="15.75">
      <c r="A328" s="150" t="s">
        <v>53</v>
      </c>
      <c r="B328" s="153" t="s">
        <v>247</v>
      </c>
      <c r="C328" s="154"/>
      <c r="D328" s="154"/>
      <c r="E328" s="154"/>
      <c r="F328" s="154"/>
    </row>
    <row r="329" spans="1:6" ht="15.75">
      <c r="A329" s="129"/>
      <c r="B329" s="132"/>
      <c r="C329" s="132"/>
      <c r="D329" s="132"/>
      <c r="E329" s="132"/>
      <c r="F329" s="132"/>
    </row>
    <row r="330" spans="1:6" ht="48.75" customHeight="1">
      <c r="A330" s="130" t="s">
        <v>54</v>
      </c>
      <c r="B330" s="194" t="s">
        <v>322</v>
      </c>
      <c r="C330" s="131">
        <v>65163041</v>
      </c>
      <c r="D330" s="131">
        <v>0</v>
      </c>
      <c r="E330" s="131">
        <v>0</v>
      </c>
      <c r="F330" s="131">
        <f>C330+D330-E330</f>
        <v>65163041</v>
      </c>
    </row>
    <row r="331" spans="1:6" ht="32.25" customHeight="1">
      <c r="A331" s="129"/>
      <c r="B331" s="161" t="s">
        <v>323</v>
      </c>
      <c r="C331" s="161"/>
      <c r="D331" s="161"/>
      <c r="E331" s="161"/>
      <c r="F331" s="161"/>
    </row>
    <row r="332" spans="1:6" ht="32.25" customHeight="1">
      <c r="A332" s="129"/>
      <c r="B332" s="86"/>
      <c r="C332" s="86"/>
      <c r="D332" s="86"/>
      <c r="E332" s="86"/>
      <c r="F332" s="86"/>
    </row>
    <row r="333" spans="1:6" ht="22.5" customHeight="1">
      <c r="A333" s="129"/>
      <c r="B333" s="132"/>
      <c r="C333" s="132"/>
      <c r="D333" s="132"/>
      <c r="E333" s="132"/>
      <c r="F333" s="132"/>
    </row>
    <row r="334" spans="1:6" ht="17.25" customHeight="1">
      <c r="A334" s="160" t="s">
        <v>46</v>
      </c>
      <c r="B334" s="160" t="s">
        <v>229</v>
      </c>
      <c r="C334" s="162" t="s">
        <v>230</v>
      </c>
      <c r="D334" s="162"/>
      <c r="E334" s="162"/>
      <c r="F334" s="162"/>
    </row>
    <row r="335" spans="1:6" ht="16.5" customHeight="1">
      <c r="A335" s="160"/>
      <c r="B335" s="160"/>
      <c r="C335" s="1" t="s">
        <v>231</v>
      </c>
      <c r="D335" s="1" t="s">
        <v>232</v>
      </c>
      <c r="E335" s="1" t="s">
        <v>233</v>
      </c>
      <c r="F335" s="1" t="s">
        <v>234</v>
      </c>
    </row>
    <row r="336" spans="1:6" ht="6" customHeight="1">
      <c r="A336" s="129"/>
      <c r="B336" s="132"/>
      <c r="C336" s="132"/>
      <c r="D336" s="132"/>
      <c r="E336" s="132"/>
      <c r="F336" s="132"/>
    </row>
    <row r="337" spans="1:6" ht="48" customHeight="1">
      <c r="A337" s="130" t="s">
        <v>55</v>
      </c>
      <c r="B337" s="194" t="s">
        <v>319</v>
      </c>
      <c r="C337" s="131">
        <v>20355292</v>
      </c>
      <c r="D337" s="131">
        <v>0</v>
      </c>
      <c r="E337" s="131">
        <v>0</v>
      </c>
      <c r="F337" s="131">
        <f>C337+D337-E337</f>
        <v>20355292</v>
      </c>
    </row>
    <row r="338" spans="1:6" ht="33" customHeight="1">
      <c r="A338" s="129"/>
      <c r="B338" s="161" t="s">
        <v>400</v>
      </c>
      <c r="C338" s="161"/>
      <c r="D338" s="161"/>
      <c r="E338" s="161"/>
      <c r="F338" s="161"/>
    </row>
    <row r="339" spans="1:6" ht="6" customHeight="1">
      <c r="A339" s="129"/>
      <c r="B339" s="132"/>
      <c r="C339" s="132"/>
      <c r="D339" s="132"/>
      <c r="E339" s="132"/>
      <c r="F339" s="132"/>
    </row>
    <row r="340" spans="1:6" ht="47.25">
      <c r="A340" s="130" t="s">
        <v>452</v>
      </c>
      <c r="B340" s="194" t="s">
        <v>333</v>
      </c>
      <c r="C340" s="131">
        <v>100614501</v>
      </c>
      <c r="D340" s="131">
        <v>0</v>
      </c>
      <c r="E340" s="131">
        <v>0</v>
      </c>
      <c r="F340" s="131">
        <f>C340+D340-E340</f>
        <v>100614501</v>
      </c>
    </row>
    <row r="341" spans="1:6" ht="33" customHeight="1">
      <c r="A341" s="129"/>
      <c r="B341" s="161" t="s">
        <v>517</v>
      </c>
      <c r="C341" s="161"/>
      <c r="D341" s="161"/>
      <c r="E341" s="161"/>
      <c r="F341" s="161"/>
    </row>
    <row r="342" spans="1:6" ht="6" customHeight="1">
      <c r="A342" s="129"/>
      <c r="B342" s="132"/>
      <c r="C342" s="132"/>
      <c r="D342" s="132"/>
      <c r="E342" s="132"/>
      <c r="F342" s="132"/>
    </row>
    <row r="343" spans="1:6" ht="31.5">
      <c r="A343" s="130" t="s">
        <v>453</v>
      </c>
      <c r="B343" s="194" t="s">
        <v>338</v>
      </c>
      <c r="C343" s="131">
        <v>20117255</v>
      </c>
      <c r="D343" s="131">
        <v>0</v>
      </c>
      <c r="E343" s="131">
        <v>0</v>
      </c>
      <c r="F343" s="131">
        <f>C343+D343-E343</f>
        <v>20117255</v>
      </c>
    </row>
    <row r="344" spans="1:6" ht="33" customHeight="1">
      <c r="A344" s="129"/>
      <c r="B344" s="161" t="s">
        <v>358</v>
      </c>
      <c r="C344" s="161"/>
      <c r="D344" s="161"/>
      <c r="E344" s="161"/>
      <c r="F344" s="161"/>
    </row>
    <row r="345" spans="1:6" ht="6" customHeight="1">
      <c r="A345" s="129"/>
      <c r="B345" s="132"/>
      <c r="C345" s="132"/>
      <c r="D345" s="132"/>
      <c r="E345" s="132"/>
      <c r="F345" s="132"/>
    </row>
    <row r="346" spans="1:6" ht="48" customHeight="1">
      <c r="A346" s="130" t="s">
        <v>454</v>
      </c>
      <c r="B346" s="194" t="s">
        <v>325</v>
      </c>
      <c r="C346" s="131">
        <v>669248</v>
      </c>
      <c r="D346" s="131">
        <v>0</v>
      </c>
      <c r="E346" s="131">
        <v>0</v>
      </c>
      <c r="F346" s="131">
        <f>C346+D346-E346</f>
        <v>669248</v>
      </c>
    </row>
    <row r="347" spans="1:6" ht="50.25" customHeight="1">
      <c r="A347" s="129"/>
      <c r="B347" s="161" t="s">
        <v>348</v>
      </c>
      <c r="C347" s="161"/>
      <c r="D347" s="161"/>
      <c r="E347" s="161"/>
      <c r="F347" s="161"/>
    </row>
    <row r="348" spans="1:6" ht="6" customHeight="1">
      <c r="A348" s="129"/>
      <c r="B348" s="132"/>
      <c r="C348" s="132"/>
      <c r="D348" s="132"/>
      <c r="E348" s="132"/>
      <c r="F348" s="132"/>
    </row>
    <row r="349" spans="1:6" ht="63.75" customHeight="1">
      <c r="A349" s="130" t="s">
        <v>455</v>
      </c>
      <c r="B349" s="194" t="s">
        <v>248</v>
      </c>
      <c r="C349" s="131">
        <v>3687356</v>
      </c>
      <c r="D349" s="131">
        <v>0</v>
      </c>
      <c r="E349" s="131">
        <v>0</v>
      </c>
      <c r="F349" s="131">
        <f>C349+D349-E349</f>
        <v>3687356</v>
      </c>
    </row>
    <row r="350" spans="1:6" ht="35.25" customHeight="1">
      <c r="A350" s="129"/>
      <c r="B350" s="161" t="s">
        <v>343</v>
      </c>
      <c r="C350" s="161"/>
      <c r="D350" s="161"/>
      <c r="E350" s="161"/>
      <c r="F350" s="161"/>
    </row>
    <row r="351" spans="1:6" ht="6" customHeight="1">
      <c r="A351" s="129"/>
      <c r="B351" s="132"/>
      <c r="C351" s="132"/>
      <c r="D351" s="132"/>
      <c r="E351" s="132"/>
      <c r="F351" s="132"/>
    </row>
    <row r="352" spans="1:6" ht="96.75" customHeight="1">
      <c r="A352" s="130" t="s">
        <v>456</v>
      </c>
      <c r="B352" s="194" t="s">
        <v>237</v>
      </c>
      <c r="C352" s="131">
        <v>9966406</v>
      </c>
      <c r="D352" s="131">
        <v>0</v>
      </c>
      <c r="E352" s="131">
        <v>0</v>
      </c>
      <c r="F352" s="131">
        <f>C352+D352-E352</f>
        <v>9966406</v>
      </c>
    </row>
    <row r="353" spans="1:6" ht="35.25" customHeight="1">
      <c r="A353" s="129"/>
      <c r="B353" s="161" t="s">
        <v>518</v>
      </c>
      <c r="C353" s="161"/>
      <c r="D353" s="161"/>
      <c r="E353" s="161"/>
      <c r="F353" s="161"/>
    </row>
    <row r="354" spans="1:6" ht="6" customHeight="1">
      <c r="A354" s="129"/>
      <c r="B354" s="132"/>
      <c r="C354" s="132"/>
      <c r="D354" s="132"/>
      <c r="E354" s="132"/>
      <c r="F354" s="132"/>
    </row>
    <row r="355" spans="1:6" ht="96.75" customHeight="1">
      <c r="A355" s="130" t="s">
        <v>457</v>
      </c>
      <c r="B355" s="194" t="s">
        <v>238</v>
      </c>
      <c r="C355" s="131">
        <v>9084203</v>
      </c>
      <c r="D355" s="131">
        <v>239026</v>
      </c>
      <c r="E355" s="131">
        <v>0</v>
      </c>
      <c r="F355" s="131">
        <f>C355+D355-E355</f>
        <v>9323229</v>
      </c>
    </row>
    <row r="356" spans="1:6" ht="35.25" customHeight="1">
      <c r="A356" s="129"/>
      <c r="B356" s="161" t="s">
        <v>363</v>
      </c>
      <c r="C356" s="161"/>
      <c r="D356" s="161"/>
      <c r="E356" s="161"/>
      <c r="F356" s="161"/>
    </row>
    <row r="357" spans="1:6" ht="6" customHeight="1">
      <c r="A357" s="129"/>
      <c r="B357" s="132"/>
      <c r="C357" s="132"/>
      <c r="D357" s="132"/>
      <c r="E357" s="132"/>
      <c r="F357" s="132"/>
    </row>
    <row r="358" spans="1:6" ht="78.75">
      <c r="A358" s="130" t="s">
        <v>458</v>
      </c>
      <c r="B358" s="194" t="s">
        <v>249</v>
      </c>
      <c r="C358" s="131">
        <v>1467400</v>
      </c>
      <c r="D358" s="131">
        <v>0</v>
      </c>
      <c r="E358" s="131">
        <v>0</v>
      </c>
      <c r="F358" s="131">
        <f>C358+D358-E358</f>
        <v>1467400</v>
      </c>
    </row>
    <row r="359" spans="1:6" ht="32.25" customHeight="1">
      <c r="A359" s="129"/>
      <c r="B359" s="161" t="s">
        <v>314</v>
      </c>
      <c r="C359" s="161"/>
      <c r="D359" s="161"/>
      <c r="E359" s="161"/>
      <c r="F359" s="161"/>
    </row>
    <row r="360" spans="1:6" ht="6" customHeight="1">
      <c r="A360" s="129"/>
      <c r="B360" s="132"/>
      <c r="C360" s="132"/>
      <c r="D360" s="132"/>
      <c r="E360" s="132"/>
      <c r="F360" s="132"/>
    </row>
    <row r="361" spans="1:6" ht="141.75">
      <c r="A361" s="130" t="s">
        <v>459</v>
      </c>
      <c r="B361" s="194" t="s">
        <v>393</v>
      </c>
      <c r="C361" s="131">
        <v>2098415</v>
      </c>
      <c r="D361" s="131">
        <v>0</v>
      </c>
      <c r="E361" s="131">
        <v>666137</v>
      </c>
      <c r="F361" s="131">
        <f>C361+D361-E361</f>
        <v>1432278</v>
      </c>
    </row>
    <row r="362" spans="1:6" ht="63" customHeight="1">
      <c r="A362" s="129"/>
      <c r="B362" s="161" t="s">
        <v>546</v>
      </c>
      <c r="C362" s="161"/>
      <c r="D362" s="161"/>
      <c r="E362" s="161"/>
      <c r="F362" s="161"/>
    </row>
    <row r="363" spans="1:6" ht="115.5" customHeight="1">
      <c r="A363" s="129"/>
      <c r="B363" s="132"/>
      <c r="C363" s="132"/>
      <c r="D363" s="132"/>
      <c r="E363" s="132"/>
      <c r="F363" s="132"/>
    </row>
    <row r="364" spans="1:6" ht="17.25" customHeight="1">
      <c r="A364" s="160" t="s">
        <v>46</v>
      </c>
      <c r="B364" s="160" t="s">
        <v>229</v>
      </c>
      <c r="C364" s="162" t="s">
        <v>230</v>
      </c>
      <c r="D364" s="162"/>
      <c r="E364" s="162"/>
      <c r="F364" s="162"/>
    </row>
    <row r="365" spans="1:6" ht="16.5" customHeight="1">
      <c r="A365" s="160"/>
      <c r="B365" s="160"/>
      <c r="C365" s="1" t="s">
        <v>231</v>
      </c>
      <c r="D365" s="1" t="s">
        <v>232</v>
      </c>
      <c r="E365" s="1" t="s">
        <v>233</v>
      </c>
      <c r="F365" s="1" t="s">
        <v>234</v>
      </c>
    </row>
    <row r="366" spans="1:6" ht="6" customHeight="1">
      <c r="A366" s="129"/>
      <c r="B366" s="132"/>
      <c r="C366" s="132"/>
      <c r="D366" s="132"/>
      <c r="E366" s="132"/>
      <c r="F366" s="132"/>
    </row>
    <row r="367" spans="1:6" ht="96.75" customHeight="1">
      <c r="A367" s="130" t="s">
        <v>460</v>
      </c>
      <c r="B367" s="194" t="s">
        <v>239</v>
      </c>
      <c r="C367" s="131">
        <v>14304887</v>
      </c>
      <c r="D367" s="131">
        <v>0</v>
      </c>
      <c r="E367" s="131">
        <v>0</v>
      </c>
      <c r="F367" s="131">
        <f>C367+D367-E367</f>
        <v>14304887</v>
      </c>
    </row>
    <row r="368" spans="1:6" ht="31.5" customHeight="1">
      <c r="A368" s="129"/>
      <c r="B368" s="161" t="s">
        <v>362</v>
      </c>
      <c r="C368" s="161"/>
      <c r="D368" s="161"/>
      <c r="E368" s="161"/>
      <c r="F368" s="161"/>
    </row>
    <row r="369" spans="1:6" ht="6" customHeight="1">
      <c r="A369" s="129"/>
      <c r="B369" s="132"/>
      <c r="C369" s="132"/>
      <c r="D369" s="132"/>
      <c r="E369" s="132"/>
      <c r="F369" s="132"/>
    </row>
    <row r="370" spans="1:6" ht="47.25">
      <c r="A370" s="130" t="s">
        <v>461</v>
      </c>
      <c r="B370" s="194" t="s">
        <v>299</v>
      </c>
      <c r="C370" s="131">
        <v>15774244</v>
      </c>
      <c r="D370" s="131">
        <v>0</v>
      </c>
      <c r="E370" s="131">
        <v>8087202</v>
      </c>
      <c r="F370" s="131">
        <f>C370+D370-E370</f>
        <v>7687042</v>
      </c>
    </row>
    <row r="371" spans="1:6" ht="50.25" customHeight="1">
      <c r="A371" s="129"/>
      <c r="B371" s="161" t="s">
        <v>539</v>
      </c>
      <c r="C371" s="161"/>
      <c r="D371" s="161"/>
      <c r="E371" s="161"/>
      <c r="F371" s="161"/>
    </row>
    <row r="372" spans="1:6" ht="6" customHeight="1">
      <c r="A372" s="129"/>
      <c r="B372" s="132"/>
      <c r="C372" s="132"/>
      <c r="D372" s="132"/>
      <c r="E372" s="132"/>
      <c r="F372" s="132"/>
    </row>
    <row r="373" spans="1:6" ht="78.75">
      <c r="A373" s="130" t="s">
        <v>462</v>
      </c>
      <c r="B373" s="194" t="s">
        <v>241</v>
      </c>
      <c r="C373" s="131">
        <v>50349693</v>
      </c>
      <c r="D373" s="131">
        <v>0</v>
      </c>
      <c r="E373" s="131">
        <v>2235451</v>
      </c>
      <c r="F373" s="131">
        <f>C373+D373-E373</f>
        <v>48114242</v>
      </c>
    </row>
    <row r="374" spans="1:6" ht="30" customHeight="1">
      <c r="A374" s="129"/>
      <c r="B374" s="161" t="s">
        <v>401</v>
      </c>
      <c r="C374" s="161"/>
      <c r="D374" s="161"/>
      <c r="E374" s="161"/>
      <c r="F374" s="161"/>
    </row>
    <row r="375" spans="1:6" ht="6" customHeight="1">
      <c r="A375" s="129"/>
      <c r="B375" s="132"/>
      <c r="C375" s="132"/>
      <c r="D375" s="132"/>
      <c r="E375" s="132"/>
      <c r="F375" s="132"/>
    </row>
    <row r="376" spans="1:6" ht="48.75" customHeight="1">
      <c r="A376" s="130" t="s">
        <v>463</v>
      </c>
      <c r="B376" s="194" t="s">
        <v>365</v>
      </c>
      <c r="C376" s="131">
        <v>46000000</v>
      </c>
      <c r="D376" s="131">
        <v>7698714</v>
      </c>
      <c r="E376" s="131">
        <v>0</v>
      </c>
      <c r="F376" s="131">
        <f>C376+D376-E376</f>
        <v>53698714</v>
      </c>
    </row>
    <row r="377" spans="1:6" ht="46.5" customHeight="1">
      <c r="A377" s="129"/>
      <c r="B377" s="161" t="s">
        <v>368</v>
      </c>
      <c r="C377" s="161"/>
      <c r="D377" s="161"/>
      <c r="E377" s="161"/>
      <c r="F377" s="161"/>
    </row>
    <row r="378" spans="1:6" ht="6" customHeight="1">
      <c r="A378" s="129"/>
      <c r="B378" s="132"/>
      <c r="C378" s="132"/>
      <c r="D378" s="132"/>
      <c r="E378" s="132"/>
      <c r="F378" s="132"/>
    </row>
    <row r="379" spans="1:6" ht="48.75" customHeight="1">
      <c r="A379" s="130" t="s">
        <v>464</v>
      </c>
      <c r="B379" s="194" t="s">
        <v>378</v>
      </c>
      <c r="C379" s="131">
        <v>100151079</v>
      </c>
      <c r="D379" s="131">
        <v>0</v>
      </c>
      <c r="E379" s="131">
        <v>799663</v>
      </c>
      <c r="F379" s="131">
        <f>C379+D379-E379</f>
        <v>99351416</v>
      </c>
    </row>
    <row r="380" spans="1:6" ht="45" customHeight="1">
      <c r="A380" s="129"/>
      <c r="B380" s="161" t="s">
        <v>519</v>
      </c>
      <c r="C380" s="161"/>
      <c r="D380" s="161"/>
      <c r="E380" s="161"/>
      <c r="F380" s="161"/>
    </row>
    <row r="381" spans="1:6" ht="6" customHeight="1">
      <c r="A381" s="129"/>
      <c r="B381" s="132"/>
      <c r="C381" s="132"/>
      <c r="D381" s="132"/>
      <c r="E381" s="132"/>
      <c r="F381" s="132"/>
    </row>
    <row r="382" spans="1:6" ht="63">
      <c r="A382" s="130" t="s">
        <v>465</v>
      </c>
      <c r="B382" s="194" t="s">
        <v>374</v>
      </c>
      <c r="C382" s="131">
        <v>17228873</v>
      </c>
      <c r="D382" s="131">
        <v>0</v>
      </c>
      <c r="E382" s="131">
        <v>0</v>
      </c>
      <c r="F382" s="131">
        <f>C382+D382-E382</f>
        <v>17228873</v>
      </c>
    </row>
    <row r="383" spans="1:6" ht="45" customHeight="1">
      <c r="A383" s="129"/>
      <c r="B383" s="161" t="s">
        <v>376</v>
      </c>
      <c r="C383" s="161"/>
      <c r="D383" s="161"/>
      <c r="E383" s="161"/>
      <c r="F383" s="161"/>
    </row>
    <row r="384" spans="1:6" ht="6" customHeight="1">
      <c r="A384" s="129"/>
      <c r="B384" s="132"/>
      <c r="C384" s="132"/>
      <c r="D384" s="132"/>
      <c r="E384" s="132"/>
      <c r="F384" s="132"/>
    </row>
    <row r="385" spans="1:6" ht="63">
      <c r="A385" s="130" t="s">
        <v>466</v>
      </c>
      <c r="B385" s="194" t="s">
        <v>305</v>
      </c>
      <c r="C385" s="131">
        <v>65000000</v>
      </c>
      <c r="D385" s="131">
        <v>0</v>
      </c>
      <c r="E385" s="131">
        <v>0</v>
      </c>
      <c r="F385" s="131">
        <f>C385+D385-E385</f>
        <v>65000000</v>
      </c>
    </row>
    <row r="386" spans="1:6" ht="33" customHeight="1">
      <c r="A386" s="129"/>
      <c r="B386" s="161" t="s">
        <v>306</v>
      </c>
      <c r="C386" s="161"/>
      <c r="D386" s="161"/>
      <c r="E386" s="161"/>
      <c r="F386" s="161"/>
    </row>
    <row r="387" spans="1:6" ht="6" customHeight="1">
      <c r="A387" s="129"/>
      <c r="B387" s="132"/>
      <c r="C387" s="132"/>
      <c r="D387" s="132"/>
      <c r="E387" s="132"/>
      <c r="F387" s="132"/>
    </row>
    <row r="388" spans="1:6" ht="47.25">
      <c r="A388" s="130" t="s">
        <v>467</v>
      </c>
      <c r="B388" s="194" t="s">
        <v>373</v>
      </c>
      <c r="C388" s="131">
        <v>62112641</v>
      </c>
      <c r="D388" s="131">
        <v>0</v>
      </c>
      <c r="E388" s="131">
        <v>880087</v>
      </c>
      <c r="F388" s="131">
        <f>C388+D388-E388</f>
        <v>61232554</v>
      </c>
    </row>
    <row r="389" spans="1:6" ht="63" customHeight="1">
      <c r="A389" s="129"/>
      <c r="B389" s="161" t="s">
        <v>547</v>
      </c>
      <c r="C389" s="161"/>
      <c r="D389" s="161"/>
      <c r="E389" s="161"/>
      <c r="F389" s="161"/>
    </row>
    <row r="390" spans="1:6" ht="6" customHeight="1">
      <c r="A390" s="129"/>
      <c r="B390" s="132"/>
      <c r="C390" s="132"/>
      <c r="D390" s="132"/>
      <c r="E390" s="132"/>
      <c r="F390" s="132"/>
    </row>
    <row r="391" spans="1:6" ht="49.5" customHeight="1">
      <c r="A391" s="130" t="s">
        <v>468</v>
      </c>
      <c r="B391" s="194" t="s">
        <v>242</v>
      </c>
      <c r="C391" s="131">
        <v>19569959</v>
      </c>
      <c r="D391" s="131">
        <v>0</v>
      </c>
      <c r="E391" s="131">
        <v>0</v>
      </c>
      <c r="F391" s="131">
        <f>C391+D391-E391</f>
        <v>19569959</v>
      </c>
    </row>
    <row r="392" spans="1:6" ht="30" customHeight="1">
      <c r="A392" s="129"/>
      <c r="B392" s="161" t="s">
        <v>364</v>
      </c>
      <c r="C392" s="161"/>
      <c r="D392" s="161"/>
      <c r="E392" s="161"/>
      <c r="F392" s="161"/>
    </row>
    <row r="393" spans="1:6" ht="3" customHeight="1">
      <c r="A393" s="129"/>
      <c r="B393" s="132"/>
      <c r="C393" s="132"/>
      <c r="D393" s="132"/>
      <c r="E393" s="132"/>
      <c r="F393" s="132"/>
    </row>
    <row r="394" spans="1:6" ht="63">
      <c r="A394" s="130" t="s">
        <v>469</v>
      </c>
      <c r="B394" s="194" t="s">
        <v>379</v>
      </c>
      <c r="C394" s="131">
        <v>170145007</v>
      </c>
      <c r="D394" s="131">
        <v>6427015</v>
      </c>
      <c r="E394" s="131">
        <v>0</v>
      </c>
      <c r="F394" s="131">
        <f>C394+D394-E394</f>
        <v>176572022</v>
      </c>
    </row>
    <row r="395" spans="1:6" ht="30.75" customHeight="1">
      <c r="A395" s="129"/>
      <c r="B395" s="161" t="s">
        <v>380</v>
      </c>
      <c r="C395" s="161"/>
      <c r="D395" s="161"/>
      <c r="E395" s="161"/>
      <c r="F395" s="161"/>
    </row>
    <row r="396" spans="1:6" ht="3" customHeight="1">
      <c r="A396" s="129"/>
      <c r="B396" s="132"/>
      <c r="C396" s="132"/>
      <c r="D396" s="132"/>
      <c r="E396" s="132"/>
      <c r="F396" s="132"/>
    </row>
    <row r="397" spans="1:6" ht="47.25">
      <c r="A397" s="130" t="s">
        <v>470</v>
      </c>
      <c r="B397" s="194" t="s">
        <v>360</v>
      </c>
      <c r="C397" s="131">
        <v>0</v>
      </c>
      <c r="D397" s="131">
        <v>9999825</v>
      </c>
      <c r="E397" s="131">
        <v>0</v>
      </c>
      <c r="F397" s="131">
        <f>C397+D397-E397</f>
        <v>9999825</v>
      </c>
    </row>
    <row r="398" spans="1:6" ht="29.25" customHeight="1">
      <c r="A398" s="129"/>
      <c r="B398" s="161" t="s">
        <v>498</v>
      </c>
      <c r="C398" s="161"/>
      <c r="D398" s="161"/>
      <c r="E398" s="161"/>
      <c r="F398" s="161"/>
    </row>
    <row r="399" spans="1:6" ht="29.25" customHeight="1">
      <c r="A399" s="129"/>
      <c r="B399" s="86"/>
      <c r="C399" s="86"/>
      <c r="D399" s="86"/>
      <c r="E399" s="86"/>
      <c r="F399" s="86"/>
    </row>
    <row r="400" spans="1:6" ht="17.25" customHeight="1">
      <c r="A400" s="160" t="s">
        <v>46</v>
      </c>
      <c r="B400" s="160" t="s">
        <v>229</v>
      </c>
      <c r="C400" s="162" t="s">
        <v>230</v>
      </c>
      <c r="D400" s="162"/>
      <c r="E400" s="162"/>
      <c r="F400" s="162"/>
    </row>
    <row r="401" spans="1:6" ht="16.5" customHeight="1">
      <c r="A401" s="160"/>
      <c r="B401" s="160"/>
      <c r="C401" s="1" t="s">
        <v>231</v>
      </c>
      <c r="D401" s="1" t="s">
        <v>232</v>
      </c>
      <c r="E401" s="1" t="s">
        <v>233</v>
      </c>
      <c r="F401" s="1" t="s">
        <v>234</v>
      </c>
    </row>
    <row r="402" spans="1:6" ht="6" customHeight="1">
      <c r="A402" s="129"/>
      <c r="B402" s="132"/>
      <c r="C402" s="132"/>
      <c r="D402" s="132"/>
      <c r="E402" s="132"/>
      <c r="F402" s="132"/>
    </row>
    <row r="403" spans="1:6" ht="47.25">
      <c r="A403" s="130" t="s">
        <v>471</v>
      </c>
      <c r="B403" s="194" t="s">
        <v>295</v>
      </c>
      <c r="C403" s="131">
        <v>7240533</v>
      </c>
      <c r="D403" s="131">
        <v>0</v>
      </c>
      <c r="E403" s="131">
        <v>0</v>
      </c>
      <c r="F403" s="131">
        <f>C403+D403-E403</f>
        <v>7240533</v>
      </c>
    </row>
    <row r="404" spans="1:6" ht="33" customHeight="1">
      <c r="A404" s="129"/>
      <c r="B404" s="161" t="s">
        <v>390</v>
      </c>
      <c r="C404" s="161"/>
      <c r="D404" s="161"/>
      <c r="E404" s="161"/>
      <c r="F404" s="161"/>
    </row>
    <row r="405" spans="1:6" ht="6" customHeight="1">
      <c r="A405" s="129"/>
      <c r="B405" s="132"/>
      <c r="C405" s="132"/>
      <c r="D405" s="132"/>
      <c r="E405" s="132"/>
      <c r="F405" s="132"/>
    </row>
    <row r="406" spans="1:6" ht="63">
      <c r="A406" s="130" t="s">
        <v>472</v>
      </c>
      <c r="B406" s="194" t="s">
        <v>328</v>
      </c>
      <c r="C406" s="131">
        <v>4720622</v>
      </c>
      <c r="D406" s="131">
        <v>0</v>
      </c>
      <c r="E406" s="131">
        <v>0</v>
      </c>
      <c r="F406" s="131">
        <f>C406+D406-E406</f>
        <v>4720622</v>
      </c>
    </row>
    <row r="407" spans="1:6" ht="33" customHeight="1">
      <c r="A407" s="129"/>
      <c r="B407" s="161" t="s">
        <v>329</v>
      </c>
      <c r="C407" s="161"/>
      <c r="D407" s="161"/>
      <c r="E407" s="161"/>
      <c r="F407" s="161"/>
    </row>
    <row r="408" spans="1:6" ht="6" customHeight="1">
      <c r="A408" s="129"/>
      <c r="B408" s="132"/>
      <c r="C408" s="132"/>
      <c r="D408" s="132"/>
      <c r="E408" s="132"/>
      <c r="F408" s="132"/>
    </row>
    <row r="409" spans="1:6" ht="63">
      <c r="A409" s="130" t="s">
        <v>473</v>
      </c>
      <c r="B409" s="194" t="s">
        <v>307</v>
      </c>
      <c r="C409" s="131">
        <v>5793727</v>
      </c>
      <c r="D409" s="131">
        <v>0</v>
      </c>
      <c r="E409" s="131">
        <v>5793727</v>
      </c>
      <c r="F409" s="131">
        <f>C409+D409-E409</f>
        <v>0</v>
      </c>
    </row>
    <row r="410" spans="1:6" ht="15.75">
      <c r="A410" s="129"/>
      <c r="B410" s="161" t="s">
        <v>505</v>
      </c>
      <c r="C410" s="161"/>
      <c r="D410" s="161"/>
      <c r="E410" s="161"/>
      <c r="F410" s="161"/>
    </row>
    <row r="411" spans="1:6" ht="6" customHeight="1">
      <c r="A411" s="156"/>
      <c r="B411" s="156"/>
      <c r="C411" s="1"/>
      <c r="D411" s="1"/>
      <c r="E411" s="1"/>
      <c r="F411" s="1"/>
    </row>
    <row r="412" spans="1:6" ht="48" customHeight="1">
      <c r="A412" s="130" t="s">
        <v>474</v>
      </c>
      <c r="B412" s="194" t="s">
        <v>337</v>
      </c>
      <c r="C412" s="131">
        <v>24756096</v>
      </c>
      <c r="D412" s="131">
        <v>347610</v>
      </c>
      <c r="E412" s="131">
        <v>0</v>
      </c>
      <c r="F412" s="131">
        <f>C412+D412-E412</f>
        <v>25103706</v>
      </c>
    </row>
    <row r="413" spans="1:6" ht="48" customHeight="1">
      <c r="A413" s="129"/>
      <c r="B413" s="161" t="s">
        <v>520</v>
      </c>
      <c r="C413" s="161"/>
      <c r="D413" s="161"/>
      <c r="E413" s="161"/>
      <c r="F413" s="161"/>
    </row>
    <row r="414" spans="1:6" ht="6" customHeight="1">
      <c r="A414" s="129"/>
      <c r="B414" s="86"/>
      <c r="C414" s="86"/>
      <c r="D414" s="86"/>
      <c r="E414" s="86"/>
      <c r="F414" s="86"/>
    </row>
    <row r="415" spans="1:6" ht="94.5">
      <c r="A415" s="130" t="s">
        <v>475</v>
      </c>
      <c r="B415" s="194" t="s">
        <v>311</v>
      </c>
      <c r="C415" s="131">
        <v>10396211</v>
      </c>
      <c r="D415" s="131">
        <v>0</v>
      </c>
      <c r="E415" s="131">
        <v>0</v>
      </c>
      <c r="F415" s="131">
        <f>C415+D415-E415</f>
        <v>10396211</v>
      </c>
    </row>
    <row r="416" spans="1:6" ht="29.25" customHeight="1">
      <c r="A416" s="129"/>
      <c r="B416" s="161" t="s">
        <v>312</v>
      </c>
      <c r="C416" s="161"/>
      <c r="D416" s="161"/>
      <c r="E416" s="161"/>
      <c r="F416" s="161"/>
    </row>
    <row r="417" spans="1:6" ht="6" customHeight="1">
      <c r="A417" s="129"/>
      <c r="B417" s="86"/>
      <c r="C417" s="86"/>
      <c r="D417" s="86"/>
      <c r="E417" s="86"/>
      <c r="F417" s="86"/>
    </row>
    <row r="418" spans="1:6" ht="62.25" customHeight="1">
      <c r="A418" s="130" t="s">
        <v>476</v>
      </c>
      <c r="B418" s="194" t="s">
        <v>326</v>
      </c>
      <c r="C418" s="131">
        <v>10853718</v>
      </c>
      <c r="D418" s="131">
        <v>0</v>
      </c>
      <c r="E418" s="131">
        <v>0</v>
      </c>
      <c r="F418" s="131">
        <f>C418+D418-E418</f>
        <v>10853718</v>
      </c>
    </row>
    <row r="419" spans="1:6" ht="32.25" customHeight="1">
      <c r="A419" s="129"/>
      <c r="B419" s="161" t="s">
        <v>327</v>
      </c>
      <c r="C419" s="161"/>
      <c r="D419" s="161"/>
      <c r="E419" s="161"/>
      <c r="F419" s="161"/>
    </row>
    <row r="420" spans="1:6" ht="6" customHeight="1">
      <c r="A420" s="129"/>
      <c r="B420" s="86"/>
      <c r="C420" s="86"/>
      <c r="D420" s="86"/>
      <c r="E420" s="86"/>
      <c r="F420" s="86"/>
    </row>
    <row r="421" spans="1:6" ht="31.5">
      <c r="A421" s="130" t="s">
        <v>477</v>
      </c>
      <c r="B421" s="194" t="s">
        <v>381</v>
      </c>
      <c r="C421" s="131">
        <v>138137033</v>
      </c>
      <c r="D421" s="131">
        <v>0</v>
      </c>
      <c r="E421" s="131">
        <v>8938820</v>
      </c>
      <c r="F421" s="131">
        <f>C421+D421-E421</f>
        <v>129198213</v>
      </c>
    </row>
    <row r="422" spans="1:6" ht="15" customHeight="1">
      <c r="A422" s="129"/>
      <c r="B422" s="161" t="s">
        <v>382</v>
      </c>
      <c r="C422" s="161"/>
      <c r="D422" s="161"/>
      <c r="E422" s="161"/>
      <c r="F422" s="161"/>
    </row>
    <row r="423" spans="1:6" ht="6" customHeight="1">
      <c r="A423" s="129"/>
      <c r="B423" s="86"/>
      <c r="C423" s="86"/>
      <c r="D423" s="86"/>
      <c r="E423" s="86"/>
      <c r="F423" s="86"/>
    </row>
    <row r="424" spans="1:6" ht="63.75" customHeight="1">
      <c r="A424" s="130" t="s">
        <v>478</v>
      </c>
      <c r="B424" s="194" t="s">
        <v>371</v>
      </c>
      <c r="C424" s="131">
        <v>874463</v>
      </c>
      <c r="D424" s="131">
        <v>13000000</v>
      </c>
      <c r="E424" s="131">
        <v>0</v>
      </c>
      <c r="F424" s="131">
        <f>C424+D424-E424</f>
        <v>13874463</v>
      </c>
    </row>
    <row r="425" spans="1:6" ht="15.75">
      <c r="A425" s="129"/>
      <c r="B425" s="161" t="s">
        <v>369</v>
      </c>
      <c r="C425" s="161"/>
      <c r="D425" s="161"/>
      <c r="E425" s="161"/>
      <c r="F425" s="161"/>
    </row>
    <row r="426" spans="1:6" ht="6" customHeight="1">
      <c r="A426" s="129"/>
      <c r="B426" s="86"/>
      <c r="C426" s="86"/>
      <c r="D426" s="86"/>
      <c r="E426" s="86"/>
      <c r="F426" s="86"/>
    </row>
    <row r="427" spans="1:6" ht="66" customHeight="1">
      <c r="A427" s="130" t="s">
        <v>479</v>
      </c>
      <c r="B427" s="194" t="s">
        <v>392</v>
      </c>
      <c r="C427" s="131">
        <v>23700000</v>
      </c>
      <c r="D427" s="131">
        <v>0</v>
      </c>
      <c r="E427" s="131">
        <v>15539196</v>
      </c>
      <c r="F427" s="131">
        <f>C427+D427-E427</f>
        <v>8160804</v>
      </c>
    </row>
    <row r="428" spans="1:6" ht="36" customHeight="1">
      <c r="A428" s="129"/>
      <c r="B428" s="161" t="s">
        <v>359</v>
      </c>
      <c r="C428" s="161"/>
      <c r="D428" s="161"/>
      <c r="E428" s="161"/>
      <c r="F428" s="161"/>
    </row>
    <row r="429" spans="1:6" ht="33" customHeight="1">
      <c r="A429" s="129"/>
      <c r="B429" s="161" t="s">
        <v>301</v>
      </c>
      <c r="C429" s="161"/>
      <c r="D429" s="161"/>
      <c r="E429" s="161"/>
      <c r="F429" s="161"/>
    </row>
    <row r="430" spans="1:6" ht="49.5" customHeight="1">
      <c r="A430" s="129"/>
      <c r="B430" s="161" t="s">
        <v>302</v>
      </c>
      <c r="C430" s="161"/>
      <c r="D430" s="161"/>
      <c r="E430" s="161"/>
      <c r="F430" s="161"/>
    </row>
    <row r="431" spans="1:6" ht="33" customHeight="1">
      <c r="A431" s="129"/>
      <c r="B431" s="161" t="s">
        <v>303</v>
      </c>
      <c r="C431" s="161"/>
      <c r="D431" s="161"/>
      <c r="E431" s="161"/>
      <c r="F431" s="161"/>
    </row>
    <row r="432" spans="1:6" ht="33" customHeight="1">
      <c r="A432" s="129"/>
      <c r="B432" s="161" t="s">
        <v>304</v>
      </c>
      <c r="C432" s="161"/>
      <c r="D432" s="161"/>
      <c r="E432" s="161"/>
      <c r="F432" s="161"/>
    </row>
    <row r="433" spans="1:6" ht="33" customHeight="1">
      <c r="A433" s="129"/>
      <c r="B433" s="161" t="s">
        <v>349</v>
      </c>
      <c r="C433" s="161"/>
      <c r="D433" s="161"/>
      <c r="E433" s="161"/>
      <c r="F433" s="161"/>
    </row>
    <row r="434" spans="1:6" ht="6" customHeight="1">
      <c r="A434" s="129"/>
      <c r="B434" s="132"/>
      <c r="C434" s="132"/>
      <c r="D434" s="132"/>
      <c r="E434" s="132"/>
      <c r="F434" s="132"/>
    </row>
    <row r="435" spans="1:6" ht="78.75" customHeight="1">
      <c r="A435" s="130" t="s">
        <v>480</v>
      </c>
      <c r="B435" s="194" t="s">
        <v>366</v>
      </c>
      <c r="C435" s="131">
        <v>318199</v>
      </c>
      <c r="D435" s="131">
        <v>160000</v>
      </c>
      <c r="E435" s="131">
        <v>0</v>
      </c>
      <c r="F435" s="131">
        <f>C435+D435-E435</f>
        <v>478199</v>
      </c>
    </row>
    <row r="436" spans="1:6" ht="15" customHeight="1">
      <c r="A436" s="129"/>
      <c r="B436" s="161" t="s">
        <v>540</v>
      </c>
      <c r="C436" s="161"/>
      <c r="D436" s="161"/>
      <c r="E436" s="161"/>
      <c r="F436" s="161"/>
    </row>
    <row r="437" spans="1:6" ht="42.75" customHeight="1">
      <c r="A437" s="129"/>
      <c r="B437" s="132"/>
      <c r="C437" s="132"/>
      <c r="D437" s="132"/>
      <c r="E437" s="132"/>
      <c r="F437" s="132"/>
    </row>
    <row r="438" spans="1:6" ht="17.25" customHeight="1">
      <c r="A438" s="160" t="s">
        <v>46</v>
      </c>
      <c r="B438" s="160" t="s">
        <v>229</v>
      </c>
      <c r="C438" s="162" t="s">
        <v>230</v>
      </c>
      <c r="D438" s="162"/>
      <c r="E438" s="162"/>
      <c r="F438" s="162"/>
    </row>
    <row r="439" spans="1:6" ht="16.5" customHeight="1">
      <c r="A439" s="160"/>
      <c r="B439" s="160"/>
      <c r="C439" s="1" t="s">
        <v>231</v>
      </c>
      <c r="D439" s="1" t="s">
        <v>232</v>
      </c>
      <c r="E439" s="1" t="s">
        <v>233</v>
      </c>
      <c r="F439" s="1" t="s">
        <v>234</v>
      </c>
    </row>
    <row r="440" spans="1:6" ht="6" customHeight="1">
      <c r="A440" s="129"/>
      <c r="B440" s="132"/>
      <c r="C440" s="132"/>
      <c r="D440" s="132"/>
      <c r="E440" s="132"/>
      <c r="F440" s="132"/>
    </row>
    <row r="441" spans="1:6" ht="31.5">
      <c r="A441" s="130" t="s">
        <v>481</v>
      </c>
      <c r="B441" s="137" t="s">
        <v>246</v>
      </c>
      <c r="C441" s="131">
        <v>340215</v>
      </c>
      <c r="D441" s="131">
        <v>0</v>
      </c>
      <c r="E441" s="131">
        <v>0</v>
      </c>
      <c r="F441" s="131">
        <f>C441+D441-E441</f>
        <v>340215</v>
      </c>
    </row>
    <row r="442" spans="1:6" ht="15.75">
      <c r="A442" s="129"/>
      <c r="B442" s="161" t="s">
        <v>310</v>
      </c>
      <c r="C442" s="161"/>
      <c r="D442" s="161"/>
      <c r="E442" s="161"/>
      <c r="F442" s="161"/>
    </row>
    <row r="443" spans="1:6" ht="6" customHeight="1">
      <c r="A443" s="129"/>
      <c r="B443" s="132"/>
      <c r="C443" s="132"/>
      <c r="D443" s="132"/>
      <c r="E443" s="132"/>
      <c r="F443" s="132"/>
    </row>
    <row r="444" spans="1:6" ht="31.5">
      <c r="A444" s="130" t="s">
        <v>482</v>
      </c>
      <c r="B444" s="137" t="s">
        <v>309</v>
      </c>
      <c r="C444" s="131">
        <v>318765</v>
      </c>
      <c r="D444" s="131">
        <v>0</v>
      </c>
      <c r="E444" s="131">
        <v>0</v>
      </c>
      <c r="F444" s="131">
        <f>C444+D444-E444</f>
        <v>318765</v>
      </c>
    </row>
    <row r="445" spans="1:6" ht="15.75">
      <c r="A445" s="129"/>
      <c r="B445" s="161" t="s">
        <v>310</v>
      </c>
      <c r="C445" s="161"/>
      <c r="D445" s="161"/>
      <c r="E445" s="161"/>
      <c r="F445" s="161"/>
    </row>
    <row r="446" spans="1:6" ht="15.75">
      <c r="A446" s="129"/>
      <c r="B446" s="132"/>
      <c r="C446" s="132"/>
      <c r="D446" s="132"/>
      <c r="E446" s="132"/>
      <c r="F446" s="132"/>
    </row>
    <row r="447" spans="1:6" s="142" customFormat="1" ht="15.75">
      <c r="A447" s="155">
        <v>2</v>
      </c>
      <c r="B447" s="139" t="s">
        <v>251</v>
      </c>
      <c r="C447" s="139"/>
      <c r="D447" s="139"/>
      <c r="E447" s="139"/>
      <c r="F447" s="139"/>
    </row>
    <row r="448" spans="1:6" s="142" customFormat="1" ht="15.75">
      <c r="A448" s="155"/>
      <c r="B448" s="139"/>
      <c r="C448" s="139"/>
      <c r="D448" s="139"/>
      <c r="E448" s="139"/>
      <c r="F448" s="139"/>
    </row>
    <row r="449" spans="1:6" s="142" customFormat="1" ht="15.75">
      <c r="A449" s="150" t="s">
        <v>56</v>
      </c>
      <c r="B449" s="153" t="s">
        <v>236</v>
      </c>
      <c r="C449" s="154"/>
      <c r="D449" s="154"/>
      <c r="E449" s="154"/>
      <c r="F449" s="154"/>
    </row>
    <row r="450" spans="1:6" s="134" customFormat="1" ht="15.75">
      <c r="A450" s="133"/>
      <c r="B450" s="132"/>
      <c r="C450" s="132"/>
      <c r="D450" s="132"/>
      <c r="E450" s="132"/>
      <c r="F450" s="132"/>
    </row>
    <row r="451" spans="1:6" s="134" customFormat="1" ht="45.75" customHeight="1">
      <c r="A451" s="135" t="s">
        <v>57</v>
      </c>
      <c r="B451" s="137" t="s">
        <v>252</v>
      </c>
      <c r="C451" s="136">
        <v>36312487</v>
      </c>
      <c r="D451" s="136">
        <v>0</v>
      </c>
      <c r="E451" s="136">
        <v>154945</v>
      </c>
      <c r="F451" s="136">
        <f>C451+D451-E451</f>
        <v>36157542</v>
      </c>
    </row>
    <row r="452" spans="1:6" ht="78" customHeight="1">
      <c r="A452" s="129"/>
      <c r="B452" s="161" t="s">
        <v>336</v>
      </c>
      <c r="C452" s="161"/>
      <c r="D452" s="161"/>
      <c r="E452" s="161"/>
      <c r="F452" s="161"/>
    </row>
    <row r="453" spans="1:6" s="134" customFormat="1" ht="6" customHeight="1">
      <c r="A453" s="133"/>
      <c r="B453" s="132"/>
      <c r="C453" s="132"/>
      <c r="D453" s="132"/>
      <c r="E453" s="132"/>
      <c r="F453" s="132"/>
    </row>
    <row r="454" spans="1:6" s="134" customFormat="1" ht="63.75" customHeight="1">
      <c r="A454" s="135" t="s">
        <v>58</v>
      </c>
      <c r="B454" s="137" t="s">
        <v>331</v>
      </c>
      <c r="C454" s="136">
        <v>1469892</v>
      </c>
      <c r="D454" s="136">
        <v>0</v>
      </c>
      <c r="E454" s="136">
        <v>16255</v>
      </c>
      <c r="F454" s="136">
        <f>C454+D454-E454</f>
        <v>1453637</v>
      </c>
    </row>
    <row r="455" spans="1:6" ht="15.75">
      <c r="A455" s="129"/>
      <c r="B455" s="161" t="s">
        <v>521</v>
      </c>
      <c r="C455" s="161"/>
      <c r="D455" s="161"/>
      <c r="E455" s="161"/>
      <c r="F455" s="161"/>
    </row>
    <row r="456" spans="1:6" s="134" customFormat="1" ht="6" customHeight="1">
      <c r="A456" s="133"/>
      <c r="B456" s="132"/>
      <c r="C456" s="132"/>
      <c r="D456" s="132"/>
      <c r="E456" s="132"/>
      <c r="F456" s="132"/>
    </row>
    <row r="457" spans="1:6" s="134" customFormat="1" ht="63">
      <c r="A457" s="135" t="s">
        <v>59</v>
      </c>
      <c r="B457" s="137" t="s">
        <v>324</v>
      </c>
      <c r="C457" s="136">
        <v>801350</v>
      </c>
      <c r="D457" s="136">
        <v>0</v>
      </c>
      <c r="E457" s="136">
        <v>184742</v>
      </c>
      <c r="F457" s="136">
        <f>C457+D457-E457</f>
        <v>616608</v>
      </c>
    </row>
    <row r="458" spans="1:6" ht="15.75">
      <c r="A458" s="129"/>
      <c r="B458" s="161" t="s">
        <v>521</v>
      </c>
      <c r="C458" s="161"/>
      <c r="D458" s="161"/>
      <c r="E458" s="161"/>
      <c r="F458" s="161"/>
    </row>
    <row r="459" spans="1:6" s="134" customFormat="1" ht="6" customHeight="1">
      <c r="A459" s="133"/>
      <c r="B459" s="132"/>
      <c r="C459" s="132"/>
      <c r="D459" s="132"/>
      <c r="E459" s="132"/>
      <c r="F459" s="132"/>
    </row>
    <row r="460" spans="1:6" s="134" customFormat="1" ht="31.5">
      <c r="A460" s="135" t="s">
        <v>483</v>
      </c>
      <c r="B460" s="137" t="s">
        <v>334</v>
      </c>
      <c r="C460" s="136">
        <v>2060000</v>
      </c>
      <c r="D460" s="136">
        <v>0</v>
      </c>
      <c r="E460" s="136">
        <v>0</v>
      </c>
      <c r="F460" s="136">
        <f>C460+D460-E460</f>
        <v>2060000</v>
      </c>
    </row>
    <row r="461" spans="1:6" ht="49.5" customHeight="1">
      <c r="A461" s="129"/>
      <c r="B461" s="161" t="s">
        <v>522</v>
      </c>
      <c r="C461" s="161"/>
      <c r="D461" s="161"/>
      <c r="E461" s="161"/>
      <c r="F461" s="161"/>
    </row>
    <row r="462" spans="1:6" s="134" customFormat="1" ht="6" customHeight="1">
      <c r="A462" s="133"/>
      <c r="B462" s="132"/>
      <c r="C462" s="132"/>
      <c r="D462" s="132"/>
      <c r="E462" s="132"/>
      <c r="F462" s="132"/>
    </row>
    <row r="463" spans="1:6" s="134" customFormat="1" ht="45.75" customHeight="1">
      <c r="A463" s="135" t="s">
        <v>484</v>
      </c>
      <c r="B463" s="137" t="s">
        <v>391</v>
      </c>
      <c r="C463" s="136">
        <v>88729</v>
      </c>
      <c r="D463" s="136">
        <v>0</v>
      </c>
      <c r="E463" s="136">
        <v>0</v>
      </c>
      <c r="F463" s="136">
        <f>C463+D463-E463</f>
        <v>88729</v>
      </c>
    </row>
    <row r="464" spans="1:6" s="134" customFormat="1" ht="6" customHeight="1">
      <c r="A464" s="135"/>
      <c r="B464" s="137"/>
      <c r="C464" s="136"/>
      <c r="D464" s="136"/>
      <c r="E464" s="136"/>
      <c r="F464" s="136"/>
    </row>
    <row r="465" spans="1:6" s="134" customFormat="1" ht="45.75" customHeight="1">
      <c r="A465" s="135" t="s">
        <v>485</v>
      </c>
      <c r="B465" s="194" t="s">
        <v>313</v>
      </c>
      <c r="C465" s="136">
        <v>6000000</v>
      </c>
      <c r="D465" s="136">
        <v>0</v>
      </c>
      <c r="E465" s="136">
        <v>0</v>
      </c>
      <c r="F465" s="136">
        <f>C465+D465-E465</f>
        <v>6000000</v>
      </c>
    </row>
    <row r="466" spans="1:6" ht="47.25" customHeight="1">
      <c r="A466" s="129"/>
      <c r="B466" s="161" t="s">
        <v>350</v>
      </c>
      <c r="C466" s="161"/>
      <c r="D466" s="161"/>
      <c r="E466" s="161"/>
      <c r="F466" s="161"/>
    </row>
    <row r="467" spans="1:6" s="134" customFormat="1" ht="6" customHeight="1">
      <c r="A467" s="133"/>
      <c r="B467" s="132"/>
      <c r="C467" s="132"/>
      <c r="D467" s="132"/>
      <c r="E467" s="132"/>
      <c r="F467" s="132"/>
    </row>
    <row r="468" spans="1:6" s="134" customFormat="1" ht="80.25" customHeight="1">
      <c r="A468" s="135" t="s">
        <v>486</v>
      </c>
      <c r="B468" s="194" t="s">
        <v>341</v>
      </c>
      <c r="C468" s="136">
        <v>10515585</v>
      </c>
      <c r="D468" s="136">
        <v>0</v>
      </c>
      <c r="E468" s="136">
        <v>0</v>
      </c>
      <c r="F468" s="136">
        <f>C468+D468-E468</f>
        <v>10515585</v>
      </c>
    </row>
    <row r="469" spans="1:6" ht="36.75" customHeight="1">
      <c r="A469" s="129"/>
      <c r="B469" s="161" t="s">
        <v>342</v>
      </c>
      <c r="C469" s="161"/>
      <c r="D469" s="161"/>
      <c r="E469" s="161"/>
      <c r="F469" s="161"/>
    </row>
    <row r="470" spans="1:6" s="134" customFormat="1" ht="15.75">
      <c r="A470" s="133"/>
      <c r="B470" s="132"/>
      <c r="C470" s="132"/>
      <c r="D470" s="132"/>
      <c r="E470" s="132"/>
      <c r="F470" s="132"/>
    </row>
    <row r="471" spans="1:6" s="142" customFormat="1" ht="15.75">
      <c r="A471" s="150" t="s">
        <v>61</v>
      </c>
      <c r="B471" s="153" t="s">
        <v>247</v>
      </c>
      <c r="C471" s="154"/>
      <c r="D471" s="154"/>
      <c r="E471" s="154"/>
      <c r="F471" s="154"/>
    </row>
    <row r="472" spans="1:6" ht="15.75">
      <c r="A472" s="129"/>
      <c r="B472" s="86"/>
      <c r="C472" s="86"/>
      <c r="D472" s="86"/>
      <c r="E472" s="86"/>
      <c r="F472" s="86"/>
    </row>
    <row r="473" spans="1:6" s="134" customFormat="1" ht="31.5">
      <c r="A473" s="135" t="s">
        <v>113</v>
      </c>
      <c r="B473" s="194" t="s">
        <v>340</v>
      </c>
      <c r="C473" s="136">
        <v>3099045</v>
      </c>
      <c r="D473" s="136">
        <v>0</v>
      </c>
      <c r="E473" s="136">
        <v>473786</v>
      </c>
      <c r="F473" s="136">
        <f>C473+D473-E473</f>
        <v>2625259</v>
      </c>
    </row>
    <row r="474" spans="1:6" ht="34.5" customHeight="1">
      <c r="A474" s="129"/>
      <c r="B474" s="161" t="s">
        <v>351</v>
      </c>
      <c r="C474" s="161"/>
      <c r="D474" s="161"/>
      <c r="E474" s="161"/>
      <c r="F474" s="161"/>
    </row>
    <row r="475" spans="1:6" ht="6" customHeight="1">
      <c r="A475" s="129"/>
      <c r="B475" s="86"/>
      <c r="C475" s="86"/>
      <c r="D475" s="86"/>
      <c r="E475" s="86"/>
      <c r="F475" s="86"/>
    </row>
    <row r="476" spans="1:6" s="134" customFormat="1" ht="31.5">
      <c r="A476" s="135" t="s">
        <v>487</v>
      </c>
      <c r="B476" s="194" t="s">
        <v>296</v>
      </c>
      <c r="C476" s="136">
        <v>0</v>
      </c>
      <c r="D476" s="136">
        <v>325202</v>
      </c>
      <c r="E476" s="136">
        <v>0</v>
      </c>
      <c r="F476" s="136">
        <f>C476+D476-E476</f>
        <v>325202</v>
      </c>
    </row>
    <row r="477" spans="1:6" ht="30.75" customHeight="1">
      <c r="A477" s="129"/>
      <c r="B477" s="161" t="s">
        <v>317</v>
      </c>
      <c r="C477" s="161"/>
      <c r="D477" s="161"/>
      <c r="E477" s="161"/>
      <c r="F477" s="161"/>
    </row>
    <row r="478" spans="1:6" ht="6" customHeight="1">
      <c r="A478" s="129"/>
      <c r="B478" s="86"/>
      <c r="C478" s="86"/>
      <c r="D478" s="86"/>
      <c r="E478" s="86"/>
      <c r="F478" s="86"/>
    </row>
    <row r="479" spans="1:6" s="134" customFormat="1" ht="47.25">
      <c r="A479" s="135" t="s">
        <v>488</v>
      </c>
      <c r="B479" s="137" t="s">
        <v>352</v>
      </c>
      <c r="C479" s="136">
        <v>500000</v>
      </c>
      <c r="D479" s="136">
        <v>0</v>
      </c>
      <c r="E479" s="136">
        <v>328414</v>
      </c>
      <c r="F479" s="136">
        <f>C479+D479-E479</f>
        <v>171586</v>
      </c>
    </row>
    <row r="480" spans="1:6" ht="33" customHeight="1">
      <c r="A480" s="129"/>
      <c r="B480" s="161" t="s">
        <v>287</v>
      </c>
      <c r="C480" s="161"/>
      <c r="D480" s="161"/>
      <c r="E480" s="161"/>
      <c r="F480" s="161"/>
    </row>
    <row r="481" spans="1:6" ht="33" customHeight="1">
      <c r="A481" s="129"/>
      <c r="B481" s="86"/>
      <c r="C481" s="86"/>
      <c r="D481" s="86"/>
      <c r="E481" s="86"/>
      <c r="F481" s="86"/>
    </row>
    <row r="482" spans="1:6" ht="27" customHeight="1">
      <c r="A482" s="129"/>
      <c r="B482" s="86"/>
      <c r="C482" s="86"/>
      <c r="D482" s="86"/>
      <c r="E482" s="86"/>
      <c r="F482" s="86"/>
    </row>
    <row r="483" spans="1:6" ht="17.25" customHeight="1">
      <c r="A483" s="160" t="s">
        <v>46</v>
      </c>
      <c r="B483" s="160" t="s">
        <v>229</v>
      </c>
      <c r="C483" s="162" t="s">
        <v>230</v>
      </c>
      <c r="D483" s="162"/>
      <c r="E483" s="162"/>
      <c r="F483" s="162"/>
    </row>
    <row r="484" spans="1:6" ht="16.5" customHeight="1">
      <c r="A484" s="160"/>
      <c r="B484" s="160"/>
      <c r="C484" s="1" t="s">
        <v>231</v>
      </c>
      <c r="D484" s="1" t="s">
        <v>232</v>
      </c>
      <c r="E484" s="1" t="s">
        <v>233</v>
      </c>
      <c r="F484" s="1" t="s">
        <v>234</v>
      </c>
    </row>
    <row r="485" spans="1:6" ht="6" customHeight="1">
      <c r="A485" s="129"/>
      <c r="B485" s="86"/>
      <c r="C485" s="86"/>
      <c r="D485" s="86"/>
      <c r="E485" s="86"/>
      <c r="F485" s="86"/>
    </row>
    <row r="486" spans="1:6" s="134" customFormat="1" ht="63" customHeight="1">
      <c r="A486" s="135" t="s">
        <v>489</v>
      </c>
      <c r="B486" s="137" t="s">
        <v>253</v>
      </c>
      <c r="C486" s="136">
        <v>169000</v>
      </c>
      <c r="D486" s="136">
        <v>0</v>
      </c>
      <c r="E486" s="136">
        <v>0</v>
      </c>
      <c r="F486" s="136">
        <f>C486+D486-E486</f>
        <v>169000</v>
      </c>
    </row>
    <row r="487" spans="1:6" ht="45" customHeight="1">
      <c r="A487" s="129"/>
      <c r="B487" s="161" t="s">
        <v>523</v>
      </c>
      <c r="C487" s="161"/>
      <c r="D487" s="161"/>
      <c r="E487" s="161"/>
      <c r="F487" s="161"/>
    </row>
    <row r="488" spans="1:6" ht="6" customHeight="1">
      <c r="A488" s="129"/>
      <c r="B488" s="86"/>
      <c r="C488" s="86"/>
      <c r="D488" s="86"/>
      <c r="E488" s="86"/>
      <c r="F488" s="86"/>
    </row>
    <row r="489" spans="1:6" s="134" customFormat="1" ht="63">
      <c r="A489" s="135" t="s">
        <v>490</v>
      </c>
      <c r="B489" s="194" t="s">
        <v>321</v>
      </c>
      <c r="C489" s="136">
        <v>461250</v>
      </c>
      <c r="D489" s="136">
        <v>0</v>
      </c>
      <c r="E489" s="136">
        <v>0</v>
      </c>
      <c r="F489" s="136">
        <f>C489+D489-E489</f>
        <v>461250</v>
      </c>
    </row>
    <row r="490" spans="1:6" ht="48" customHeight="1">
      <c r="A490" s="129"/>
      <c r="B490" s="161" t="s">
        <v>524</v>
      </c>
      <c r="C490" s="161"/>
      <c r="D490" s="161"/>
      <c r="E490" s="161"/>
      <c r="F490" s="161"/>
    </row>
    <row r="491" spans="1:6" ht="6" customHeight="1">
      <c r="A491" s="129"/>
      <c r="B491" s="86"/>
      <c r="C491" s="86"/>
      <c r="D491" s="86"/>
      <c r="E491" s="86"/>
      <c r="F491" s="86"/>
    </row>
    <row r="492" spans="1:6" s="134" customFormat="1" ht="63">
      <c r="A492" s="135" t="s">
        <v>491</v>
      </c>
      <c r="B492" s="194" t="s">
        <v>254</v>
      </c>
      <c r="C492" s="136">
        <v>306639</v>
      </c>
      <c r="D492" s="136">
        <v>0</v>
      </c>
      <c r="E492" s="136">
        <v>0</v>
      </c>
      <c r="F492" s="136">
        <f>C492+D492-E492</f>
        <v>306639</v>
      </c>
    </row>
    <row r="493" spans="1:6" ht="48" customHeight="1">
      <c r="A493" s="129"/>
      <c r="B493" s="161" t="s">
        <v>274</v>
      </c>
      <c r="C493" s="161"/>
      <c r="D493" s="161"/>
      <c r="E493" s="161"/>
      <c r="F493" s="161"/>
    </row>
    <row r="494" spans="1:6" ht="6" customHeight="1">
      <c r="A494" s="129"/>
      <c r="B494" s="86"/>
      <c r="C494" s="86"/>
      <c r="D494" s="86"/>
      <c r="E494" s="86"/>
      <c r="F494" s="86"/>
    </row>
    <row r="495" spans="1:6" s="134" customFormat="1" ht="63">
      <c r="A495" s="135" t="s">
        <v>492</v>
      </c>
      <c r="B495" s="194" t="s">
        <v>344</v>
      </c>
      <c r="C495" s="136">
        <v>0</v>
      </c>
      <c r="D495" s="136">
        <v>328414</v>
      </c>
      <c r="E495" s="136">
        <v>0</v>
      </c>
      <c r="F495" s="136">
        <f>C495+D495-E495</f>
        <v>328414</v>
      </c>
    </row>
    <row r="496" spans="1:6" ht="48" customHeight="1">
      <c r="A496" s="129"/>
      <c r="B496" s="161" t="s">
        <v>525</v>
      </c>
      <c r="C496" s="161"/>
      <c r="D496" s="161"/>
      <c r="E496" s="161"/>
      <c r="F496" s="161"/>
    </row>
    <row r="497" spans="1:6" ht="6" customHeight="1">
      <c r="A497" s="129"/>
      <c r="B497" s="86"/>
      <c r="C497" s="86"/>
      <c r="D497" s="86"/>
      <c r="E497" s="86"/>
      <c r="F497" s="86"/>
    </row>
    <row r="498" spans="1:6" s="134" customFormat="1" ht="31.5">
      <c r="A498" s="135" t="s">
        <v>493</v>
      </c>
      <c r="B498" s="194" t="s">
        <v>290</v>
      </c>
      <c r="C498" s="136">
        <v>196200000</v>
      </c>
      <c r="D498" s="136">
        <v>0</v>
      </c>
      <c r="E498" s="136">
        <v>0</v>
      </c>
      <c r="F498" s="136">
        <f>C498+D498-E498</f>
        <v>196200000</v>
      </c>
    </row>
    <row r="499" spans="1:6" ht="48" customHeight="1">
      <c r="A499" s="129"/>
      <c r="B499" s="161" t="s">
        <v>291</v>
      </c>
      <c r="C499" s="161"/>
      <c r="D499" s="161"/>
      <c r="E499" s="161"/>
      <c r="F499" s="161"/>
    </row>
    <row r="500" spans="1:6" ht="6" customHeight="1">
      <c r="A500" s="129"/>
      <c r="B500" s="86"/>
      <c r="C500" s="86"/>
      <c r="D500" s="86"/>
      <c r="E500" s="86"/>
      <c r="F500" s="86"/>
    </row>
    <row r="501" spans="1:6" s="134" customFormat="1" ht="47.25">
      <c r="A501" s="135" t="s">
        <v>494</v>
      </c>
      <c r="B501" s="194" t="s">
        <v>335</v>
      </c>
      <c r="C501" s="136">
        <v>56970488</v>
      </c>
      <c r="D501" s="136">
        <v>0</v>
      </c>
      <c r="E501" s="136">
        <v>0</v>
      </c>
      <c r="F501" s="136">
        <f>C501+D501-E501</f>
        <v>56970488</v>
      </c>
    </row>
    <row r="502" spans="1:6" ht="33.75" customHeight="1">
      <c r="A502" s="129"/>
      <c r="B502" s="161" t="s">
        <v>402</v>
      </c>
      <c r="C502" s="161"/>
      <c r="D502" s="161"/>
      <c r="E502" s="161"/>
      <c r="F502" s="161"/>
    </row>
    <row r="503" spans="1:6" ht="6" customHeight="1">
      <c r="A503" s="129"/>
      <c r="B503" s="86"/>
      <c r="C503" s="86"/>
      <c r="D503" s="86"/>
      <c r="E503" s="86"/>
      <c r="F503" s="86"/>
    </row>
    <row r="504" spans="1:6" s="134" customFormat="1" ht="63" customHeight="1">
      <c r="A504" s="135" t="s">
        <v>495</v>
      </c>
      <c r="B504" s="137" t="s">
        <v>288</v>
      </c>
      <c r="C504" s="136">
        <v>4474450</v>
      </c>
      <c r="D504" s="136">
        <v>0</v>
      </c>
      <c r="E504" s="136">
        <v>1393187</v>
      </c>
      <c r="F504" s="136">
        <f>C504+D504-E504</f>
        <v>3081263</v>
      </c>
    </row>
    <row r="505" spans="1:6" ht="34.5" customHeight="1">
      <c r="A505" s="129"/>
      <c r="B505" s="161" t="s">
        <v>289</v>
      </c>
      <c r="C505" s="161"/>
      <c r="D505" s="161"/>
      <c r="E505" s="161"/>
      <c r="F505" s="161"/>
    </row>
    <row r="506" spans="1:6" ht="6" customHeight="1">
      <c r="A506" s="129"/>
      <c r="B506" s="86"/>
      <c r="C506" s="86"/>
      <c r="D506" s="86"/>
      <c r="E506" s="86"/>
      <c r="F506" s="86"/>
    </row>
    <row r="507" spans="1:6" s="134" customFormat="1" ht="47.25">
      <c r="A507" s="135" t="s">
        <v>496</v>
      </c>
      <c r="B507" s="137" t="s">
        <v>316</v>
      </c>
      <c r="C507" s="136">
        <v>0</v>
      </c>
      <c r="D507" s="136">
        <v>150000</v>
      </c>
      <c r="E507" s="136">
        <v>0</v>
      </c>
      <c r="F507" s="136">
        <f>C507+D507-E507</f>
        <v>150000</v>
      </c>
    </row>
    <row r="508" spans="1:6" ht="51" customHeight="1">
      <c r="A508" s="129"/>
      <c r="B508" s="161" t="s">
        <v>318</v>
      </c>
      <c r="C508" s="161"/>
      <c r="D508" s="161"/>
      <c r="E508" s="161"/>
      <c r="F508" s="161"/>
    </row>
    <row r="509" spans="1:6" ht="6" customHeight="1">
      <c r="A509" s="129"/>
      <c r="B509" s="86"/>
      <c r="C509" s="86"/>
      <c r="D509" s="86"/>
      <c r="E509" s="86"/>
      <c r="F509" s="86"/>
    </row>
    <row r="510" spans="1:6" s="134" customFormat="1" ht="47.25">
      <c r="A510" s="135" t="s">
        <v>497</v>
      </c>
      <c r="B510" s="194" t="s">
        <v>272</v>
      </c>
      <c r="C510" s="136">
        <v>0</v>
      </c>
      <c r="D510" s="136">
        <v>350000</v>
      </c>
      <c r="E510" s="136">
        <v>0</v>
      </c>
      <c r="F510" s="136">
        <f>C510+D510-E510</f>
        <v>350000</v>
      </c>
    </row>
    <row r="511" spans="1:6" ht="48.75" customHeight="1">
      <c r="A511" s="129"/>
      <c r="B511" s="161" t="s">
        <v>526</v>
      </c>
      <c r="C511" s="161"/>
      <c r="D511" s="161"/>
      <c r="E511" s="161"/>
      <c r="F511" s="161"/>
    </row>
    <row r="512" spans="1:6" ht="24.75" customHeight="1">
      <c r="A512" s="129"/>
      <c r="B512" s="86"/>
      <c r="C512" s="86"/>
      <c r="D512" s="86"/>
      <c r="E512" s="86"/>
      <c r="F512" s="86"/>
    </row>
    <row r="513" spans="1:6" s="142" customFormat="1" ht="15.75">
      <c r="A513" s="140" t="s">
        <v>17</v>
      </c>
      <c r="B513" s="141" t="s">
        <v>255</v>
      </c>
      <c r="C513" s="141"/>
      <c r="D513" s="141"/>
      <c r="E513" s="141"/>
      <c r="F513" s="141"/>
    </row>
    <row r="514" spans="1:6" s="142" customFormat="1" ht="32.25" customHeight="1">
      <c r="A514" s="161" t="s">
        <v>527</v>
      </c>
      <c r="B514" s="161"/>
      <c r="C514" s="161"/>
      <c r="D514" s="161"/>
      <c r="E514" s="161"/>
      <c r="F514" s="161"/>
    </row>
    <row r="515" spans="1:6" s="45" customFormat="1" ht="15.75">
      <c r="A515" s="161" t="s">
        <v>548</v>
      </c>
      <c r="B515" s="161"/>
      <c r="C515" s="161"/>
      <c r="D515" s="161"/>
      <c r="E515" s="161"/>
      <c r="F515" s="161"/>
    </row>
    <row r="516" spans="1:6" s="45" customFormat="1" ht="15.75">
      <c r="A516" s="161" t="s">
        <v>553</v>
      </c>
      <c r="B516" s="161"/>
      <c r="C516" s="161"/>
      <c r="D516" s="161"/>
      <c r="E516" s="161"/>
      <c r="F516" s="161"/>
    </row>
    <row r="517" spans="1:6" s="142" customFormat="1" ht="55.5" customHeight="1">
      <c r="A517" s="161" t="s">
        <v>554</v>
      </c>
      <c r="B517" s="161"/>
      <c r="C517" s="161"/>
      <c r="D517" s="161"/>
      <c r="E517" s="161"/>
      <c r="F517" s="161"/>
    </row>
    <row r="518" spans="1:6" s="142" customFormat="1" ht="55.5" customHeight="1">
      <c r="A518" s="161" t="s">
        <v>528</v>
      </c>
      <c r="B518" s="161"/>
      <c r="C518" s="161"/>
      <c r="D518" s="161"/>
      <c r="E518" s="161"/>
      <c r="F518" s="161"/>
    </row>
    <row r="519" spans="1:6" s="142" customFormat="1" ht="24" customHeight="1">
      <c r="A519" s="161" t="s">
        <v>529</v>
      </c>
      <c r="B519" s="161"/>
      <c r="C519" s="161"/>
      <c r="D519" s="161"/>
      <c r="E519" s="161"/>
      <c r="F519" s="161"/>
    </row>
    <row r="520" spans="1:6" s="45" customFormat="1" ht="15.75">
      <c r="A520" s="161" t="s">
        <v>543</v>
      </c>
      <c r="B520" s="161"/>
      <c r="C520" s="161"/>
      <c r="D520" s="161"/>
      <c r="E520" s="161"/>
      <c r="F520" s="161"/>
    </row>
    <row r="521" spans="1:6" s="45" customFormat="1" ht="15.75">
      <c r="A521" s="161" t="s">
        <v>544</v>
      </c>
      <c r="B521" s="161"/>
      <c r="C521" s="161"/>
      <c r="D521" s="161"/>
      <c r="E521" s="161"/>
      <c r="F521" s="161"/>
    </row>
    <row r="522" spans="1:6" s="45" customFormat="1" ht="15.75">
      <c r="A522" s="161" t="s">
        <v>383</v>
      </c>
      <c r="B522" s="161"/>
      <c r="C522" s="161"/>
      <c r="D522" s="161"/>
      <c r="E522" s="161"/>
      <c r="F522" s="161"/>
    </row>
    <row r="523" spans="1:6" s="45" customFormat="1" ht="33" customHeight="1">
      <c r="A523" s="161" t="s">
        <v>545</v>
      </c>
      <c r="B523" s="161"/>
      <c r="C523" s="161"/>
      <c r="D523" s="161"/>
      <c r="E523" s="161"/>
      <c r="F523" s="161"/>
    </row>
    <row r="524" spans="1:6" s="45" customFormat="1" ht="30.75" customHeight="1">
      <c r="A524" s="161" t="s">
        <v>549</v>
      </c>
      <c r="B524" s="161"/>
      <c r="C524" s="161"/>
      <c r="D524" s="161"/>
      <c r="E524" s="161"/>
      <c r="F524" s="161"/>
    </row>
    <row r="525" spans="1:6" s="142" customFormat="1" ht="33" customHeight="1">
      <c r="A525" s="161" t="s">
        <v>550</v>
      </c>
      <c r="B525" s="161"/>
      <c r="C525" s="161"/>
      <c r="D525" s="161"/>
      <c r="E525" s="161"/>
      <c r="F525" s="161"/>
    </row>
    <row r="526" spans="1:6" s="45" customFormat="1" ht="35.25" customHeight="1">
      <c r="A526" s="161" t="s">
        <v>551</v>
      </c>
      <c r="B526" s="161"/>
      <c r="C526" s="161"/>
      <c r="D526" s="161"/>
      <c r="E526" s="161"/>
      <c r="F526" s="161"/>
    </row>
    <row r="527" spans="1:6" s="45" customFormat="1" ht="21.75" customHeight="1">
      <c r="A527" s="161" t="s">
        <v>552</v>
      </c>
      <c r="B527" s="161"/>
      <c r="C527" s="161"/>
      <c r="D527" s="161"/>
      <c r="E527" s="161"/>
      <c r="F527" s="161"/>
    </row>
    <row r="528" spans="1:6" s="45" customFormat="1" ht="82.5" customHeight="1">
      <c r="A528" s="161" t="s">
        <v>556</v>
      </c>
      <c r="B528" s="161"/>
      <c r="C528" s="161"/>
      <c r="D528" s="161"/>
      <c r="E528" s="161"/>
      <c r="F528" s="161"/>
    </row>
    <row r="529" spans="1:6" s="45" customFormat="1" ht="47.25" customHeight="1">
      <c r="A529" s="161" t="s">
        <v>530</v>
      </c>
      <c r="B529" s="161"/>
      <c r="C529" s="161"/>
      <c r="D529" s="161"/>
      <c r="E529" s="161"/>
      <c r="F529" s="161"/>
    </row>
    <row r="530" spans="1:6" s="45" customFormat="1" ht="30.75" customHeight="1">
      <c r="A530" s="161" t="s">
        <v>531</v>
      </c>
      <c r="B530" s="161"/>
      <c r="C530" s="161"/>
      <c r="D530" s="161"/>
      <c r="E530" s="161"/>
      <c r="F530" s="161"/>
    </row>
    <row r="531" spans="1:6" s="45" customFormat="1" ht="48" customHeight="1">
      <c r="A531" s="161" t="s">
        <v>532</v>
      </c>
      <c r="B531" s="161"/>
      <c r="C531" s="161"/>
      <c r="D531" s="161"/>
      <c r="E531" s="161"/>
      <c r="F531" s="161"/>
    </row>
    <row r="532" spans="1:6" s="45" customFormat="1" ht="15.75">
      <c r="A532" s="161" t="s">
        <v>533</v>
      </c>
      <c r="B532" s="161"/>
      <c r="C532" s="161"/>
      <c r="D532" s="161"/>
      <c r="E532" s="161"/>
      <c r="F532" s="161"/>
    </row>
    <row r="533" spans="1:6" s="45" customFormat="1" ht="33" customHeight="1">
      <c r="A533" s="161" t="s">
        <v>541</v>
      </c>
      <c r="B533" s="161"/>
      <c r="C533" s="161"/>
      <c r="D533" s="161"/>
      <c r="E533" s="161"/>
      <c r="F533" s="161"/>
    </row>
    <row r="534" spans="1:6" s="45" customFormat="1" ht="32.25" customHeight="1">
      <c r="A534" s="161" t="s">
        <v>542</v>
      </c>
      <c r="B534" s="161"/>
      <c r="C534" s="161"/>
      <c r="D534" s="161"/>
      <c r="E534" s="161"/>
      <c r="F534" s="161"/>
    </row>
    <row r="535" spans="1:6" s="45" customFormat="1" ht="66" customHeight="1">
      <c r="A535" s="161" t="s">
        <v>555</v>
      </c>
      <c r="B535" s="161"/>
      <c r="C535" s="161"/>
      <c r="D535" s="161"/>
      <c r="E535" s="161"/>
      <c r="F535" s="161"/>
    </row>
    <row r="536" spans="1:6" s="45" customFormat="1" ht="38.25" customHeight="1">
      <c r="A536" s="161" t="s">
        <v>558</v>
      </c>
      <c r="B536" s="161"/>
      <c r="C536" s="161"/>
      <c r="D536" s="161"/>
      <c r="E536" s="161"/>
      <c r="F536" s="161"/>
    </row>
    <row r="537" spans="1:6" ht="21" customHeight="1">
      <c r="A537" s="161" t="s">
        <v>256</v>
      </c>
      <c r="B537" s="161"/>
      <c r="C537" s="161"/>
      <c r="D537" s="161"/>
      <c r="E537" s="161"/>
      <c r="F537" s="161"/>
    </row>
  </sheetData>
  <sheetProtection password="C25B" sheet="1"/>
  <mergeCells count="201">
    <mergeCell ref="A483:A484"/>
    <mergeCell ref="B483:B484"/>
    <mergeCell ref="C483:F483"/>
    <mergeCell ref="A525:F525"/>
    <mergeCell ref="A515:F515"/>
    <mergeCell ref="A516:F516"/>
    <mergeCell ref="B490:F490"/>
    <mergeCell ref="B487:F487"/>
    <mergeCell ref="B493:F493"/>
    <mergeCell ref="B505:F505"/>
    <mergeCell ref="B364:B365"/>
    <mergeCell ref="C364:F364"/>
    <mergeCell ref="A400:A401"/>
    <mergeCell ref="B400:B401"/>
    <mergeCell ref="C400:F400"/>
    <mergeCell ref="A438:A439"/>
    <mergeCell ref="B438:B439"/>
    <mergeCell ref="C438:F438"/>
    <mergeCell ref="B377:F377"/>
    <mergeCell ref="B428:F428"/>
    <mergeCell ref="C219:F219"/>
    <mergeCell ref="A259:A260"/>
    <mergeCell ref="B259:B260"/>
    <mergeCell ref="C259:F259"/>
    <mergeCell ref="A298:A299"/>
    <mergeCell ref="B298:B299"/>
    <mergeCell ref="C298:F298"/>
    <mergeCell ref="B287:F287"/>
    <mergeCell ref="B290:F290"/>
    <mergeCell ref="B281:F281"/>
    <mergeCell ref="A527:F527"/>
    <mergeCell ref="A524:F524"/>
    <mergeCell ref="A530:F530"/>
    <mergeCell ref="A531:F531"/>
    <mergeCell ref="A532:F532"/>
    <mergeCell ref="A533:F533"/>
    <mergeCell ref="A528:F528"/>
    <mergeCell ref="A529:F529"/>
    <mergeCell ref="A535:F535"/>
    <mergeCell ref="A519:F519"/>
    <mergeCell ref="A526:F526"/>
    <mergeCell ref="A534:F534"/>
    <mergeCell ref="B469:F469"/>
    <mergeCell ref="B407:F407"/>
    <mergeCell ref="A514:F514"/>
    <mergeCell ref="B452:F452"/>
    <mergeCell ref="B430:F430"/>
    <mergeCell ref="B455:F455"/>
    <mergeCell ref="B223:F223"/>
    <mergeCell ref="B413:F413"/>
    <mergeCell ref="B269:F269"/>
    <mergeCell ref="A334:A335"/>
    <mergeCell ref="B334:B335"/>
    <mergeCell ref="C334:F334"/>
    <mergeCell ref="A364:A365"/>
    <mergeCell ref="B356:F356"/>
    <mergeCell ref="B362:F362"/>
    <mergeCell ref="B338:F338"/>
    <mergeCell ref="B170:F170"/>
    <mergeCell ref="B474:F474"/>
    <mergeCell ref="B213:F213"/>
    <mergeCell ref="B195:F195"/>
    <mergeCell ref="B368:F368"/>
    <mergeCell ref="B173:F173"/>
    <mergeCell ref="B353:F353"/>
    <mergeCell ref="B347:F347"/>
    <mergeCell ref="B293:F293"/>
    <mergeCell ref="B317:F317"/>
    <mergeCell ref="B219:B220"/>
    <mergeCell ref="B419:F419"/>
    <mergeCell ref="B416:F416"/>
    <mergeCell ref="B256:F256"/>
    <mergeCell ref="B371:F371"/>
    <mergeCell ref="B189:F189"/>
    <mergeCell ref="B404:F404"/>
    <mergeCell ref="B207:F207"/>
    <mergeCell ref="B344:F344"/>
    <mergeCell ref="B350:F350"/>
    <mergeCell ref="B466:F466"/>
    <mergeCell ref="B429:F429"/>
    <mergeCell ref="B458:F458"/>
    <mergeCell ref="B461:F461"/>
    <mergeCell ref="A537:F537"/>
    <mergeCell ref="B477:F477"/>
    <mergeCell ref="B431:F431"/>
    <mergeCell ref="B432:F432"/>
    <mergeCell ref="B480:F480"/>
    <mergeCell ref="B511:F511"/>
    <mergeCell ref="B499:F499"/>
    <mergeCell ref="B508:F508"/>
    <mergeCell ref="B496:F496"/>
    <mergeCell ref="B502:F502"/>
    <mergeCell ref="A520:F520"/>
    <mergeCell ref="A517:F517"/>
    <mergeCell ref="A518:F518"/>
    <mergeCell ref="B386:F386"/>
    <mergeCell ref="B410:F410"/>
    <mergeCell ref="B445:F445"/>
    <mergeCell ref="B422:F422"/>
    <mergeCell ref="B442:F442"/>
    <mergeCell ref="B392:F392"/>
    <mergeCell ref="B433:F433"/>
    <mergeCell ref="B389:F389"/>
    <mergeCell ref="B436:F436"/>
    <mergeCell ref="B425:F425"/>
    <mergeCell ref="A16:E16"/>
    <mergeCell ref="B326:F326"/>
    <mergeCell ref="B229:F229"/>
    <mergeCell ref="B152:F152"/>
    <mergeCell ref="B210:F210"/>
    <mergeCell ref="B226:F226"/>
    <mergeCell ref="B235:F235"/>
    <mergeCell ref="B161:F161"/>
    <mergeCell ref="B186:F186"/>
    <mergeCell ref="B179:F179"/>
    <mergeCell ref="A8:F8"/>
    <mergeCell ref="A5:F5"/>
    <mergeCell ref="A7:F7"/>
    <mergeCell ref="A6:F6"/>
    <mergeCell ref="A12:F12"/>
    <mergeCell ref="A15:E15"/>
    <mergeCell ref="A1:F1"/>
    <mergeCell ref="A19:A20"/>
    <mergeCell ref="D19:D20"/>
    <mergeCell ref="A13:E13"/>
    <mergeCell ref="A14:E14"/>
    <mergeCell ref="A4:F4"/>
    <mergeCell ref="A3:F3"/>
    <mergeCell ref="E19:E20"/>
    <mergeCell ref="A10:F10"/>
    <mergeCell ref="A11:F11"/>
    <mergeCell ref="C93:C94"/>
    <mergeCell ref="D93:D94"/>
    <mergeCell ref="B50:B51"/>
    <mergeCell ref="C50:C51"/>
    <mergeCell ref="D50:D51"/>
    <mergeCell ref="B305:F305"/>
    <mergeCell ref="B216:F216"/>
    <mergeCell ref="B182:B183"/>
    <mergeCell ref="B164:F164"/>
    <mergeCell ref="B167:F167"/>
    <mergeCell ref="B19:B20"/>
    <mergeCell ref="C19:C20"/>
    <mergeCell ref="A81:A82"/>
    <mergeCell ref="B81:B82"/>
    <mergeCell ref="A141:F141"/>
    <mergeCell ref="A9:F9"/>
    <mergeCell ref="A17:F17"/>
    <mergeCell ref="A135:E135"/>
    <mergeCell ref="A93:A94"/>
    <mergeCell ref="B93:B94"/>
    <mergeCell ref="A144:A145"/>
    <mergeCell ref="B144:B145"/>
    <mergeCell ref="C144:F144"/>
    <mergeCell ref="A50:A51"/>
    <mergeCell ref="E93:E94"/>
    <mergeCell ref="B201:F201"/>
    <mergeCell ref="B155:F155"/>
    <mergeCell ref="C182:F182"/>
    <mergeCell ref="A182:A183"/>
    <mergeCell ref="E50:E51"/>
    <mergeCell ref="B158:F158"/>
    <mergeCell ref="B198:F198"/>
    <mergeCell ref="B250:F250"/>
    <mergeCell ref="B291:F291"/>
    <mergeCell ref="B148:F148"/>
    <mergeCell ref="B192:F192"/>
    <mergeCell ref="B241:F241"/>
    <mergeCell ref="B253:F253"/>
    <mergeCell ref="B272:F272"/>
    <mergeCell ref="B176:F176"/>
    <mergeCell ref="B311:F311"/>
    <mergeCell ref="B308:F308"/>
    <mergeCell ref="B359:F359"/>
    <mergeCell ref="B331:F331"/>
    <mergeCell ref="B278:F278"/>
    <mergeCell ref="B320:F320"/>
    <mergeCell ref="B296:F296"/>
    <mergeCell ref="B341:F341"/>
    <mergeCell ref="B284:F284"/>
    <mergeCell ref="B314:F314"/>
    <mergeCell ref="B204:F204"/>
    <mergeCell ref="B383:F383"/>
    <mergeCell ref="B238:F238"/>
    <mergeCell ref="B263:F263"/>
    <mergeCell ref="B266:F266"/>
    <mergeCell ref="B247:F247"/>
    <mergeCell ref="B232:F232"/>
    <mergeCell ref="B244:F244"/>
    <mergeCell ref="B380:F380"/>
    <mergeCell ref="B374:F374"/>
    <mergeCell ref="A219:A220"/>
    <mergeCell ref="A536:F536"/>
    <mergeCell ref="B323:F323"/>
    <mergeCell ref="A522:F522"/>
    <mergeCell ref="A523:F523"/>
    <mergeCell ref="B395:F395"/>
    <mergeCell ref="B398:F398"/>
    <mergeCell ref="A521:F521"/>
    <mergeCell ref="B275:F275"/>
    <mergeCell ref="B302:F302"/>
  </mergeCells>
  <conditionalFormatting sqref="E78:E79">
    <cfRule type="expression" priority="18" dxfId="4" stopIfTrue="1">
      <formula>LEFT(E78,3)="Nie"</formula>
    </cfRule>
  </conditionalFormatting>
  <conditionalFormatting sqref="E85:E90">
    <cfRule type="cellIs" priority="17" dxfId="5" operator="equal" stopIfTrue="1">
      <formula>"Nie spełniona"</formula>
    </cfRule>
  </conditionalFormatting>
  <conditionalFormatting sqref="C78:C79">
    <cfRule type="expression" priority="2" dxfId="4" stopIfTrue="1">
      <formula>LEFT(C78,3)="Nie"</formula>
    </cfRule>
  </conditionalFormatting>
  <conditionalFormatting sqref="C85:C90">
    <cfRule type="cellIs" priority="1" dxfId="5" operator="equal" stopIfTrue="1">
      <formula>"Nie spełniona"</formula>
    </cfRule>
  </conditionalFormatting>
  <printOptions horizontalCentered="1"/>
  <pageMargins left="0.5905511811023623" right="0.5905511811023623" top="0.7086614173228347" bottom="0.7086614173228347" header="0.11811023622047245" footer="0.11811023622047245"/>
  <pageSetup fitToHeight="2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tabSelected="1" view="pageBreakPreview" zoomScaleSheetLayoutView="100" zoomScalePageLayoutView="0" workbookViewId="0" topLeftCell="A1">
      <selection activeCell="E14" sqref="E14"/>
    </sheetView>
  </sheetViews>
  <sheetFormatPr defaultColWidth="8.796875" defaultRowHeight="14.25"/>
  <cols>
    <col min="1" max="1" width="8.19921875" style="88" customWidth="1"/>
    <col min="2" max="2" width="14.19921875" style="70" customWidth="1"/>
    <col min="3" max="3" width="12.69921875" style="70" customWidth="1"/>
    <col min="4" max="4" width="13.59765625" style="70" customWidth="1"/>
    <col min="5" max="7" width="14" style="70" customWidth="1"/>
    <col min="8" max="8" width="1.69921875" style="89" customWidth="1"/>
    <col min="9" max="9" width="13.09765625" style="70" customWidth="1"/>
    <col min="10" max="10" width="13.5" style="70" customWidth="1"/>
    <col min="11" max="11" width="13.09765625" style="70" customWidth="1"/>
    <col min="12" max="16384" width="9" style="70" customWidth="1"/>
  </cols>
  <sheetData>
    <row r="1" spans="1:11" ht="30" customHeight="1">
      <c r="A1" s="174" t="s">
        <v>257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ht="15.75" thickBot="1"/>
    <row r="3" spans="1:11" s="91" customFormat="1" ht="27.75" customHeight="1">
      <c r="A3" s="175" t="s">
        <v>19</v>
      </c>
      <c r="B3" s="177" t="s">
        <v>20</v>
      </c>
      <c r="C3" s="178"/>
      <c r="D3" s="179"/>
      <c r="E3" s="180" t="s">
        <v>21</v>
      </c>
      <c r="F3" s="178"/>
      <c r="G3" s="179"/>
      <c r="H3" s="90"/>
      <c r="I3" s="177" t="s">
        <v>22</v>
      </c>
      <c r="J3" s="178"/>
      <c r="K3" s="179"/>
    </row>
    <row r="4" spans="1:11" s="100" customFormat="1" ht="31.5" customHeight="1" thickBot="1">
      <c r="A4" s="176"/>
      <c r="B4" s="92" t="s">
        <v>23</v>
      </c>
      <c r="C4" s="93" t="s">
        <v>24</v>
      </c>
      <c r="D4" s="94" t="s">
        <v>25</v>
      </c>
      <c r="E4" s="95" t="s">
        <v>23</v>
      </c>
      <c r="F4" s="93" t="s">
        <v>24</v>
      </c>
      <c r="G4" s="94" t="s">
        <v>25</v>
      </c>
      <c r="H4" s="96"/>
      <c r="I4" s="97" t="s">
        <v>23</v>
      </c>
      <c r="J4" s="98" t="s">
        <v>24</v>
      </c>
      <c r="K4" s="99" t="s">
        <v>25</v>
      </c>
    </row>
    <row r="5" spans="1:11" s="107" customFormat="1" ht="12" thickBot="1">
      <c r="A5" s="101" t="s">
        <v>41</v>
      </c>
      <c r="B5" s="102" t="s">
        <v>16</v>
      </c>
      <c r="C5" s="103" t="s">
        <v>17</v>
      </c>
      <c r="D5" s="104" t="s">
        <v>26</v>
      </c>
      <c r="E5" s="105" t="s">
        <v>27</v>
      </c>
      <c r="F5" s="103" t="s">
        <v>28</v>
      </c>
      <c r="G5" s="104" t="s">
        <v>29</v>
      </c>
      <c r="H5" s="106"/>
      <c r="I5" s="102" t="s">
        <v>30</v>
      </c>
      <c r="J5" s="103" t="s">
        <v>31</v>
      </c>
      <c r="K5" s="104" t="s">
        <v>32</v>
      </c>
    </row>
    <row r="6" spans="1:11" s="115" customFormat="1" ht="18" customHeight="1">
      <c r="A6" s="108">
        <v>2020</v>
      </c>
      <c r="B6" s="109">
        <v>1224785571.53</v>
      </c>
      <c r="C6" s="110">
        <f aca="true" t="shared" si="0" ref="C6:C24">D6-B6</f>
        <v>10562651.06</v>
      </c>
      <c r="D6" s="111">
        <v>1235348222.59</v>
      </c>
      <c r="E6" s="109">
        <v>1324285571.53</v>
      </c>
      <c r="F6" s="110">
        <f aca="true" t="shared" si="1" ref="F6:F24">G6-E6</f>
        <v>-7537348.94</v>
      </c>
      <c r="G6" s="111">
        <v>1316748222.59</v>
      </c>
      <c r="H6" s="112"/>
      <c r="I6" s="113">
        <f aca="true" t="shared" si="2" ref="I6:I11">B6-E6</f>
        <v>-99500000</v>
      </c>
      <c r="J6" s="114">
        <f aca="true" t="shared" si="3" ref="J6:J11">K6-I6</f>
        <v>18100000</v>
      </c>
      <c r="K6" s="111">
        <f aca="true" t="shared" si="4" ref="K6:K11">D6-G6</f>
        <v>-81400000</v>
      </c>
    </row>
    <row r="7" spans="1:11" s="115" customFormat="1" ht="18" customHeight="1">
      <c r="A7" s="108">
        <f>A6+1</f>
        <v>2021</v>
      </c>
      <c r="B7" s="113">
        <v>1183673053</v>
      </c>
      <c r="C7" s="110">
        <f t="shared" si="0"/>
        <v>-33062272</v>
      </c>
      <c r="D7" s="111">
        <v>1150610781</v>
      </c>
      <c r="E7" s="113">
        <v>1227129101</v>
      </c>
      <c r="F7" s="110">
        <f t="shared" si="1"/>
        <v>-4157019</v>
      </c>
      <c r="G7" s="111">
        <v>1222972082</v>
      </c>
      <c r="H7" s="112"/>
      <c r="I7" s="113">
        <f t="shared" si="2"/>
        <v>-43456048</v>
      </c>
      <c r="J7" s="114">
        <f t="shared" si="3"/>
        <v>-28905253</v>
      </c>
      <c r="K7" s="111">
        <f t="shared" si="4"/>
        <v>-72361301</v>
      </c>
    </row>
    <row r="8" spans="1:11" s="115" customFormat="1" ht="18" customHeight="1">
      <c r="A8" s="108">
        <f>A7+1</f>
        <v>2022</v>
      </c>
      <c r="B8" s="113">
        <v>912280040</v>
      </c>
      <c r="C8" s="110">
        <f t="shared" si="0"/>
        <v>155697994</v>
      </c>
      <c r="D8" s="111">
        <v>1067978034</v>
      </c>
      <c r="E8" s="113">
        <v>920280040</v>
      </c>
      <c r="F8" s="110">
        <f t="shared" si="1"/>
        <v>164697994</v>
      </c>
      <c r="G8" s="111">
        <v>1084978034</v>
      </c>
      <c r="H8" s="112"/>
      <c r="I8" s="113">
        <f t="shared" si="2"/>
        <v>-8000000</v>
      </c>
      <c r="J8" s="114">
        <f t="shared" si="3"/>
        <v>-9000000</v>
      </c>
      <c r="K8" s="111">
        <f t="shared" si="4"/>
        <v>-17000000</v>
      </c>
    </row>
    <row r="9" spans="1:11" s="115" customFormat="1" ht="18" customHeight="1">
      <c r="A9" s="108">
        <f>A8+1</f>
        <v>2023</v>
      </c>
      <c r="B9" s="113">
        <v>893784325</v>
      </c>
      <c r="C9" s="110">
        <f t="shared" si="0"/>
        <v>7736392</v>
      </c>
      <c r="D9" s="111">
        <v>901520717</v>
      </c>
      <c r="E9" s="113">
        <v>866284325</v>
      </c>
      <c r="F9" s="110">
        <f t="shared" si="1"/>
        <v>7736392</v>
      </c>
      <c r="G9" s="111">
        <v>874020717</v>
      </c>
      <c r="H9" s="112"/>
      <c r="I9" s="113">
        <f t="shared" si="2"/>
        <v>27500000</v>
      </c>
      <c r="J9" s="114">
        <f t="shared" si="3"/>
        <v>0</v>
      </c>
      <c r="K9" s="111">
        <f t="shared" si="4"/>
        <v>27500000</v>
      </c>
    </row>
    <row r="10" spans="1:11" s="115" customFormat="1" ht="18" customHeight="1">
      <c r="A10" s="108">
        <f>A9+1</f>
        <v>2024</v>
      </c>
      <c r="B10" s="113">
        <v>735670723</v>
      </c>
      <c r="C10" s="110">
        <f t="shared" si="0"/>
        <v>0</v>
      </c>
      <c r="D10" s="111">
        <v>735670723</v>
      </c>
      <c r="E10" s="113">
        <v>705689771</v>
      </c>
      <c r="F10" s="110">
        <f t="shared" si="1"/>
        <v>0</v>
      </c>
      <c r="G10" s="111">
        <v>705689771</v>
      </c>
      <c r="H10" s="112"/>
      <c r="I10" s="113">
        <f>B10-E10</f>
        <v>29980952</v>
      </c>
      <c r="J10" s="114">
        <f t="shared" si="3"/>
        <v>0</v>
      </c>
      <c r="K10" s="111">
        <f t="shared" si="4"/>
        <v>29980952</v>
      </c>
    </row>
    <row r="11" spans="1:11" s="115" customFormat="1" ht="18" customHeight="1">
      <c r="A11" s="108">
        <f>A10+1</f>
        <v>2025</v>
      </c>
      <c r="B11" s="113">
        <v>695327355</v>
      </c>
      <c r="C11" s="110">
        <f t="shared" si="0"/>
        <v>0</v>
      </c>
      <c r="D11" s="111">
        <v>695327355</v>
      </c>
      <c r="E11" s="113">
        <v>665327355</v>
      </c>
      <c r="F11" s="110">
        <f t="shared" si="1"/>
        <v>0</v>
      </c>
      <c r="G11" s="111">
        <v>665327355</v>
      </c>
      <c r="H11" s="112"/>
      <c r="I11" s="113">
        <f t="shared" si="2"/>
        <v>30000000</v>
      </c>
      <c r="J11" s="114">
        <f t="shared" si="3"/>
        <v>0</v>
      </c>
      <c r="K11" s="111">
        <f t="shared" si="4"/>
        <v>30000000</v>
      </c>
    </row>
    <row r="12" spans="1:11" s="115" customFormat="1" ht="18" customHeight="1">
      <c r="A12" s="116">
        <v>2026</v>
      </c>
      <c r="B12" s="117">
        <v>701584637</v>
      </c>
      <c r="C12" s="110">
        <f t="shared" si="0"/>
        <v>0</v>
      </c>
      <c r="D12" s="118">
        <v>701584637</v>
      </c>
      <c r="E12" s="117">
        <v>671784637</v>
      </c>
      <c r="F12" s="110">
        <f t="shared" si="1"/>
        <v>0</v>
      </c>
      <c r="G12" s="118">
        <v>671784637</v>
      </c>
      <c r="H12" s="112"/>
      <c r="I12" s="113">
        <f>B12-E12</f>
        <v>29800000</v>
      </c>
      <c r="J12" s="114">
        <f>K12-I12</f>
        <v>0</v>
      </c>
      <c r="K12" s="111">
        <f>D12-G12</f>
        <v>29800000</v>
      </c>
    </row>
    <row r="13" spans="1:11" s="115" customFormat="1" ht="18" customHeight="1">
      <c r="A13" s="116">
        <v>2027</v>
      </c>
      <c r="B13" s="117">
        <v>707916670</v>
      </c>
      <c r="C13" s="110">
        <f t="shared" si="0"/>
        <v>0</v>
      </c>
      <c r="D13" s="118">
        <v>707916670</v>
      </c>
      <c r="E13" s="117">
        <v>678748346</v>
      </c>
      <c r="F13" s="110">
        <f t="shared" si="1"/>
        <v>0</v>
      </c>
      <c r="G13" s="118">
        <v>678748346</v>
      </c>
      <c r="H13" s="112"/>
      <c r="I13" s="113">
        <f aca="true" t="shared" si="5" ref="I13:I24">B13-E13</f>
        <v>29168324</v>
      </c>
      <c r="J13" s="114">
        <f aca="true" t="shared" si="6" ref="J13:J24">K13-I13</f>
        <v>0</v>
      </c>
      <c r="K13" s="111">
        <f aca="true" t="shared" si="7" ref="K13:K24">D13-G13</f>
        <v>29168324</v>
      </c>
    </row>
    <row r="14" spans="1:11" s="115" customFormat="1" ht="18" customHeight="1">
      <c r="A14" s="116">
        <v>2028</v>
      </c>
      <c r="B14" s="117">
        <v>714324595</v>
      </c>
      <c r="C14" s="110">
        <f t="shared" si="0"/>
        <v>0</v>
      </c>
      <c r="D14" s="118">
        <v>714324595</v>
      </c>
      <c r="E14" s="117">
        <v>684988065</v>
      </c>
      <c r="F14" s="110">
        <f t="shared" si="1"/>
        <v>0</v>
      </c>
      <c r="G14" s="118">
        <v>684988065</v>
      </c>
      <c r="H14" s="112"/>
      <c r="I14" s="113">
        <f t="shared" si="5"/>
        <v>29336530</v>
      </c>
      <c r="J14" s="114">
        <f t="shared" si="6"/>
        <v>0</v>
      </c>
      <c r="K14" s="111">
        <f t="shared" si="7"/>
        <v>29336530</v>
      </c>
    </row>
    <row r="15" spans="1:11" s="115" customFormat="1" ht="18" customHeight="1">
      <c r="A15" s="116">
        <v>2029</v>
      </c>
      <c r="B15" s="117">
        <v>714324595</v>
      </c>
      <c r="C15" s="110">
        <f t="shared" si="0"/>
        <v>0</v>
      </c>
      <c r="D15" s="118">
        <v>714324595</v>
      </c>
      <c r="E15" s="117">
        <v>684324595</v>
      </c>
      <c r="F15" s="110">
        <f t="shared" si="1"/>
        <v>0</v>
      </c>
      <c r="G15" s="118">
        <v>684324595</v>
      </c>
      <c r="H15" s="112"/>
      <c r="I15" s="113">
        <f t="shared" si="5"/>
        <v>30000000</v>
      </c>
      <c r="J15" s="114">
        <f t="shared" si="6"/>
        <v>0</v>
      </c>
      <c r="K15" s="111">
        <f t="shared" si="7"/>
        <v>30000000</v>
      </c>
    </row>
    <row r="16" spans="1:11" s="115" customFormat="1" ht="18" customHeight="1">
      <c r="A16" s="116">
        <v>2030</v>
      </c>
      <c r="B16" s="117">
        <v>714324595</v>
      </c>
      <c r="C16" s="110">
        <f t="shared" si="0"/>
        <v>0</v>
      </c>
      <c r="D16" s="118">
        <v>714324595</v>
      </c>
      <c r="E16" s="117">
        <v>684324595</v>
      </c>
      <c r="F16" s="110">
        <f t="shared" si="1"/>
        <v>0</v>
      </c>
      <c r="G16" s="118">
        <v>684324595</v>
      </c>
      <c r="H16" s="112"/>
      <c r="I16" s="113">
        <f t="shared" si="5"/>
        <v>30000000</v>
      </c>
      <c r="J16" s="114">
        <f t="shared" si="6"/>
        <v>0</v>
      </c>
      <c r="K16" s="111">
        <f t="shared" si="7"/>
        <v>30000000</v>
      </c>
    </row>
    <row r="17" spans="1:11" s="115" customFormat="1" ht="18" customHeight="1">
      <c r="A17" s="116">
        <v>2031</v>
      </c>
      <c r="B17" s="117">
        <v>714324595</v>
      </c>
      <c r="C17" s="110">
        <f t="shared" si="0"/>
        <v>0</v>
      </c>
      <c r="D17" s="118">
        <v>714324595</v>
      </c>
      <c r="E17" s="117">
        <v>683324595</v>
      </c>
      <c r="F17" s="110">
        <f t="shared" si="1"/>
        <v>0</v>
      </c>
      <c r="G17" s="118">
        <v>683324595</v>
      </c>
      <c r="H17" s="112"/>
      <c r="I17" s="113">
        <f t="shared" si="5"/>
        <v>31000000</v>
      </c>
      <c r="J17" s="114">
        <f t="shared" si="6"/>
        <v>0</v>
      </c>
      <c r="K17" s="111">
        <f t="shared" si="7"/>
        <v>31000000</v>
      </c>
    </row>
    <row r="18" spans="1:11" s="115" customFormat="1" ht="18" customHeight="1">
      <c r="A18" s="116">
        <v>2032</v>
      </c>
      <c r="B18" s="117">
        <v>714324595</v>
      </c>
      <c r="C18" s="110">
        <f t="shared" si="0"/>
        <v>0</v>
      </c>
      <c r="D18" s="118">
        <v>714324595</v>
      </c>
      <c r="E18" s="117">
        <v>682324595</v>
      </c>
      <c r="F18" s="110">
        <f t="shared" si="1"/>
        <v>0</v>
      </c>
      <c r="G18" s="118">
        <v>682324595</v>
      </c>
      <c r="H18" s="112"/>
      <c r="I18" s="113">
        <f t="shared" si="5"/>
        <v>32000000</v>
      </c>
      <c r="J18" s="114">
        <f t="shared" si="6"/>
        <v>0</v>
      </c>
      <c r="K18" s="111">
        <f t="shared" si="7"/>
        <v>32000000</v>
      </c>
    </row>
    <row r="19" spans="1:11" s="115" customFormat="1" ht="18" customHeight="1">
      <c r="A19" s="116">
        <v>2033</v>
      </c>
      <c r="B19" s="117">
        <v>714324595</v>
      </c>
      <c r="C19" s="110">
        <f t="shared" si="0"/>
        <v>0</v>
      </c>
      <c r="D19" s="118">
        <v>714324595</v>
      </c>
      <c r="E19" s="117">
        <v>681324595</v>
      </c>
      <c r="F19" s="110">
        <f t="shared" si="1"/>
        <v>0</v>
      </c>
      <c r="G19" s="118">
        <v>681324595</v>
      </c>
      <c r="H19" s="112"/>
      <c r="I19" s="113">
        <f t="shared" si="5"/>
        <v>33000000</v>
      </c>
      <c r="J19" s="114">
        <f t="shared" si="6"/>
        <v>0</v>
      </c>
      <c r="K19" s="111">
        <f t="shared" si="7"/>
        <v>33000000</v>
      </c>
    </row>
    <row r="20" spans="1:11" s="115" customFormat="1" ht="18" customHeight="1">
      <c r="A20" s="116">
        <v>2034</v>
      </c>
      <c r="B20" s="117">
        <v>714324595</v>
      </c>
      <c r="C20" s="110">
        <f t="shared" si="0"/>
        <v>0</v>
      </c>
      <c r="D20" s="118">
        <v>714324595</v>
      </c>
      <c r="E20" s="117">
        <v>682824595</v>
      </c>
      <c r="F20" s="110">
        <f t="shared" si="1"/>
        <v>0</v>
      </c>
      <c r="G20" s="118">
        <v>682824595</v>
      </c>
      <c r="H20" s="112"/>
      <c r="I20" s="113">
        <f t="shared" si="5"/>
        <v>31500000</v>
      </c>
      <c r="J20" s="114">
        <f t="shared" si="6"/>
        <v>0</v>
      </c>
      <c r="K20" s="111">
        <f t="shared" si="7"/>
        <v>31500000</v>
      </c>
    </row>
    <row r="21" spans="1:11" s="115" customFormat="1" ht="18" customHeight="1">
      <c r="A21" s="116">
        <v>2035</v>
      </c>
      <c r="B21" s="117">
        <v>714324595</v>
      </c>
      <c r="C21" s="110">
        <f t="shared" si="0"/>
        <v>0</v>
      </c>
      <c r="D21" s="118">
        <v>714324595</v>
      </c>
      <c r="E21" s="117">
        <v>682533962</v>
      </c>
      <c r="F21" s="110">
        <f t="shared" si="1"/>
        <v>0</v>
      </c>
      <c r="G21" s="118">
        <v>682533962</v>
      </c>
      <c r="H21" s="112"/>
      <c r="I21" s="113">
        <f t="shared" si="5"/>
        <v>31790633</v>
      </c>
      <c r="J21" s="114">
        <f t="shared" si="6"/>
        <v>0</v>
      </c>
      <c r="K21" s="111">
        <f t="shared" si="7"/>
        <v>31790633</v>
      </c>
    </row>
    <row r="22" spans="1:11" s="115" customFormat="1" ht="18" customHeight="1">
      <c r="A22" s="116">
        <v>2036</v>
      </c>
      <c r="B22" s="117">
        <v>714324595</v>
      </c>
      <c r="C22" s="110">
        <f t="shared" si="0"/>
        <v>0</v>
      </c>
      <c r="D22" s="118">
        <v>714324595</v>
      </c>
      <c r="E22" s="117">
        <v>689343643</v>
      </c>
      <c r="F22" s="110">
        <f t="shared" si="1"/>
        <v>0</v>
      </c>
      <c r="G22" s="118">
        <v>689343643</v>
      </c>
      <c r="H22" s="112"/>
      <c r="I22" s="113">
        <f t="shared" si="5"/>
        <v>24980952</v>
      </c>
      <c r="J22" s="114">
        <f t="shared" si="6"/>
        <v>0</v>
      </c>
      <c r="K22" s="111">
        <f t="shared" si="7"/>
        <v>24980952</v>
      </c>
    </row>
    <row r="23" spans="1:11" s="115" customFormat="1" ht="18" customHeight="1">
      <c r="A23" s="116">
        <v>2037</v>
      </c>
      <c r="B23" s="117">
        <v>714324595</v>
      </c>
      <c r="C23" s="110">
        <f t="shared" si="0"/>
        <v>0</v>
      </c>
      <c r="D23" s="118">
        <v>714324595</v>
      </c>
      <c r="E23" s="117">
        <v>714324595</v>
      </c>
      <c r="F23" s="110">
        <f t="shared" si="1"/>
        <v>0</v>
      </c>
      <c r="G23" s="118">
        <v>714324595</v>
      </c>
      <c r="H23" s="112"/>
      <c r="I23" s="113">
        <f t="shared" si="5"/>
        <v>0</v>
      </c>
      <c r="J23" s="114">
        <f t="shared" si="6"/>
        <v>0</v>
      </c>
      <c r="K23" s="111">
        <f t="shared" si="7"/>
        <v>0</v>
      </c>
    </row>
    <row r="24" spans="1:11" s="115" customFormat="1" ht="18" customHeight="1" thickBot="1">
      <c r="A24" s="119">
        <v>2038</v>
      </c>
      <c r="B24" s="120">
        <v>714324595</v>
      </c>
      <c r="C24" s="121">
        <f t="shared" si="0"/>
        <v>0</v>
      </c>
      <c r="D24" s="122">
        <v>714324595</v>
      </c>
      <c r="E24" s="120">
        <v>714324595</v>
      </c>
      <c r="F24" s="121">
        <f t="shared" si="1"/>
        <v>0</v>
      </c>
      <c r="G24" s="122">
        <v>714324595</v>
      </c>
      <c r="H24" s="112"/>
      <c r="I24" s="120">
        <f t="shared" si="5"/>
        <v>0</v>
      </c>
      <c r="J24" s="123">
        <f t="shared" si="6"/>
        <v>0</v>
      </c>
      <c r="K24" s="122">
        <f t="shared" si="7"/>
        <v>0</v>
      </c>
    </row>
    <row r="25" spans="2:11" ht="15">
      <c r="B25" s="124"/>
      <c r="C25" s="124"/>
      <c r="D25" s="124"/>
      <c r="E25" s="124"/>
      <c r="F25" s="124"/>
      <c r="G25" s="124"/>
      <c r="H25" s="125"/>
      <c r="I25" s="124"/>
      <c r="J25" s="124"/>
      <c r="K25" s="124"/>
    </row>
    <row r="27" ht="15.75" thickBot="1"/>
    <row r="28" spans="1:11" s="91" customFormat="1" ht="27.75" customHeight="1">
      <c r="A28" s="181" t="s">
        <v>19</v>
      </c>
      <c r="B28" s="177" t="s">
        <v>33</v>
      </c>
      <c r="C28" s="178"/>
      <c r="D28" s="179"/>
      <c r="E28" s="180" t="s">
        <v>34</v>
      </c>
      <c r="F28" s="178"/>
      <c r="G28" s="179"/>
      <c r="H28" s="90"/>
      <c r="I28" s="177" t="s">
        <v>35</v>
      </c>
      <c r="J28" s="178"/>
      <c r="K28" s="179"/>
    </row>
    <row r="29" spans="1:11" s="100" customFormat="1" ht="31.5" customHeight="1" thickBot="1">
      <c r="A29" s="182"/>
      <c r="B29" s="92" t="s">
        <v>23</v>
      </c>
      <c r="C29" s="93" t="s">
        <v>24</v>
      </c>
      <c r="D29" s="94" t="s">
        <v>25</v>
      </c>
      <c r="E29" s="95" t="s">
        <v>23</v>
      </c>
      <c r="F29" s="93" t="s">
        <v>24</v>
      </c>
      <c r="G29" s="94" t="s">
        <v>25</v>
      </c>
      <c r="H29" s="96"/>
      <c r="I29" s="97" t="s">
        <v>23</v>
      </c>
      <c r="J29" s="98" t="s">
        <v>24</v>
      </c>
      <c r="K29" s="99" t="s">
        <v>25</v>
      </c>
    </row>
    <row r="30" spans="1:11" s="107" customFormat="1" ht="12" thickBot="1">
      <c r="A30" s="126" t="s">
        <v>41</v>
      </c>
      <c r="B30" s="102" t="s">
        <v>16</v>
      </c>
      <c r="C30" s="103" t="s">
        <v>17</v>
      </c>
      <c r="D30" s="104" t="s">
        <v>26</v>
      </c>
      <c r="E30" s="105" t="s">
        <v>27</v>
      </c>
      <c r="F30" s="103" t="s">
        <v>28</v>
      </c>
      <c r="G30" s="104" t="s">
        <v>29</v>
      </c>
      <c r="H30" s="106"/>
      <c r="I30" s="102" t="s">
        <v>30</v>
      </c>
      <c r="J30" s="103" t="s">
        <v>31</v>
      </c>
      <c r="K30" s="104" t="s">
        <v>32</v>
      </c>
    </row>
    <row r="31" spans="1:11" s="115" customFormat="1" ht="18" customHeight="1">
      <c r="A31" s="108">
        <v>2020</v>
      </c>
      <c r="B31" s="109">
        <v>134980952</v>
      </c>
      <c r="C31" s="110">
        <f aca="true" t="shared" si="8" ref="C31:C49">D31-B31</f>
        <v>0</v>
      </c>
      <c r="D31" s="111">
        <v>134980952</v>
      </c>
      <c r="E31" s="111">
        <v>35480952</v>
      </c>
      <c r="F31" s="110">
        <f aca="true" t="shared" si="9" ref="F31:F49">G31-E31</f>
        <v>18100000</v>
      </c>
      <c r="G31" s="111">
        <v>53580952</v>
      </c>
      <c r="H31" s="112"/>
      <c r="I31" s="109">
        <f>B6+B31-E6-E31</f>
        <v>0</v>
      </c>
      <c r="J31" s="127">
        <f aca="true" t="shared" si="10" ref="J31:J49">K31-I31</f>
        <v>0</v>
      </c>
      <c r="K31" s="128">
        <f>D6+D31-G6-G31</f>
        <v>0</v>
      </c>
    </row>
    <row r="32" spans="1:11" s="115" customFormat="1" ht="18" customHeight="1">
      <c r="A32" s="108">
        <f>A31+1</f>
        <v>2021</v>
      </c>
      <c r="B32" s="113">
        <v>80000000</v>
      </c>
      <c r="C32" s="110">
        <f t="shared" si="8"/>
        <v>19805253</v>
      </c>
      <c r="D32" s="111">
        <v>99805253</v>
      </c>
      <c r="E32" s="111">
        <v>36543952</v>
      </c>
      <c r="F32" s="110">
        <f t="shared" si="9"/>
        <v>-9100000</v>
      </c>
      <c r="G32" s="111">
        <v>27443952</v>
      </c>
      <c r="H32" s="112"/>
      <c r="I32" s="113">
        <f aca="true" t="shared" si="11" ref="I32:I49">B7+B32-E7-E32</f>
        <v>0</v>
      </c>
      <c r="J32" s="114">
        <f t="shared" si="10"/>
        <v>0</v>
      </c>
      <c r="K32" s="111">
        <f aca="true" t="shared" si="12" ref="K32:K49">D7+D32-G7-G32</f>
        <v>0</v>
      </c>
    </row>
    <row r="33" spans="1:11" s="115" customFormat="1" ht="18" customHeight="1">
      <c r="A33" s="108">
        <f>A32+1</f>
        <v>2022</v>
      </c>
      <c r="B33" s="113">
        <v>35000000</v>
      </c>
      <c r="C33" s="110">
        <f t="shared" si="8"/>
        <v>0</v>
      </c>
      <c r="D33" s="111">
        <v>35000000</v>
      </c>
      <c r="E33" s="111">
        <v>27000000</v>
      </c>
      <c r="F33" s="110">
        <f t="shared" si="9"/>
        <v>-9000000</v>
      </c>
      <c r="G33" s="111">
        <v>18000000</v>
      </c>
      <c r="H33" s="112"/>
      <c r="I33" s="113">
        <f t="shared" si="11"/>
        <v>0</v>
      </c>
      <c r="J33" s="114">
        <f t="shared" si="10"/>
        <v>0</v>
      </c>
      <c r="K33" s="111">
        <f t="shared" si="12"/>
        <v>0</v>
      </c>
    </row>
    <row r="34" spans="1:11" s="115" customFormat="1" ht="18" customHeight="1">
      <c r="A34" s="108">
        <f>A33+1</f>
        <v>2023</v>
      </c>
      <c r="B34" s="113">
        <v>0</v>
      </c>
      <c r="C34" s="110">
        <f t="shared" si="8"/>
        <v>0</v>
      </c>
      <c r="D34" s="111">
        <v>0</v>
      </c>
      <c r="E34" s="111">
        <v>27500000</v>
      </c>
      <c r="F34" s="110">
        <f t="shared" si="9"/>
        <v>0</v>
      </c>
      <c r="G34" s="111">
        <v>27500000</v>
      </c>
      <c r="H34" s="112"/>
      <c r="I34" s="113">
        <f t="shared" si="11"/>
        <v>0</v>
      </c>
      <c r="J34" s="114">
        <f t="shared" si="10"/>
        <v>0</v>
      </c>
      <c r="K34" s="111">
        <f t="shared" si="12"/>
        <v>0</v>
      </c>
    </row>
    <row r="35" spans="1:11" s="115" customFormat="1" ht="18" customHeight="1">
      <c r="A35" s="108">
        <f>A34+1</f>
        <v>2024</v>
      </c>
      <c r="B35" s="113">
        <v>0</v>
      </c>
      <c r="C35" s="110">
        <f t="shared" si="8"/>
        <v>0</v>
      </c>
      <c r="D35" s="111">
        <v>0</v>
      </c>
      <c r="E35" s="111">
        <v>29980952</v>
      </c>
      <c r="F35" s="110">
        <f t="shared" si="9"/>
        <v>0</v>
      </c>
      <c r="G35" s="111">
        <v>29980952</v>
      </c>
      <c r="H35" s="112"/>
      <c r="I35" s="113">
        <f t="shared" si="11"/>
        <v>0</v>
      </c>
      <c r="J35" s="114">
        <f t="shared" si="10"/>
        <v>0</v>
      </c>
      <c r="K35" s="111">
        <f t="shared" si="12"/>
        <v>0</v>
      </c>
    </row>
    <row r="36" spans="1:11" s="115" customFormat="1" ht="18" customHeight="1">
      <c r="A36" s="108">
        <f>A35+1</f>
        <v>2025</v>
      </c>
      <c r="B36" s="113">
        <v>0</v>
      </c>
      <c r="C36" s="110">
        <f t="shared" si="8"/>
        <v>0</v>
      </c>
      <c r="D36" s="111">
        <v>0</v>
      </c>
      <c r="E36" s="111">
        <v>30000000</v>
      </c>
      <c r="F36" s="110">
        <f t="shared" si="9"/>
        <v>0</v>
      </c>
      <c r="G36" s="111">
        <v>30000000</v>
      </c>
      <c r="H36" s="112"/>
      <c r="I36" s="113">
        <f t="shared" si="11"/>
        <v>0</v>
      </c>
      <c r="J36" s="114">
        <f t="shared" si="10"/>
        <v>0</v>
      </c>
      <c r="K36" s="111">
        <f t="shared" si="12"/>
        <v>0</v>
      </c>
    </row>
    <row r="37" spans="1:11" s="115" customFormat="1" ht="18" customHeight="1">
      <c r="A37" s="116">
        <v>2026</v>
      </c>
      <c r="B37" s="117">
        <v>0</v>
      </c>
      <c r="C37" s="110">
        <f t="shared" si="8"/>
        <v>0</v>
      </c>
      <c r="D37" s="111">
        <v>0</v>
      </c>
      <c r="E37" s="118">
        <v>29800000</v>
      </c>
      <c r="F37" s="110">
        <f t="shared" si="9"/>
        <v>0</v>
      </c>
      <c r="G37" s="118">
        <v>29800000</v>
      </c>
      <c r="H37" s="112"/>
      <c r="I37" s="113">
        <f t="shared" si="11"/>
        <v>0</v>
      </c>
      <c r="J37" s="114">
        <f t="shared" si="10"/>
        <v>0</v>
      </c>
      <c r="K37" s="111">
        <f t="shared" si="12"/>
        <v>0</v>
      </c>
    </row>
    <row r="38" spans="1:11" s="115" customFormat="1" ht="18" customHeight="1">
      <c r="A38" s="116">
        <v>2027</v>
      </c>
      <c r="B38" s="117">
        <v>0</v>
      </c>
      <c r="C38" s="110">
        <f t="shared" si="8"/>
        <v>0</v>
      </c>
      <c r="D38" s="111">
        <v>0</v>
      </c>
      <c r="E38" s="118">
        <v>29168324</v>
      </c>
      <c r="F38" s="110">
        <f t="shared" si="9"/>
        <v>0</v>
      </c>
      <c r="G38" s="118">
        <v>29168324</v>
      </c>
      <c r="H38" s="112"/>
      <c r="I38" s="113">
        <f t="shared" si="11"/>
        <v>0</v>
      </c>
      <c r="J38" s="114">
        <f t="shared" si="10"/>
        <v>0</v>
      </c>
      <c r="K38" s="111">
        <f t="shared" si="12"/>
        <v>0</v>
      </c>
    </row>
    <row r="39" spans="1:11" s="115" customFormat="1" ht="18" customHeight="1">
      <c r="A39" s="116">
        <v>2028</v>
      </c>
      <c r="B39" s="117">
        <v>0</v>
      </c>
      <c r="C39" s="110">
        <f t="shared" si="8"/>
        <v>0</v>
      </c>
      <c r="D39" s="111">
        <v>0</v>
      </c>
      <c r="E39" s="118">
        <v>29336530</v>
      </c>
      <c r="F39" s="110">
        <f t="shared" si="9"/>
        <v>0</v>
      </c>
      <c r="G39" s="118">
        <v>29336530</v>
      </c>
      <c r="H39" s="112"/>
      <c r="I39" s="113">
        <f t="shared" si="11"/>
        <v>0</v>
      </c>
      <c r="J39" s="114">
        <f t="shared" si="10"/>
        <v>0</v>
      </c>
      <c r="K39" s="111">
        <f t="shared" si="12"/>
        <v>0</v>
      </c>
    </row>
    <row r="40" spans="1:11" s="115" customFormat="1" ht="18" customHeight="1">
      <c r="A40" s="116">
        <v>2029</v>
      </c>
      <c r="B40" s="117">
        <v>0</v>
      </c>
      <c r="C40" s="110">
        <f t="shared" si="8"/>
        <v>0</v>
      </c>
      <c r="D40" s="111">
        <v>0</v>
      </c>
      <c r="E40" s="118">
        <v>30000000</v>
      </c>
      <c r="F40" s="110">
        <f t="shared" si="9"/>
        <v>0</v>
      </c>
      <c r="G40" s="118">
        <v>30000000</v>
      </c>
      <c r="H40" s="112"/>
      <c r="I40" s="113">
        <f t="shared" si="11"/>
        <v>0</v>
      </c>
      <c r="J40" s="114">
        <f t="shared" si="10"/>
        <v>0</v>
      </c>
      <c r="K40" s="111">
        <f t="shared" si="12"/>
        <v>0</v>
      </c>
    </row>
    <row r="41" spans="1:11" s="115" customFormat="1" ht="18" customHeight="1">
      <c r="A41" s="116">
        <v>2030</v>
      </c>
      <c r="B41" s="117">
        <v>0</v>
      </c>
      <c r="C41" s="110">
        <f t="shared" si="8"/>
        <v>0</v>
      </c>
      <c r="D41" s="111">
        <v>0</v>
      </c>
      <c r="E41" s="118">
        <v>30000000</v>
      </c>
      <c r="F41" s="110">
        <f t="shared" si="9"/>
        <v>0</v>
      </c>
      <c r="G41" s="118">
        <v>30000000</v>
      </c>
      <c r="H41" s="112"/>
      <c r="I41" s="113">
        <f t="shared" si="11"/>
        <v>0</v>
      </c>
      <c r="J41" s="114">
        <f t="shared" si="10"/>
        <v>0</v>
      </c>
      <c r="K41" s="111">
        <f t="shared" si="12"/>
        <v>0</v>
      </c>
    </row>
    <row r="42" spans="1:11" s="115" customFormat="1" ht="18" customHeight="1">
      <c r="A42" s="116">
        <v>2031</v>
      </c>
      <c r="B42" s="117">
        <v>0</v>
      </c>
      <c r="C42" s="110">
        <f t="shared" si="8"/>
        <v>0</v>
      </c>
      <c r="D42" s="111">
        <v>0</v>
      </c>
      <c r="E42" s="118">
        <v>31000000</v>
      </c>
      <c r="F42" s="110">
        <f t="shared" si="9"/>
        <v>0</v>
      </c>
      <c r="G42" s="118">
        <v>31000000</v>
      </c>
      <c r="H42" s="112"/>
      <c r="I42" s="113">
        <f t="shared" si="11"/>
        <v>0</v>
      </c>
      <c r="J42" s="114">
        <f t="shared" si="10"/>
        <v>0</v>
      </c>
      <c r="K42" s="111">
        <f t="shared" si="12"/>
        <v>0</v>
      </c>
    </row>
    <row r="43" spans="1:11" s="115" customFormat="1" ht="18" customHeight="1">
      <c r="A43" s="116">
        <v>2032</v>
      </c>
      <c r="B43" s="117">
        <v>0</v>
      </c>
      <c r="C43" s="110">
        <f t="shared" si="8"/>
        <v>0</v>
      </c>
      <c r="D43" s="111">
        <v>0</v>
      </c>
      <c r="E43" s="118">
        <v>32000000</v>
      </c>
      <c r="F43" s="110">
        <f t="shared" si="9"/>
        <v>0</v>
      </c>
      <c r="G43" s="118">
        <v>32000000</v>
      </c>
      <c r="H43" s="112"/>
      <c r="I43" s="113">
        <f t="shared" si="11"/>
        <v>0</v>
      </c>
      <c r="J43" s="114">
        <f t="shared" si="10"/>
        <v>0</v>
      </c>
      <c r="K43" s="111">
        <f t="shared" si="12"/>
        <v>0</v>
      </c>
    </row>
    <row r="44" spans="1:11" s="115" customFormat="1" ht="18" customHeight="1">
      <c r="A44" s="116">
        <v>2033</v>
      </c>
      <c r="B44" s="117">
        <v>0</v>
      </c>
      <c r="C44" s="110">
        <f t="shared" si="8"/>
        <v>0</v>
      </c>
      <c r="D44" s="111">
        <v>0</v>
      </c>
      <c r="E44" s="118">
        <v>33000000</v>
      </c>
      <c r="F44" s="110">
        <f t="shared" si="9"/>
        <v>0</v>
      </c>
      <c r="G44" s="118">
        <v>33000000</v>
      </c>
      <c r="H44" s="112"/>
      <c r="I44" s="113">
        <f t="shared" si="11"/>
        <v>0</v>
      </c>
      <c r="J44" s="114">
        <f t="shared" si="10"/>
        <v>0</v>
      </c>
      <c r="K44" s="111">
        <f t="shared" si="12"/>
        <v>0</v>
      </c>
    </row>
    <row r="45" spans="1:11" s="115" customFormat="1" ht="18" customHeight="1">
      <c r="A45" s="116">
        <v>2034</v>
      </c>
      <c r="B45" s="117">
        <v>0</v>
      </c>
      <c r="C45" s="110">
        <f t="shared" si="8"/>
        <v>0</v>
      </c>
      <c r="D45" s="111">
        <v>0</v>
      </c>
      <c r="E45" s="118">
        <v>31500000</v>
      </c>
      <c r="F45" s="110">
        <f t="shared" si="9"/>
        <v>0</v>
      </c>
      <c r="G45" s="118">
        <v>31500000</v>
      </c>
      <c r="H45" s="112"/>
      <c r="I45" s="113">
        <f t="shared" si="11"/>
        <v>0</v>
      </c>
      <c r="J45" s="114">
        <f t="shared" si="10"/>
        <v>0</v>
      </c>
      <c r="K45" s="111">
        <f t="shared" si="12"/>
        <v>0</v>
      </c>
    </row>
    <row r="46" spans="1:11" s="115" customFormat="1" ht="18" customHeight="1">
      <c r="A46" s="116">
        <v>2035</v>
      </c>
      <c r="B46" s="117">
        <v>0</v>
      </c>
      <c r="C46" s="110">
        <f t="shared" si="8"/>
        <v>0</v>
      </c>
      <c r="D46" s="111">
        <v>0</v>
      </c>
      <c r="E46" s="118">
        <v>31790633</v>
      </c>
      <c r="F46" s="110">
        <f t="shared" si="9"/>
        <v>0</v>
      </c>
      <c r="G46" s="118">
        <v>31790633</v>
      </c>
      <c r="H46" s="112"/>
      <c r="I46" s="113">
        <f t="shared" si="11"/>
        <v>0</v>
      </c>
      <c r="J46" s="114">
        <f t="shared" si="10"/>
        <v>0</v>
      </c>
      <c r="K46" s="111">
        <f t="shared" si="12"/>
        <v>0</v>
      </c>
    </row>
    <row r="47" spans="1:11" s="115" customFormat="1" ht="18" customHeight="1">
      <c r="A47" s="116">
        <v>2036</v>
      </c>
      <c r="B47" s="117">
        <v>0</v>
      </c>
      <c r="C47" s="110">
        <f t="shared" si="8"/>
        <v>0</v>
      </c>
      <c r="D47" s="111">
        <v>0</v>
      </c>
      <c r="E47" s="118">
        <v>24980952</v>
      </c>
      <c r="F47" s="110">
        <f t="shared" si="9"/>
        <v>0</v>
      </c>
      <c r="G47" s="118">
        <v>24980952</v>
      </c>
      <c r="H47" s="112"/>
      <c r="I47" s="113">
        <f t="shared" si="11"/>
        <v>0</v>
      </c>
      <c r="J47" s="114">
        <f t="shared" si="10"/>
        <v>0</v>
      </c>
      <c r="K47" s="111">
        <f t="shared" si="12"/>
        <v>0</v>
      </c>
    </row>
    <row r="48" spans="1:11" s="115" customFormat="1" ht="18" customHeight="1">
      <c r="A48" s="116">
        <v>2037</v>
      </c>
      <c r="B48" s="117">
        <v>0</v>
      </c>
      <c r="C48" s="110">
        <f t="shared" si="8"/>
        <v>0</v>
      </c>
      <c r="D48" s="111">
        <v>0</v>
      </c>
      <c r="E48" s="118">
        <v>0</v>
      </c>
      <c r="F48" s="110">
        <f t="shared" si="9"/>
        <v>0</v>
      </c>
      <c r="G48" s="118">
        <v>0</v>
      </c>
      <c r="H48" s="112"/>
      <c r="I48" s="113">
        <f t="shared" si="11"/>
        <v>0</v>
      </c>
      <c r="J48" s="114">
        <f t="shared" si="10"/>
        <v>0</v>
      </c>
      <c r="K48" s="111">
        <f t="shared" si="12"/>
        <v>0</v>
      </c>
    </row>
    <row r="49" spans="1:11" s="115" customFormat="1" ht="18" customHeight="1" thickBot="1">
      <c r="A49" s="119">
        <v>2038</v>
      </c>
      <c r="B49" s="120">
        <v>0</v>
      </c>
      <c r="C49" s="121">
        <f t="shared" si="8"/>
        <v>0</v>
      </c>
      <c r="D49" s="122">
        <v>0</v>
      </c>
      <c r="E49" s="122">
        <v>0</v>
      </c>
      <c r="F49" s="121">
        <f t="shared" si="9"/>
        <v>0</v>
      </c>
      <c r="G49" s="122">
        <v>0</v>
      </c>
      <c r="H49" s="112"/>
      <c r="I49" s="120">
        <f t="shared" si="11"/>
        <v>0</v>
      </c>
      <c r="J49" s="123">
        <f t="shared" si="10"/>
        <v>0</v>
      </c>
      <c r="K49" s="122">
        <f t="shared" si="12"/>
        <v>0</v>
      </c>
    </row>
    <row r="52" spans="1:11" ht="15.75">
      <c r="A52" s="1" t="s">
        <v>27</v>
      </c>
      <c r="B52" s="183" t="s">
        <v>39</v>
      </c>
      <c r="C52" s="184"/>
      <c r="D52" s="184"/>
      <c r="E52" s="184"/>
      <c r="F52" s="184"/>
      <c r="G52" s="184"/>
      <c r="H52" s="184"/>
      <c r="I52" s="184"/>
      <c r="J52" s="184"/>
      <c r="K52" s="184"/>
    </row>
    <row r="53" spans="1:11" ht="33" customHeight="1">
      <c r="A53" s="161" t="s">
        <v>258</v>
      </c>
      <c r="B53" s="161"/>
      <c r="C53" s="161"/>
      <c r="D53" s="161"/>
      <c r="E53" s="161"/>
      <c r="F53" s="161"/>
      <c r="G53" s="161"/>
      <c r="H53" s="161"/>
      <c r="I53" s="161"/>
      <c r="J53" s="161"/>
      <c r="K53" s="161"/>
    </row>
  </sheetData>
  <sheetProtection password="C25B" sheet="1"/>
  <mergeCells count="11">
    <mergeCell ref="B52:K52"/>
    <mergeCell ref="A53:K53"/>
    <mergeCell ref="A1:K1"/>
    <mergeCell ref="A3:A4"/>
    <mergeCell ref="B3:D3"/>
    <mergeCell ref="E3:G3"/>
    <mergeCell ref="I3:K3"/>
    <mergeCell ref="A28:A29"/>
    <mergeCell ref="B28:D28"/>
    <mergeCell ref="E28:G28"/>
    <mergeCell ref="I28:K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D21" sqref="D21"/>
    </sheetView>
  </sheetViews>
  <sheetFormatPr defaultColWidth="8.796875" defaultRowHeight="14.25"/>
  <cols>
    <col min="1" max="1" width="8.19921875" style="3" customWidth="1"/>
    <col min="2" max="2" width="11.19921875" style="2" customWidth="1"/>
    <col min="3" max="3" width="11.09765625" style="2" customWidth="1"/>
    <col min="4" max="5" width="11.19921875" style="2" customWidth="1"/>
    <col min="6" max="6" width="11.09765625" style="2" customWidth="1"/>
    <col min="7" max="7" width="11.19921875" style="2" customWidth="1"/>
    <col min="8" max="8" width="1.69921875" style="4" customWidth="1"/>
    <col min="9" max="9" width="11.19921875" style="2" customWidth="1"/>
    <col min="10" max="10" width="9.8984375" style="2" customWidth="1"/>
    <col min="11" max="11" width="11.19921875" style="2" customWidth="1"/>
    <col min="12" max="16384" width="9" style="2" customWidth="1"/>
  </cols>
  <sheetData>
    <row r="1" spans="1:11" ht="30" customHeight="1">
      <c r="A1" s="186" t="s">
        <v>18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ht="15.75" thickBot="1"/>
    <row r="3" spans="1:11" s="6" customFormat="1" ht="27.75" customHeight="1">
      <c r="A3" s="187" t="s">
        <v>19</v>
      </c>
      <c r="B3" s="189" t="s">
        <v>20</v>
      </c>
      <c r="C3" s="190"/>
      <c r="D3" s="191"/>
      <c r="E3" s="189" t="s">
        <v>21</v>
      </c>
      <c r="F3" s="190"/>
      <c r="G3" s="191"/>
      <c r="H3" s="5"/>
      <c r="I3" s="189" t="s">
        <v>22</v>
      </c>
      <c r="J3" s="190"/>
      <c r="K3" s="191"/>
    </row>
    <row r="4" spans="1:11" s="11" customFormat="1" ht="31.5" customHeight="1" thickBot="1">
      <c r="A4" s="188"/>
      <c r="B4" s="7" t="s">
        <v>23</v>
      </c>
      <c r="C4" s="8" t="s">
        <v>24</v>
      </c>
      <c r="D4" s="9" t="s">
        <v>25</v>
      </c>
      <c r="E4" s="7" t="s">
        <v>23</v>
      </c>
      <c r="F4" s="8" t="s">
        <v>24</v>
      </c>
      <c r="G4" s="9" t="s">
        <v>25</v>
      </c>
      <c r="H4" s="10"/>
      <c r="I4" s="7" t="s">
        <v>23</v>
      </c>
      <c r="J4" s="8" t="s">
        <v>24</v>
      </c>
      <c r="K4" s="9" t="s">
        <v>25</v>
      </c>
    </row>
    <row r="5" spans="1:11" s="17" customFormat="1" ht="12" thickBot="1">
      <c r="A5" s="12" t="s">
        <v>41</v>
      </c>
      <c r="B5" s="13" t="s">
        <v>16</v>
      </c>
      <c r="C5" s="14" t="s">
        <v>17</v>
      </c>
      <c r="D5" s="15" t="s">
        <v>26</v>
      </c>
      <c r="E5" s="13" t="s">
        <v>27</v>
      </c>
      <c r="F5" s="14" t="s">
        <v>28</v>
      </c>
      <c r="G5" s="15" t="s">
        <v>29</v>
      </c>
      <c r="H5" s="16"/>
      <c r="I5" s="13" t="s">
        <v>30</v>
      </c>
      <c r="J5" s="14" t="s">
        <v>31</v>
      </c>
      <c r="K5" s="15" t="s">
        <v>32</v>
      </c>
    </row>
    <row r="6" spans="1:11" s="24" customFormat="1" ht="18" customHeight="1">
      <c r="A6" s="18">
        <v>2011</v>
      </c>
      <c r="B6" s="21">
        <v>736629732</v>
      </c>
      <c r="C6" s="20">
        <f>D6-B6</f>
        <v>0</v>
      </c>
      <c r="D6" s="21">
        <v>736629732</v>
      </c>
      <c r="E6" s="19">
        <v>774997440</v>
      </c>
      <c r="F6" s="20">
        <f>G6-E6</f>
        <v>0</v>
      </c>
      <c r="G6" s="21">
        <v>774997440</v>
      </c>
      <c r="H6" s="22"/>
      <c r="I6" s="23">
        <f>B6-E6</f>
        <v>-38367708</v>
      </c>
      <c r="J6" s="20">
        <f>K6-I6</f>
        <v>0</v>
      </c>
      <c r="K6" s="21">
        <f>D6-G6</f>
        <v>-38367708</v>
      </c>
    </row>
    <row r="7" spans="1:11" s="24" customFormat="1" ht="18" customHeight="1">
      <c r="A7" s="25">
        <f>A6+1</f>
        <v>2012</v>
      </c>
      <c r="B7" s="28">
        <v>759814698</v>
      </c>
      <c r="C7" s="27">
        <f aca="true" t="shared" si="0" ref="C7:C21">D7-B7</f>
        <v>0</v>
      </c>
      <c r="D7" s="28">
        <v>759814698</v>
      </c>
      <c r="E7" s="26">
        <v>766102070</v>
      </c>
      <c r="F7" s="27">
        <f aca="true" t="shared" si="1" ref="F7:F21">G7-E7</f>
        <v>0</v>
      </c>
      <c r="G7" s="28">
        <v>766102070</v>
      </c>
      <c r="H7" s="22"/>
      <c r="I7" s="29">
        <f aca="true" t="shared" si="2" ref="I7:I21">B7-E7</f>
        <v>-6287372</v>
      </c>
      <c r="J7" s="27">
        <f aca="true" t="shared" si="3" ref="J7:J21">K7-I7</f>
        <v>0</v>
      </c>
      <c r="K7" s="28">
        <f aca="true" t="shared" si="4" ref="K7:K21">D7-G7</f>
        <v>-6287372</v>
      </c>
    </row>
    <row r="8" spans="1:11" s="24" customFormat="1" ht="18" customHeight="1">
      <c r="A8" s="25">
        <f aca="true" t="shared" si="5" ref="A8:A21">A7+1</f>
        <v>2013</v>
      </c>
      <c r="B8" s="28">
        <v>828053919</v>
      </c>
      <c r="C8" s="27">
        <f t="shared" si="0"/>
        <v>12897522</v>
      </c>
      <c r="D8" s="28">
        <v>840951441</v>
      </c>
      <c r="E8" s="26">
        <v>868053919</v>
      </c>
      <c r="F8" s="27">
        <f t="shared" si="1"/>
        <v>12897522</v>
      </c>
      <c r="G8" s="28">
        <v>880951441</v>
      </c>
      <c r="H8" s="22"/>
      <c r="I8" s="29">
        <f t="shared" si="2"/>
        <v>-40000000</v>
      </c>
      <c r="J8" s="27">
        <f t="shared" si="3"/>
        <v>0</v>
      </c>
      <c r="K8" s="28">
        <f t="shared" si="4"/>
        <v>-40000000</v>
      </c>
    </row>
    <row r="9" spans="1:11" s="24" customFormat="1" ht="18" customHeight="1">
      <c r="A9" s="25">
        <f t="shared" si="5"/>
        <v>2014</v>
      </c>
      <c r="B9" s="28">
        <v>1008729660</v>
      </c>
      <c r="C9" s="27">
        <f t="shared" si="0"/>
        <v>31874934</v>
      </c>
      <c r="D9" s="28">
        <v>1040604594</v>
      </c>
      <c r="E9" s="26">
        <v>994661336</v>
      </c>
      <c r="F9" s="27">
        <f t="shared" si="1"/>
        <v>31874934</v>
      </c>
      <c r="G9" s="28">
        <v>1026536270</v>
      </c>
      <c r="H9" s="22"/>
      <c r="I9" s="29">
        <f t="shared" si="2"/>
        <v>14068324</v>
      </c>
      <c r="J9" s="27">
        <f t="shared" si="3"/>
        <v>0</v>
      </c>
      <c r="K9" s="28">
        <f t="shared" si="4"/>
        <v>14068324</v>
      </c>
    </row>
    <row r="10" spans="1:11" s="24" customFormat="1" ht="18" customHeight="1">
      <c r="A10" s="25">
        <f t="shared" si="5"/>
        <v>2015</v>
      </c>
      <c r="B10" s="28">
        <v>724373840</v>
      </c>
      <c r="C10" s="27">
        <f t="shared" si="0"/>
        <v>2641871</v>
      </c>
      <c r="D10" s="28">
        <v>727015711</v>
      </c>
      <c r="E10" s="26">
        <v>681792888</v>
      </c>
      <c r="F10" s="27">
        <f t="shared" si="1"/>
        <v>2641871</v>
      </c>
      <c r="G10" s="28">
        <v>684434759</v>
      </c>
      <c r="H10" s="22"/>
      <c r="I10" s="29">
        <f t="shared" si="2"/>
        <v>42580952</v>
      </c>
      <c r="J10" s="27">
        <f t="shared" si="3"/>
        <v>0</v>
      </c>
      <c r="K10" s="28">
        <f t="shared" si="4"/>
        <v>42580952</v>
      </c>
    </row>
    <row r="11" spans="1:11" s="24" customFormat="1" ht="18" customHeight="1">
      <c r="A11" s="25">
        <f t="shared" si="5"/>
        <v>2016</v>
      </c>
      <c r="B11" s="28">
        <v>569097963</v>
      </c>
      <c r="C11" s="27">
        <f t="shared" si="0"/>
        <v>1500000</v>
      </c>
      <c r="D11" s="28">
        <v>570597963</v>
      </c>
      <c r="E11" s="26">
        <v>524817011</v>
      </c>
      <c r="F11" s="27">
        <f t="shared" si="1"/>
        <v>1500000</v>
      </c>
      <c r="G11" s="28">
        <v>526317011</v>
      </c>
      <c r="H11" s="22"/>
      <c r="I11" s="29">
        <f>B11-E11</f>
        <v>44280952</v>
      </c>
      <c r="J11" s="27">
        <f t="shared" si="3"/>
        <v>0</v>
      </c>
      <c r="K11" s="28">
        <f t="shared" si="4"/>
        <v>44280952</v>
      </c>
    </row>
    <row r="12" spans="1:11" s="24" customFormat="1" ht="18" customHeight="1">
      <c r="A12" s="25">
        <f t="shared" si="5"/>
        <v>2017</v>
      </c>
      <c r="B12" s="28">
        <v>565060690</v>
      </c>
      <c r="C12" s="27">
        <f t="shared" si="0"/>
        <v>0</v>
      </c>
      <c r="D12" s="28">
        <v>565060690</v>
      </c>
      <c r="E12" s="26">
        <v>521479738</v>
      </c>
      <c r="F12" s="27">
        <f t="shared" si="1"/>
        <v>0</v>
      </c>
      <c r="G12" s="28">
        <v>521479738</v>
      </c>
      <c r="H12" s="22"/>
      <c r="I12" s="29">
        <f t="shared" si="2"/>
        <v>43580952</v>
      </c>
      <c r="J12" s="27">
        <f t="shared" si="3"/>
        <v>0</v>
      </c>
      <c r="K12" s="28">
        <f>D12-G12</f>
        <v>43580952</v>
      </c>
    </row>
    <row r="13" spans="1:11" s="24" customFormat="1" ht="18" customHeight="1">
      <c r="A13" s="25">
        <f t="shared" si="5"/>
        <v>2018</v>
      </c>
      <c r="B13" s="28">
        <v>572686089</v>
      </c>
      <c r="C13" s="27">
        <f t="shared" si="0"/>
        <v>0</v>
      </c>
      <c r="D13" s="28">
        <v>572686089</v>
      </c>
      <c r="E13" s="26">
        <v>528105137</v>
      </c>
      <c r="F13" s="27">
        <f t="shared" si="1"/>
        <v>0</v>
      </c>
      <c r="G13" s="28">
        <v>528105137</v>
      </c>
      <c r="H13" s="22"/>
      <c r="I13" s="29">
        <f t="shared" si="2"/>
        <v>44580952</v>
      </c>
      <c r="J13" s="27">
        <f t="shared" si="3"/>
        <v>0</v>
      </c>
      <c r="K13" s="28">
        <f t="shared" si="4"/>
        <v>44580952</v>
      </c>
    </row>
    <row r="14" spans="1:11" s="24" customFormat="1" ht="18" customHeight="1">
      <c r="A14" s="25">
        <f t="shared" si="5"/>
        <v>2019</v>
      </c>
      <c r="B14" s="28">
        <v>580923590</v>
      </c>
      <c r="C14" s="27">
        <f t="shared" si="0"/>
        <v>0</v>
      </c>
      <c r="D14" s="28">
        <v>580923590</v>
      </c>
      <c r="E14" s="26">
        <v>536342638</v>
      </c>
      <c r="F14" s="27">
        <f t="shared" si="1"/>
        <v>0</v>
      </c>
      <c r="G14" s="28">
        <v>536342638</v>
      </c>
      <c r="H14" s="22"/>
      <c r="I14" s="29">
        <f t="shared" si="2"/>
        <v>44580952</v>
      </c>
      <c r="J14" s="27">
        <f t="shared" si="3"/>
        <v>0</v>
      </c>
      <c r="K14" s="28">
        <f t="shared" si="4"/>
        <v>44580952</v>
      </c>
    </row>
    <row r="15" spans="1:11" s="24" customFormat="1" ht="18" customHeight="1">
      <c r="A15" s="25">
        <f t="shared" si="5"/>
        <v>2020</v>
      </c>
      <c r="B15" s="28">
        <v>587098279</v>
      </c>
      <c r="C15" s="27">
        <f t="shared" si="0"/>
        <v>0</v>
      </c>
      <c r="D15" s="28">
        <v>587098279</v>
      </c>
      <c r="E15" s="26">
        <v>549054329</v>
      </c>
      <c r="F15" s="27">
        <f t="shared" si="1"/>
        <v>0</v>
      </c>
      <c r="G15" s="28">
        <v>549054329</v>
      </c>
      <c r="H15" s="22"/>
      <c r="I15" s="29">
        <f t="shared" si="2"/>
        <v>38043950</v>
      </c>
      <c r="J15" s="27">
        <f t="shared" si="3"/>
        <v>0</v>
      </c>
      <c r="K15" s="28">
        <f t="shared" si="4"/>
        <v>38043950</v>
      </c>
    </row>
    <row r="16" spans="1:11" s="24" customFormat="1" ht="18" customHeight="1">
      <c r="A16" s="25">
        <f t="shared" si="5"/>
        <v>2021</v>
      </c>
      <c r="B16" s="28">
        <v>590579723</v>
      </c>
      <c r="C16" s="27">
        <f t="shared" si="0"/>
        <v>0</v>
      </c>
      <c r="D16" s="28">
        <v>590579723</v>
      </c>
      <c r="E16" s="26">
        <v>569579723</v>
      </c>
      <c r="F16" s="27">
        <f t="shared" si="1"/>
        <v>0</v>
      </c>
      <c r="G16" s="28">
        <v>569579723</v>
      </c>
      <c r="H16" s="22"/>
      <c r="I16" s="29">
        <f t="shared" si="2"/>
        <v>21000000</v>
      </c>
      <c r="J16" s="27">
        <f t="shared" si="3"/>
        <v>0</v>
      </c>
      <c r="K16" s="28">
        <f t="shared" si="4"/>
        <v>21000000</v>
      </c>
    </row>
    <row r="17" spans="1:11" s="24" customFormat="1" ht="18" customHeight="1">
      <c r="A17" s="25">
        <f t="shared" si="5"/>
        <v>2022</v>
      </c>
      <c r="B17" s="28">
        <v>597380286</v>
      </c>
      <c r="C17" s="27">
        <f t="shared" si="0"/>
        <v>0</v>
      </c>
      <c r="D17" s="28">
        <v>597380286</v>
      </c>
      <c r="E17" s="26">
        <v>576380286</v>
      </c>
      <c r="F17" s="27">
        <f t="shared" si="1"/>
        <v>0</v>
      </c>
      <c r="G17" s="28">
        <v>576380286</v>
      </c>
      <c r="H17" s="22"/>
      <c r="I17" s="29">
        <f t="shared" si="2"/>
        <v>21000000</v>
      </c>
      <c r="J17" s="27">
        <f t="shared" si="3"/>
        <v>0</v>
      </c>
      <c r="K17" s="28">
        <f t="shared" si="4"/>
        <v>21000000</v>
      </c>
    </row>
    <row r="18" spans="1:11" s="24" customFormat="1" ht="18" customHeight="1">
      <c r="A18" s="25">
        <f t="shared" si="5"/>
        <v>2023</v>
      </c>
      <c r="B18" s="28">
        <v>600752653</v>
      </c>
      <c r="C18" s="27">
        <f t="shared" si="0"/>
        <v>0</v>
      </c>
      <c r="D18" s="28">
        <v>600752653</v>
      </c>
      <c r="E18" s="26">
        <v>580771701</v>
      </c>
      <c r="F18" s="27">
        <f t="shared" si="1"/>
        <v>0</v>
      </c>
      <c r="G18" s="28">
        <v>580771701</v>
      </c>
      <c r="H18" s="22"/>
      <c r="I18" s="29">
        <f t="shared" si="2"/>
        <v>19980952</v>
      </c>
      <c r="J18" s="27">
        <f t="shared" si="3"/>
        <v>0</v>
      </c>
      <c r="K18" s="28">
        <f t="shared" si="4"/>
        <v>19980952</v>
      </c>
    </row>
    <row r="19" spans="1:11" s="24" customFormat="1" ht="18" customHeight="1">
      <c r="A19" s="25">
        <f t="shared" si="5"/>
        <v>2024</v>
      </c>
      <c r="B19" s="28">
        <v>607741610</v>
      </c>
      <c r="C19" s="27">
        <f t="shared" si="0"/>
        <v>0</v>
      </c>
      <c r="D19" s="28">
        <v>607741610</v>
      </c>
      <c r="E19" s="26">
        <v>595741610</v>
      </c>
      <c r="F19" s="27">
        <f t="shared" si="1"/>
        <v>0</v>
      </c>
      <c r="G19" s="28">
        <v>595741610</v>
      </c>
      <c r="H19" s="22"/>
      <c r="I19" s="29">
        <f t="shared" si="2"/>
        <v>12000000</v>
      </c>
      <c r="J19" s="27">
        <f t="shared" si="3"/>
        <v>0</v>
      </c>
      <c r="K19" s="28">
        <f t="shared" si="4"/>
        <v>12000000</v>
      </c>
    </row>
    <row r="20" spans="1:11" s="24" customFormat="1" ht="18" customHeight="1">
      <c r="A20" s="25">
        <f t="shared" si="5"/>
        <v>2025</v>
      </c>
      <c r="B20" s="28">
        <v>614638521</v>
      </c>
      <c r="C20" s="27">
        <f t="shared" si="0"/>
        <v>0</v>
      </c>
      <c r="D20" s="28">
        <v>614638521</v>
      </c>
      <c r="E20" s="26">
        <v>605167705</v>
      </c>
      <c r="F20" s="27">
        <f t="shared" si="1"/>
        <v>0</v>
      </c>
      <c r="G20" s="28">
        <v>605167705</v>
      </c>
      <c r="H20" s="22"/>
      <c r="I20" s="29">
        <f t="shared" si="2"/>
        <v>9470816</v>
      </c>
      <c r="J20" s="27">
        <f t="shared" si="3"/>
        <v>0</v>
      </c>
      <c r="K20" s="28">
        <f t="shared" si="4"/>
        <v>9470816</v>
      </c>
    </row>
    <row r="21" spans="1:11" s="24" customFormat="1" ht="18" customHeight="1" thickBot="1">
      <c r="A21" s="30">
        <f t="shared" si="5"/>
        <v>2026</v>
      </c>
      <c r="B21" s="33">
        <v>621858781</v>
      </c>
      <c r="C21" s="32">
        <f t="shared" si="0"/>
        <v>0</v>
      </c>
      <c r="D21" s="33">
        <v>621858781</v>
      </c>
      <c r="E21" s="31">
        <v>621858781</v>
      </c>
      <c r="F21" s="32">
        <f t="shared" si="1"/>
        <v>0</v>
      </c>
      <c r="G21" s="33">
        <v>621858781</v>
      </c>
      <c r="H21" s="22"/>
      <c r="I21" s="34">
        <f t="shared" si="2"/>
        <v>0</v>
      </c>
      <c r="J21" s="32">
        <f t="shared" si="3"/>
        <v>0</v>
      </c>
      <c r="K21" s="33">
        <f t="shared" si="4"/>
        <v>0</v>
      </c>
    </row>
    <row r="24" ht="15.75" thickBot="1"/>
    <row r="25" spans="1:11" s="6" customFormat="1" ht="27.75" customHeight="1">
      <c r="A25" s="187" t="s">
        <v>19</v>
      </c>
      <c r="B25" s="189" t="s">
        <v>33</v>
      </c>
      <c r="C25" s="190"/>
      <c r="D25" s="191"/>
      <c r="E25" s="189" t="s">
        <v>34</v>
      </c>
      <c r="F25" s="190"/>
      <c r="G25" s="191"/>
      <c r="H25" s="5"/>
      <c r="I25" s="189" t="s">
        <v>35</v>
      </c>
      <c r="J25" s="190"/>
      <c r="K25" s="191"/>
    </row>
    <row r="26" spans="1:11" s="11" customFormat="1" ht="31.5" customHeight="1" thickBot="1">
      <c r="A26" s="188"/>
      <c r="B26" s="7" t="s">
        <v>23</v>
      </c>
      <c r="C26" s="8" t="s">
        <v>24</v>
      </c>
      <c r="D26" s="9" t="s">
        <v>25</v>
      </c>
      <c r="E26" s="7" t="s">
        <v>23</v>
      </c>
      <c r="F26" s="8" t="s">
        <v>24</v>
      </c>
      <c r="G26" s="9" t="s">
        <v>25</v>
      </c>
      <c r="H26" s="10"/>
      <c r="I26" s="7" t="s">
        <v>23</v>
      </c>
      <c r="J26" s="8" t="s">
        <v>24</v>
      </c>
      <c r="K26" s="9" t="s">
        <v>25</v>
      </c>
    </row>
    <row r="27" spans="1:11" s="17" customFormat="1" ht="12" thickBot="1">
      <c r="A27" s="12" t="s">
        <v>41</v>
      </c>
      <c r="B27" s="13" t="s">
        <v>30</v>
      </c>
      <c r="C27" s="14" t="s">
        <v>31</v>
      </c>
      <c r="D27" s="15" t="s">
        <v>32</v>
      </c>
      <c r="E27" s="13" t="s">
        <v>36</v>
      </c>
      <c r="F27" s="14" t="s">
        <v>37</v>
      </c>
      <c r="G27" s="15" t="s">
        <v>38</v>
      </c>
      <c r="H27" s="16"/>
      <c r="I27" s="13" t="s">
        <v>30</v>
      </c>
      <c r="J27" s="14" t="s">
        <v>31</v>
      </c>
      <c r="K27" s="15" t="s">
        <v>32</v>
      </c>
    </row>
    <row r="28" spans="1:11" s="24" customFormat="1" ht="18" customHeight="1">
      <c r="A28" s="35">
        <v>2011</v>
      </c>
      <c r="B28" s="23">
        <v>133221710</v>
      </c>
      <c r="C28" s="20">
        <f>D28-B28</f>
        <v>0</v>
      </c>
      <c r="D28" s="36">
        <v>133221710</v>
      </c>
      <c r="E28" s="23">
        <v>31462914</v>
      </c>
      <c r="F28" s="20">
        <f>G28-E28</f>
        <v>0</v>
      </c>
      <c r="G28" s="21">
        <v>31462914</v>
      </c>
      <c r="H28" s="22"/>
      <c r="I28" s="23">
        <f>B6+B28-E6-E28</f>
        <v>63391088</v>
      </c>
      <c r="J28" s="20">
        <f>K28-I28</f>
        <v>0</v>
      </c>
      <c r="K28" s="21">
        <f>D6+D28-G6-G28</f>
        <v>63391088</v>
      </c>
    </row>
    <row r="29" spans="1:11" s="24" customFormat="1" ht="18" customHeight="1">
      <c r="A29" s="37">
        <f>A28+1</f>
        <v>2012</v>
      </c>
      <c r="B29" s="29">
        <v>104972040</v>
      </c>
      <c r="C29" s="27">
        <f aca="true" t="shared" si="6" ref="C29:C43">D29-B29</f>
        <v>0</v>
      </c>
      <c r="D29" s="38">
        <v>104972040</v>
      </c>
      <c r="E29" s="29">
        <v>31580952</v>
      </c>
      <c r="F29" s="27">
        <f aca="true" t="shared" si="7" ref="F29:F43">G29-E29</f>
        <v>0</v>
      </c>
      <c r="G29" s="28">
        <v>31580952</v>
      </c>
      <c r="H29" s="22"/>
      <c r="I29" s="29">
        <f aca="true" t="shared" si="8" ref="I29:I43">B7+B29-E7-E29</f>
        <v>67103716</v>
      </c>
      <c r="J29" s="27">
        <f aca="true" t="shared" si="9" ref="J29:J43">K29-I29</f>
        <v>0</v>
      </c>
      <c r="K29" s="28">
        <f aca="true" t="shared" si="10" ref="K29:K43">D7+D29-G7-G29</f>
        <v>67103716</v>
      </c>
    </row>
    <row r="30" spans="1:11" s="24" customFormat="1" ht="18" customHeight="1">
      <c r="A30" s="37">
        <f aca="true" t="shared" si="11" ref="A30:A43">A29+1</f>
        <v>2013</v>
      </c>
      <c r="B30" s="29">
        <v>74280952</v>
      </c>
      <c r="C30" s="27">
        <f t="shared" si="6"/>
        <v>0</v>
      </c>
      <c r="D30" s="38">
        <v>74280952</v>
      </c>
      <c r="E30" s="29">
        <v>34280952</v>
      </c>
      <c r="F30" s="27">
        <f t="shared" si="7"/>
        <v>0</v>
      </c>
      <c r="G30" s="28">
        <v>34280952</v>
      </c>
      <c r="H30" s="22"/>
      <c r="I30" s="29">
        <f t="shared" si="8"/>
        <v>0</v>
      </c>
      <c r="J30" s="27">
        <f t="shared" si="9"/>
        <v>0</v>
      </c>
      <c r="K30" s="28">
        <f t="shared" si="10"/>
        <v>0</v>
      </c>
    </row>
    <row r="31" spans="1:11" s="24" customFormat="1" ht="18" customHeight="1">
      <c r="A31" s="37">
        <f t="shared" si="11"/>
        <v>2014</v>
      </c>
      <c r="B31" s="29">
        <v>34280952</v>
      </c>
      <c r="C31" s="27">
        <f t="shared" si="6"/>
        <v>0</v>
      </c>
      <c r="D31" s="38">
        <v>34280952</v>
      </c>
      <c r="E31" s="29">
        <v>34280952</v>
      </c>
      <c r="F31" s="27">
        <f t="shared" si="7"/>
        <v>0</v>
      </c>
      <c r="G31" s="28">
        <v>34280952</v>
      </c>
      <c r="H31" s="22"/>
      <c r="I31" s="29">
        <f>B9+B31-E9-E31</f>
        <v>14068324</v>
      </c>
      <c r="J31" s="27">
        <f t="shared" si="9"/>
        <v>0</v>
      </c>
      <c r="K31" s="28">
        <f t="shared" si="10"/>
        <v>14068324</v>
      </c>
    </row>
    <row r="32" spans="1:11" s="24" customFormat="1" ht="18" customHeight="1">
      <c r="A32" s="37">
        <f t="shared" si="11"/>
        <v>2015</v>
      </c>
      <c r="B32" s="29">
        <v>42780952</v>
      </c>
      <c r="C32" s="27">
        <f t="shared" si="6"/>
        <v>0</v>
      </c>
      <c r="D32" s="38">
        <v>42780952</v>
      </c>
      <c r="E32" s="29">
        <v>42780952</v>
      </c>
      <c r="F32" s="27">
        <f t="shared" si="7"/>
        <v>0</v>
      </c>
      <c r="G32" s="28">
        <v>42780952</v>
      </c>
      <c r="H32" s="22"/>
      <c r="I32" s="29">
        <f t="shared" si="8"/>
        <v>42580952</v>
      </c>
      <c r="J32" s="27">
        <f t="shared" si="9"/>
        <v>0</v>
      </c>
      <c r="K32" s="28">
        <f t="shared" si="10"/>
        <v>42580952</v>
      </c>
    </row>
    <row r="33" spans="1:11" s="24" customFormat="1" ht="18" customHeight="1">
      <c r="A33" s="37">
        <f t="shared" si="11"/>
        <v>2016</v>
      </c>
      <c r="B33" s="29">
        <v>42580952</v>
      </c>
      <c r="C33" s="27">
        <f t="shared" si="6"/>
        <v>0</v>
      </c>
      <c r="D33" s="38">
        <v>42580952</v>
      </c>
      <c r="E33" s="29">
        <v>42580952</v>
      </c>
      <c r="F33" s="27">
        <f t="shared" si="7"/>
        <v>0</v>
      </c>
      <c r="G33" s="28">
        <v>42580952</v>
      </c>
      <c r="H33" s="22"/>
      <c r="I33" s="29">
        <f t="shared" si="8"/>
        <v>44280952</v>
      </c>
      <c r="J33" s="27">
        <f t="shared" si="9"/>
        <v>0</v>
      </c>
      <c r="K33" s="28">
        <f t="shared" si="10"/>
        <v>44280952</v>
      </c>
    </row>
    <row r="34" spans="1:11" s="24" customFormat="1" ht="18" customHeight="1">
      <c r="A34" s="37">
        <f t="shared" si="11"/>
        <v>2017</v>
      </c>
      <c r="B34" s="29">
        <v>44280952</v>
      </c>
      <c r="C34" s="27">
        <f t="shared" si="6"/>
        <v>0</v>
      </c>
      <c r="D34" s="38">
        <v>44280952</v>
      </c>
      <c r="E34" s="29">
        <v>44280952</v>
      </c>
      <c r="F34" s="27">
        <f t="shared" si="7"/>
        <v>0</v>
      </c>
      <c r="G34" s="28">
        <v>44280952</v>
      </c>
      <c r="H34" s="22"/>
      <c r="I34" s="29">
        <f t="shared" si="8"/>
        <v>43580952</v>
      </c>
      <c r="J34" s="27">
        <f t="shared" si="9"/>
        <v>0</v>
      </c>
      <c r="K34" s="28">
        <f t="shared" si="10"/>
        <v>43580952</v>
      </c>
    </row>
    <row r="35" spans="1:11" s="24" customFormat="1" ht="18" customHeight="1">
      <c r="A35" s="37">
        <f t="shared" si="11"/>
        <v>2018</v>
      </c>
      <c r="B35" s="29">
        <v>43580952</v>
      </c>
      <c r="C35" s="27">
        <f t="shared" si="6"/>
        <v>0</v>
      </c>
      <c r="D35" s="38">
        <v>43580952</v>
      </c>
      <c r="E35" s="29">
        <v>43580952</v>
      </c>
      <c r="F35" s="27">
        <f t="shared" si="7"/>
        <v>0</v>
      </c>
      <c r="G35" s="28">
        <v>43580952</v>
      </c>
      <c r="H35" s="22"/>
      <c r="I35" s="29">
        <f t="shared" si="8"/>
        <v>44580952</v>
      </c>
      <c r="J35" s="27">
        <f t="shared" si="9"/>
        <v>0</v>
      </c>
      <c r="K35" s="28">
        <f t="shared" si="10"/>
        <v>44580952</v>
      </c>
    </row>
    <row r="36" spans="1:11" s="24" customFormat="1" ht="18" customHeight="1">
      <c r="A36" s="37">
        <f t="shared" si="11"/>
        <v>2019</v>
      </c>
      <c r="B36" s="29">
        <v>44580952</v>
      </c>
      <c r="C36" s="27">
        <f t="shared" si="6"/>
        <v>0</v>
      </c>
      <c r="D36" s="38">
        <v>44580952</v>
      </c>
      <c r="E36" s="29">
        <v>44580952</v>
      </c>
      <c r="F36" s="27">
        <f t="shared" si="7"/>
        <v>0</v>
      </c>
      <c r="G36" s="28">
        <v>44580952</v>
      </c>
      <c r="H36" s="22"/>
      <c r="I36" s="29">
        <f t="shared" si="8"/>
        <v>44580952</v>
      </c>
      <c r="J36" s="27">
        <f t="shared" si="9"/>
        <v>0</v>
      </c>
      <c r="K36" s="28">
        <f t="shared" si="10"/>
        <v>44580952</v>
      </c>
    </row>
    <row r="37" spans="1:11" s="24" customFormat="1" ht="18" customHeight="1">
      <c r="A37" s="37">
        <f t="shared" si="11"/>
        <v>2020</v>
      </c>
      <c r="B37" s="29">
        <v>44580952</v>
      </c>
      <c r="C37" s="27">
        <f t="shared" si="6"/>
        <v>0</v>
      </c>
      <c r="D37" s="38">
        <v>44580952</v>
      </c>
      <c r="E37" s="29">
        <v>44580952</v>
      </c>
      <c r="F37" s="27">
        <f t="shared" si="7"/>
        <v>0</v>
      </c>
      <c r="G37" s="28">
        <v>44580952</v>
      </c>
      <c r="H37" s="22"/>
      <c r="I37" s="29">
        <f t="shared" si="8"/>
        <v>38043950</v>
      </c>
      <c r="J37" s="27">
        <f t="shared" si="9"/>
        <v>0</v>
      </c>
      <c r="K37" s="28">
        <f t="shared" si="10"/>
        <v>38043950</v>
      </c>
    </row>
    <row r="38" spans="1:11" s="24" customFormat="1" ht="18" customHeight="1">
      <c r="A38" s="37">
        <f t="shared" si="11"/>
        <v>2021</v>
      </c>
      <c r="B38" s="29">
        <v>38043950</v>
      </c>
      <c r="C38" s="27">
        <f t="shared" si="6"/>
        <v>0</v>
      </c>
      <c r="D38" s="38">
        <v>38043950</v>
      </c>
      <c r="E38" s="29">
        <v>38043950</v>
      </c>
      <c r="F38" s="27">
        <f t="shared" si="7"/>
        <v>0</v>
      </c>
      <c r="G38" s="28">
        <v>38043950</v>
      </c>
      <c r="H38" s="22"/>
      <c r="I38" s="29">
        <f t="shared" si="8"/>
        <v>21000000</v>
      </c>
      <c r="J38" s="27">
        <f t="shared" si="9"/>
        <v>0</v>
      </c>
      <c r="K38" s="28">
        <f t="shared" si="10"/>
        <v>21000000</v>
      </c>
    </row>
    <row r="39" spans="1:11" s="24" customFormat="1" ht="18" customHeight="1">
      <c r="A39" s="37">
        <f t="shared" si="11"/>
        <v>2022</v>
      </c>
      <c r="B39" s="29">
        <v>21000000</v>
      </c>
      <c r="C39" s="27">
        <f t="shared" si="6"/>
        <v>0</v>
      </c>
      <c r="D39" s="38">
        <v>21000000</v>
      </c>
      <c r="E39" s="29">
        <v>21000000</v>
      </c>
      <c r="F39" s="27">
        <f t="shared" si="7"/>
        <v>0</v>
      </c>
      <c r="G39" s="28">
        <v>21000000</v>
      </c>
      <c r="H39" s="22"/>
      <c r="I39" s="29">
        <f t="shared" si="8"/>
        <v>21000000</v>
      </c>
      <c r="J39" s="27">
        <f t="shared" si="9"/>
        <v>0</v>
      </c>
      <c r="K39" s="28">
        <f t="shared" si="10"/>
        <v>21000000</v>
      </c>
    </row>
    <row r="40" spans="1:11" s="24" customFormat="1" ht="18" customHeight="1">
      <c r="A40" s="37">
        <f t="shared" si="11"/>
        <v>2023</v>
      </c>
      <c r="B40" s="29">
        <v>21000000</v>
      </c>
      <c r="C40" s="27">
        <f t="shared" si="6"/>
        <v>0</v>
      </c>
      <c r="D40" s="38">
        <v>21000000</v>
      </c>
      <c r="E40" s="29">
        <v>21000000</v>
      </c>
      <c r="F40" s="27">
        <f t="shared" si="7"/>
        <v>0</v>
      </c>
      <c r="G40" s="28">
        <v>21000000</v>
      </c>
      <c r="H40" s="22"/>
      <c r="I40" s="29">
        <f t="shared" si="8"/>
        <v>19980952</v>
      </c>
      <c r="J40" s="27">
        <f t="shared" si="9"/>
        <v>0</v>
      </c>
      <c r="K40" s="28">
        <f t="shared" si="10"/>
        <v>19980952</v>
      </c>
    </row>
    <row r="41" spans="1:11" s="24" customFormat="1" ht="18" customHeight="1">
      <c r="A41" s="37">
        <f t="shared" si="11"/>
        <v>2024</v>
      </c>
      <c r="B41" s="29">
        <v>19980952</v>
      </c>
      <c r="C41" s="27">
        <f t="shared" si="6"/>
        <v>0</v>
      </c>
      <c r="D41" s="38">
        <v>19980952</v>
      </c>
      <c r="E41" s="29">
        <v>19980952</v>
      </c>
      <c r="F41" s="27">
        <f t="shared" si="7"/>
        <v>0</v>
      </c>
      <c r="G41" s="28">
        <v>19980952</v>
      </c>
      <c r="H41" s="22"/>
      <c r="I41" s="29">
        <f t="shared" si="8"/>
        <v>12000000</v>
      </c>
      <c r="J41" s="27">
        <f t="shared" si="9"/>
        <v>0</v>
      </c>
      <c r="K41" s="28">
        <f t="shared" si="10"/>
        <v>12000000</v>
      </c>
    </row>
    <row r="42" spans="1:11" s="24" customFormat="1" ht="18" customHeight="1">
      <c r="A42" s="37">
        <f t="shared" si="11"/>
        <v>2025</v>
      </c>
      <c r="B42" s="29">
        <v>12000000</v>
      </c>
      <c r="C42" s="27">
        <f t="shared" si="6"/>
        <v>0</v>
      </c>
      <c r="D42" s="38">
        <v>12000000</v>
      </c>
      <c r="E42" s="29">
        <v>12000000</v>
      </c>
      <c r="F42" s="27">
        <f t="shared" si="7"/>
        <v>0</v>
      </c>
      <c r="G42" s="28">
        <v>12000000</v>
      </c>
      <c r="H42" s="22"/>
      <c r="I42" s="29">
        <f>B20+B42-E20-E42</f>
        <v>9470816</v>
      </c>
      <c r="J42" s="27">
        <f t="shared" si="9"/>
        <v>0</v>
      </c>
      <c r="K42" s="28">
        <f t="shared" si="10"/>
        <v>9470816</v>
      </c>
    </row>
    <row r="43" spans="1:11" s="24" customFormat="1" ht="18" customHeight="1" thickBot="1">
      <c r="A43" s="39">
        <f t="shared" si="11"/>
        <v>2026</v>
      </c>
      <c r="B43" s="34">
        <v>9470816</v>
      </c>
      <c r="C43" s="32">
        <f t="shared" si="6"/>
        <v>0</v>
      </c>
      <c r="D43" s="40">
        <v>9470816</v>
      </c>
      <c r="E43" s="34">
        <v>9470816</v>
      </c>
      <c r="F43" s="32">
        <f t="shared" si="7"/>
        <v>0</v>
      </c>
      <c r="G43" s="33">
        <v>9470816</v>
      </c>
      <c r="H43" s="22"/>
      <c r="I43" s="34">
        <f t="shared" si="8"/>
        <v>0</v>
      </c>
      <c r="J43" s="32">
        <f t="shared" si="9"/>
        <v>0</v>
      </c>
      <c r="K43" s="33">
        <f t="shared" si="10"/>
        <v>0</v>
      </c>
    </row>
    <row r="46" spans="1:11" ht="15.75">
      <c r="A46" s="1" t="s">
        <v>26</v>
      </c>
      <c r="B46" s="183" t="s">
        <v>39</v>
      </c>
      <c r="C46" s="185"/>
      <c r="D46" s="185"/>
      <c r="E46" s="185"/>
      <c r="F46" s="185"/>
      <c r="G46" s="185"/>
      <c r="H46" s="185"/>
      <c r="I46" s="185"/>
      <c r="J46" s="185"/>
      <c r="K46" s="185"/>
    </row>
    <row r="47" spans="1:11" ht="33" customHeight="1">
      <c r="A47" s="161" t="s">
        <v>40</v>
      </c>
      <c r="B47" s="161"/>
      <c r="C47" s="161"/>
      <c r="D47" s="161"/>
      <c r="E47" s="161"/>
      <c r="F47" s="161"/>
      <c r="G47" s="161"/>
      <c r="H47" s="161"/>
      <c r="I47" s="161"/>
      <c r="J47" s="161"/>
      <c r="K47" s="161"/>
    </row>
  </sheetData>
  <sheetProtection/>
  <mergeCells count="11">
    <mergeCell ref="A47:K47"/>
    <mergeCell ref="A25:A26"/>
    <mergeCell ref="B25:D25"/>
    <mergeCell ref="E25:G25"/>
    <mergeCell ref="I25:K25"/>
    <mergeCell ref="B46:K46"/>
    <mergeCell ref="A1:K1"/>
    <mergeCell ref="A3:A4"/>
    <mergeCell ref="B3:D3"/>
    <mergeCell ref="E3:G3"/>
    <mergeCell ref="I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mszczubial</dc:creator>
  <cp:keywords/>
  <dc:description/>
  <cp:lastModifiedBy>Krzysztof Ryszewski</cp:lastModifiedBy>
  <cp:lastPrinted>2020-09-22T12:51:17Z</cp:lastPrinted>
  <dcterms:created xsi:type="dcterms:W3CDTF">2010-09-14T18:23:46Z</dcterms:created>
  <dcterms:modified xsi:type="dcterms:W3CDTF">2020-09-22T13:27:31Z</dcterms:modified>
  <cp:category/>
  <cp:version/>
  <cp:contentType/>
  <cp:contentStatus/>
</cp:coreProperties>
</file>