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975" yWindow="65296" windowWidth="12120" windowHeight="9120" activeTab="0"/>
  </bookViews>
  <sheets>
    <sheet name="Uzasadnienie" sheetId="1" r:id="rId1"/>
  </sheets>
  <definedNames>
    <definedName name="_xlfn.IFERROR" hidden="1">#NAME?</definedName>
    <definedName name="_xlnm.Print_Titles" localSheetId="0">'Uzasadnienie'!$11:$11</definedName>
  </definedNames>
  <calcPr fullCalcOnLoad="1"/>
</workbook>
</file>

<file path=xl/sharedStrings.xml><?xml version="1.0" encoding="utf-8"?>
<sst xmlns="http://schemas.openxmlformats.org/spreadsheetml/2006/main" count="435" uniqueCount="348">
  <si>
    <t>1. Przedmiot regulacji</t>
  </si>
  <si>
    <t>2. Omówienie podstawy prawnej</t>
  </si>
  <si>
    <t>5. Ocena skutków regulacji:</t>
  </si>
  <si>
    <t xml:space="preserve">Zgodnie z istniejącym stanem prawnym nie ma konieczności skierowania projektu uchwały do konsultacji.  </t>
  </si>
  <si>
    <t>Treść</t>
  </si>
  <si>
    <t>Plan przed zmianą</t>
  </si>
  <si>
    <t>Zmniejszenia</t>
  </si>
  <si>
    <t>Plan po zmianach</t>
  </si>
  <si>
    <t>Zwiększenia</t>
  </si>
  <si>
    <t>I.</t>
  </si>
  <si>
    <t>II.</t>
  </si>
  <si>
    <t>Zmiany załączników do uchwały budżetowej:</t>
  </si>
  <si>
    <t>Wydatki</t>
  </si>
  <si>
    <t>Lp.</t>
  </si>
  <si>
    <t>Przeniesienia między zadaniami  w ramach tej samej klasyfikacji budżetowej</t>
  </si>
  <si>
    <t>OGÓŁEM</t>
  </si>
  <si>
    <t>Zmiany w treści uchwały:</t>
  </si>
  <si>
    <t>1.</t>
  </si>
  <si>
    <t>2.</t>
  </si>
  <si>
    <t>3.</t>
  </si>
  <si>
    <t>III.</t>
  </si>
  <si>
    <t>Pozostała działalność</t>
  </si>
  <si>
    <t>Oświata i wychowanie</t>
  </si>
  <si>
    <t>UZASADNIENIE</t>
  </si>
  <si>
    <t>Dochody</t>
  </si>
  <si>
    <t>§ 1 ust. 1 dotyczący dochodów budżetowych</t>
  </si>
  <si>
    <t>§ 1 ust. 1 pkt 1 dotyczący dochodów bieżących</t>
  </si>
  <si>
    <t>4.</t>
  </si>
  <si>
    <t>5.</t>
  </si>
  <si>
    <t>6.</t>
  </si>
  <si>
    <t>7.</t>
  </si>
  <si>
    <t>1)</t>
  </si>
  <si>
    <t>2)</t>
  </si>
  <si>
    <t>Transport i łączność</t>
  </si>
  <si>
    <t>Edukacyjna opieka wychowawcza</t>
  </si>
  <si>
    <t>Kultura i ochrona dziedzictwa narodowego</t>
  </si>
  <si>
    <t>3. Konsultacje wymagane przepisami prawa (łącznie z przepisami wewnętrznymi)</t>
  </si>
  <si>
    <t>8.</t>
  </si>
  <si>
    <t>9.</t>
  </si>
  <si>
    <t>10.</t>
  </si>
  <si>
    <t>§ 7 ust. 1 dotyczący dotacji udzielanych z budżetu województwa</t>
  </si>
  <si>
    <t>§ 7 ust. 1 pkt 1 dotyczący dotacji udzielanych z budżetu województwa jednostkom sektora finansów publicznych</t>
  </si>
  <si>
    <t>§ 7 ust. 1 pkt 2 dotyczący dotacji udzielanych z budżetu województwa jednostkom spoza sektora finansów publicznych</t>
  </si>
  <si>
    <t>11.</t>
  </si>
  <si>
    <t>§ 1 ust. 1 pkt 2 dotyczący dochodów majątkowych</t>
  </si>
  <si>
    <t>12.</t>
  </si>
  <si>
    <t xml:space="preserve">Różne rozliczenia </t>
  </si>
  <si>
    <t>§ 2 ust. 1 pkt 1 dotyczący wydatków bieżących</t>
  </si>
  <si>
    <t>§ 2 ust. 1 pkt 2 dotyczący wydatków majątkowych</t>
  </si>
  <si>
    <t>§ 2 ust. 1 dotyczący wydatków budżetowych</t>
  </si>
  <si>
    <t>Ogrody botaniczne i zoologiczne oraz naturalne obszary i obiekty chronionej przyrody</t>
  </si>
  <si>
    <t>Parki krajobrazowe</t>
  </si>
  <si>
    <t>Teatry</t>
  </si>
  <si>
    <t xml:space="preserve">o kwotę </t>
  </si>
  <si>
    <t>Drogi publiczne wojewódzkie</t>
  </si>
  <si>
    <t>60013</t>
  </si>
  <si>
    <t>Regionalne Programy Operacyjne 2014-2020 finansowane z udziałem środków Europejskiego Funduszu Rozwoju Regionalnego</t>
  </si>
  <si>
    <t>Specjalne ośrodki szkolno-wychowawcze</t>
  </si>
  <si>
    <t>Dokonuje się zmian w planowanych dochodach z tytułu dotacji celowych z budżetu państwa (budżet środków europejskich) przeznaczonych na projekty przewidziane do realizacji w ramach Regionalnego Programu Operacyjnego Województwa Kujawsko-Pomorskiego 2014-2020, poprzez:</t>
  </si>
  <si>
    <t xml:space="preserve">Kultura fizyczna </t>
  </si>
  <si>
    <t>13.</t>
  </si>
  <si>
    <t>Ochrona zdrowia</t>
  </si>
  <si>
    <t>Administracja publiczna</t>
  </si>
  <si>
    <t>Promocja jednostek samorządu terytorialnego</t>
  </si>
  <si>
    <t>Regionalne Programy Operacyjne 2014-2020 finansowane z udziałem środków Europejskiego Funduszu Społecznego</t>
  </si>
  <si>
    <t>Powyższe zmiany dokonywane są w celu dostosowania planowanych dochodów do wielkości przewidywanych wpływów.</t>
  </si>
  <si>
    <t>Zadania w zakresie kultury fizycznej</t>
  </si>
  <si>
    <t>§ 12 pkt 1 dotyczący dochodów gromadzonych na wydzielonych rachunkach przez jednostki budżetowe prowadzące działalność określoną w ustawie Prawo oświatowe</t>
  </si>
  <si>
    <t>§ 12 pkt 2 dotyczący wydatków finansowanych dochodami gromadzonymi na wydzielonych rachunkach przez jednostki budżetowe prowadzące działalność określoną w ustawie Prawo oświatowe</t>
  </si>
  <si>
    <t>Urzędy marszałkowskie</t>
  </si>
  <si>
    <t>Muzea</t>
  </si>
  <si>
    <t>Szpitale ogólne</t>
  </si>
  <si>
    <t xml:space="preserve">Zgodnie z art. 18 pkt 6 ustawy z dnia 5 czerwca 1998 r. o samorządzie województwa (Dz. U. z 2019 r. poz. 512, z późn. zm.)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2019 poz. 869, z późn. zm.). </t>
  </si>
  <si>
    <t>Załącznik nr 1 "Dochody budżetu Województwa Kujawsko-Pomorskiego wg źródeł pochodzenia. Plan na 2020 rok";</t>
  </si>
  <si>
    <t>Załącznik nr 2 "Dochody budżetu Województwa Kujawsko-Pomorskiego wg klasyfikacji budżetowej. Plan na 2020 rok";</t>
  </si>
  <si>
    <t>Załącznik nr 3 "Wydatki budżetu Województwa Kujawsko-Pomorskiego wg grup wydatków. Plan na 2020 rok";</t>
  </si>
  <si>
    <t>Załącznik nr 4 "Wydatki budżetu Województwa Kujawsko-Pomorskiego wg klasyfikacji budżetowej. Plan na 2020 rok";</t>
  </si>
  <si>
    <t>Załącznik nr 5 "Wynik budżetowy i finansowy. Plan na 2020 rok";</t>
  </si>
  <si>
    <t>Załącznik nr 6 "Projekty i działania realizowane w ramach Regionalnego Programu Operacyjnego Województwa Kujawsko-Pomorskiego 2014-2020. Plan na 2020 rok";</t>
  </si>
  <si>
    <t>Załącznik Nr 7 "Pozostałe projekty i działania realizowane ze środków zagranicznych. Plan na 2020 rok"";</t>
  </si>
  <si>
    <t>Załącznik nr 8 "Wydatki na zadania inwestycyjne. Plan na 2020 rok";</t>
  </si>
  <si>
    <t>Załącznik nr 9 "Dotacje udzielane z budżetu Województwa Kujawsko-Pomorskiego. Plan na 2020 rok";</t>
  </si>
  <si>
    <t>Załącznik nr 12 "Dochody i wydatki na zadania realizowane w drodze umów i porozumień między jednostkami samorządu terytorialnego. Plan na 2020 rok";</t>
  </si>
  <si>
    <t>Załącznik nr 13 "Dochody gromadzone na wydzielonych rachunkach oraz wydatki nimi finansowane. Plan na 2020 rok".</t>
  </si>
  <si>
    <t>Wynik budżetowy i finansowy na 2020 rok</t>
  </si>
  <si>
    <t>Zmianie ulega załącznik nr 5 do uchwały budżetowej pn. "Wynik budżetowy i finansowy. Plan na 2020 rok" w związku ze:</t>
  </si>
  <si>
    <t>4. Uzasadnienie merytoryczne - uzasadnienie do zmian w uchwale budżetowej na 2020 rok</t>
  </si>
  <si>
    <t xml:space="preserve">             </t>
  </si>
  <si>
    <t>Art. 211, 212, 214, 215, 217, 219 ust. 3, 222, 235-237 i 258 ustawy z dnia 27 sierpnia 2009 r. o finansach publicznych określają zakres i wymogi, które musi spełniać uchwała budżetowa jednostki samorządu terytorialnego.</t>
  </si>
  <si>
    <t>Gospodarka mieszkaniowa</t>
  </si>
  <si>
    <t>Gospodarka gruntami i nieruchomościami</t>
  </si>
  <si>
    <t>Pozostałe zadania w zakresie polityki społecznej</t>
  </si>
  <si>
    <t xml:space="preserve">Parki krajobrazowe </t>
  </si>
  <si>
    <t>Informatyka</t>
  </si>
  <si>
    <t>Pomoc społeczna</t>
  </si>
  <si>
    <t>Medycyna pracy</t>
  </si>
  <si>
    <t>Wojewódzkie urzędy pracy</t>
  </si>
  <si>
    <t>Biblioteki</t>
  </si>
  <si>
    <t>Gospodarka komunalna i ochrona środowiska</t>
  </si>
  <si>
    <t>90095</t>
  </si>
  <si>
    <t>Określa się wydatki:</t>
  </si>
  <si>
    <t>Domy i ośrodki kultury, świetlice i kluby</t>
  </si>
  <si>
    <t>Zmniejsza się wydatki:</t>
  </si>
  <si>
    <t>w kwocie</t>
  </si>
  <si>
    <t>2. zwiększenie planowanych dochodów:</t>
  </si>
  <si>
    <t xml:space="preserve">   1) na zadania bieżące w ramach:</t>
  </si>
  <si>
    <r>
      <t xml:space="preserve">       - Działania 2.1 Wysoka dostępność i jakość e-usług publicznych, na projekt pn. </t>
    </r>
    <r>
      <rPr>
        <i/>
        <sz val="10"/>
        <rFont val="Times New Roman"/>
        <family val="1"/>
      </rPr>
      <t>"Infostrada Kujaw 
         i Pomorza 2.0"</t>
    </r>
  </si>
  <si>
    <t xml:space="preserve">   2) na zadania inwestycyjne w ramach:</t>
  </si>
  <si>
    <t>3. zmniejszenie planowanych dochodów:</t>
  </si>
  <si>
    <t>Dokonuje się zmian w dochodach z tytułu dotacji celowych z budżetu państwa (budżet środków krajowych) przeznaczonych na współfinansowanie projektów inwestycyjnych  w ramach Regionalnego Programu Operacyjnego Województwa Kujawsko-Pomorskiego 2014-2020, poprzez:</t>
  </si>
  <si>
    <t>Fundusz Gwarantowanych Świadczeń Pracowniczych</t>
  </si>
  <si>
    <t>Programy polityki zdrowotnej</t>
  </si>
  <si>
    <t>Uchwała dotyczy zmiany budżetu Województwa Kujawsko-Pomorskiego na 2020 r., przyjętego uchwałą Nr XII/262/19 Sejmiku Województwa Kujawsko-Pomorskiego z dnia 16 grudnia 2019 r., zmienionego uchwałami: Nr 2/10/20 Zarządu Województwa Kujawsko-Pomorskiego z dnia 15 stycznia 2020 r., Nr XIV/282/20 Sejmiku Województwa Kujawsko-Pomorskiego z dnia 24 lutego 2020 r., Nr 7/247/20 Zarządu Województwa Kujawsko-Pomorskiego z dnia 26 lutego 2020 r., Nr 9/369/20 Zarządu Województwa Kujawsko-Pomorskiego z dnia 11 marca 2020 r., Nr 12/457/20 Zarządu Województwa Kujawsko-Pomorskiego z dnia 30 marca 2020 r., 13/499/20 Zarządu Województwa Kujawsko-Pomorskiego z dnia 8 kwietnia 2020 r., Nr XIX/313/20 Sejmiku Województwa Kujawsko-Pomorskiego z dnia 6 maja 2020 r., Nr 19/811/20 Zarządu Województwa Kujawsko-Pomorskiego z dnia 20 maja 2020 r., Nr 20/888/20 Zarządu Województwa Kujawsko-Pomorskiego z dnia 29 maja 2020 r. oraz Nr 21/942/20 Zarządu Województwa Kujawsko-Pomorskiego z dnia 5 czerwca 2020 r.</t>
  </si>
  <si>
    <t>Zwiększa się wydatki zaplanowane na podzadania Pomocy Technicznej Programu Operacyjnego Wiedza Edukacja Rozwój 2014-2020 realizowane przez Wojewódzki Urząd Pracy w Toruniu łącznie o kwotę 187.324 zł, w tym:</t>
  </si>
  <si>
    <t xml:space="preserve"> - o kwotę 40.458 zł na podzadanie Koszty organizacyjne, techniczne i administracyjne.</t>
  </si>
  <si>
    <t xml:space="preserve"> - o kwotę 9 003 zł na podzadanie Informacja i promocja;</t>
  </si>
  <si>
    <t xml:space="preserve"> - o kwotę 15.454 zł na podzadanie Wsparcie procesu realizacji;</t>
  </si>
  <si>
    <t xml:space="preserve"> - o kwotę 3.460 zł na podzadanie Kontrola;</t>
  </si>
  <si>
    <t xml:space="preserve"> - o kwotę 14.466, zł na podzadanie Podnoszenie kwalifikacji pracowników;</t>
  </si>
  <si>
    <t xml:space="preserve"> - o kwotę 104.483 zł na podzadanie Zatrudnienie;</t>
  </si>
  <si>
    <t>Szkolnictwo wyższe i nauka</t>
  </si>
  <si>
    <r>
      <t>Określa się wydatki w kwocie 12.600 zł na zadanie pn.</t>
    </r>
    <r>
      <rPr>
        <i/>
        <sz val="10"/>
        <rFont val="Times New Roman"/>
        <family val="1"/>
      </rPr>
      <t xml:space="preserve"> "Badania archeologiczne na terenie WPK"</t>
    </r>
    <r>
      <rPr>
        <sz val="10"/>
        <rFont val="Times New Roman"/>
        <family val="1"/>
      </rPr>
      <t xml:space="preserve"> realizowane przez Wdecki Park Krajobrazowy z przeznaczeniem na pokrycie kosztów przeprowadzenia nieinwazyjnych badań archeologicznych osady i cmentarzyska z okresu rzymskiego w Osiu gm. loco stan. 28 powierzonych przez Wojewódzki Urząd Ochrony Zabytków w Toruniu (wykonanie nieinwazyjnych badań geofizycznych z użyciem metody magnetycznej na obszarze około 3 ha oraz przedstawienie wyników badań wraz z interpretacją i opisem w formie drukowanej i cyfrowej).</t>
    </r>
  </si>
  <si>
    <t>Zapewnienie uczniom prawa do bezpłatnego dostępu do podręczników, materiałów edukacyjnych lub materiałów ćwiczeniowych</t>
  </si>
  <si>
    <t>Zwiększa się planowane dochody z tytułu dotacji celowej z budżetu państwa w związku z Decyzją Wojewody Kujawsko-Pomorskiego Nr WFB.I.3120.3.36.2020 z dnia 2 czerwca 2020 r. o zwiększeniu planu dotacji celowych o kwotę 109.867 zł z przeznaczeniem na wyposażenie szkół podstawowych w podręczniki, materiały edukacyjne lub materiały ćwiczeniowe.</t>
  </si>
  <si>
    <r>
      <t xml:space="preserve">Określa się wydatki finansowane z dotacji celowej z budżetu państwa na zadanie zlecone z zakresu administracji rządowej  pn. </t>
    </r>
    <r>
      <rPr>
        <i/>
        <sz val="10"/>
        <rFont val="Times New Roman"/>
        <family val="1"/>
      </rPr>
      <t>"Wyposażenie szkół w podręczniki oraz materiały edukacyjne i ćwiczeniowe"</t>
    </r>
    <r>
      <rPr>
        <sz val="10"/>
        <rFont val="Times New Roman"/>
        <family val="1"/>
      </rPr>
      <t xml:space="preserve"> łącznie w kwocie 109.867 zł w tym:</t>
    </r>
  </si>
  <si>
    <t xml:space="preserve">   - w kwocie 13.998,60 zł w planie finansowym Kujawsko-Pomorskiego Specjalnego Ośrodka Szkolno-Wychowawczego w Toruniu;</t>
  </si>
  <si>
    <t xml:space="preserve">   - w kwocie 83.067,75 zł w planie finansowym Kujawsko-Pomorskiego Specjalnego Ośrodka Szkolno-Wychowawczego Nr 1 w Bydgoszczy;</t>
  </si>
  <si>
    <t xml:space="preserve">   - w kwocie 11.535,93 zł w planie finansowym Kujawsko-Pomorskiego Specjalnego Ośrodka Szkolno-Wychowawczego Nr 2 w Bydgoszczy;</t>
  </si>
  <si>
    <t xml:space="preserve">Powyższa zmiana dokonywana jest w związku z Decyzją Wojewody Kujawsko-Pomorskiego Nr WFB.I.3120.3.26.2020 z dnia 2 czerwca 2020 r. o zwiększeniu planu dotacji celowych z przeznaczeniem na wyposażenie szkół podstawowych w podręczniki, materiały edukacyjne oraz materiały ćwiczeniowe. </t>
  </si>
  <si>
    <t>Realizacja zadań wymagających stosowania specjalnej organizacji nauki i metod pracy dla dzieci w przedszkolach, oddziałach przedszkolnych w szkołach podstawowych i innych formach wychowania przedszkolnego</t>
  </si>
  <si>
    <t>Przedszkola specjalne</t>
  </si>
  <si>
    <t>W związku z Decyzją Wojewody Kujawsko-Pomorskiego Nr WFB.I.3120.3.34.2020 z dnia 27 maja 2020 r. o zwiększeniu planu dotacji celowych o kwotę 43.038 zł na realizację zadań w zakresie wychowania przedszkolnego w 2020 r., określa się wydatki finansowane z dotacji celowej z budżetu państwa w ramach bieżącego utrzymania:</t>
  </si>
  <si>
    <t xml:space="preserve"> - Kujawsko-Pomorskiego Specjalnego Ośrodka Szkolno-Wychowawczego w Toruniu w kwocie 18.649,80 zł;</t>
  </si>
  <si>
    <t xml:space="preserve"> - Kujawsko-Pomorskiego Specjalnego Ośrodka Szkolno-Wychowawczego nr 1 w Bydgoszczy w kwocie 1.434,60 zł;</t>
  </si>
  <si>
    <t xml:space="preserve"> - Zespołu Szkół Specjalnych Nr 1 w Ciechocinku w kwocie 22.953,60 zł.</t>
  </si>
  <si>
    <t>W związku z Decyzją Wojewody Kujawsko-Pomorskiego Nr WFB.I.3120.3.34.2020 z dnia 27 maja 2020 r. o zwiększeniu planu dotacji celowych o kwotę 22.953 zł na realizację zadań w zakresie wychowania przedszkolnego w 2020 r., określa się wydatki finansowane z dotacji celowej z budżetu państwa w ramach bieżącego utrzymania Zespołu Szkół Nr 33 Specjalnych w Bydgoszczy przy jednoczesnym zmniejszeniu wydatków finansowanych ze środków własnych województwa.</t>
  </si>
  <si>
    <t>Określa się dotację celową dla:</t>
  </si>
  <si>
    <t>Określa się dotację w kwocie 25.000 zł dla Wojewódzkiego Ośrodka Medycyny Pracy w Bydgoszczy z przeznaczeniem na remont pomieszczeń. W ramach zadania wykonane zostaną prace remontowe na VI piętrze budynku przy ul. Karłowicza 26 w Bydgoszczy konieczne po zalaniu pomieszczeń oraz wynikających z decyzji Państwowej Inspekcji Sanitarnej w Bydgoszczy.</t>
  </si>
  <si>
    <t>01042</t>
  </si>
  <si>
    <t>Wyłączenie z produkcji gruntów rolnych</t>
  </si>
  <si>
    <t>010</t>
  </si>
  <si>
    <t>Rolnictwo i łowiectwo</t>
  </si>
  <si>
    <t>Szkoły policealne</t>
  </si>
  <si>
    <t>Dokształcanie i doskonalenie nauczycieli</t>
  </si>
  <si>
    <t>Biblioteki pedagogiczne</t>
  </si>
  <si>
    <r>
      <t xml:space="preserve">Zwiększa się o kwotę 300.000 zł wydatki zaplanowane na zadanie własne pn. </t>
    </r>
    <r>
      <rPr>
        <i/>
        <sz val="10"/>
        <rFont val="Times New Roman"/>
        <family val="1"/>
      </rPr>
      <t xml:space="preserve">"Promocja Województwa" </t>
    </r>
    <r>
      <rPr>
        <sz val="10"/>
        <rFont val="Times New Roman"/>
        <family val="1"/>
      </rPr>
      <t>w celu zabezpieczenia środków na realizację polityki promocyjnej Województwa Kujawsko-Pomorskiego.</t>
    </r>
  </si>
  <si>
    <t>Infrastruktura portowa</t>
  </si>
  <si>
    <t>Określa się planowane wydatki w kwocie 2.000.040 zł na podwyższenie kapitału zakładowego Portu Lotniczego Bydgoszcz S.A. Wniesienie kapitału nastąpi poprzez objęcie 47.620 akcji nowej emisji o wartości nominalnej 42 zł.</t>
  </si>
  <si>
    <t>Określa się dotację dla:</t>
  </si>
  <si>
    <r>
      <t>Zwiększa się o kwotę 48.080 zł dotację zaplanowaną dla Pałacu Lubostroń w Lubostroniu na zabezpieczenie wkładu własnego w projekcie pn.</t>
    </r>
    <r>
      <rPr>
        <i/>
        <sz val="10"/>
        <rFont val="Times New Roman"/>
        <family val="1"/>
      </rPr>
      <t xml:space="preserve"> "Termomodernizacja zabytkowego budynku stajni-wozowni w Lubostroniu na potrzeby użytku publicznego"</t>
    </r>
    <r>
      <rPr>
        <sz val="10"/>
        <rFont val="Times New Roman"/>
        <family val="1"/>
      </rPr>
      <t xml:space="preserve"> realizowanym w ramach RPO WK-P, Działania 3.3. Powyższe środki przeniesione zostają z roku 2019 w związku z niewyłonieniem wykonawcy projektu budowlanego na skutek braku ofert i konieczności unieważnienia postępowań przetargowych. Ogólna wartość nie ulega zmianie.</t>
    </r>
  </si>
  <si>
    <t>Środki województwa stanowią 5% wartości wydatków kwalifikowanych przedsięwzięcia, 70% kosztów przedsięwzięcia przewidziane jest do sfinansowania ze środków Wojewódzkiego Funduszu Ochrony Środowiska i Gospodarki Wodnej a pozostałe 25% kosztów pokryje gmina.</t>
  </si>
  <si>
    <t>Działalność usługowa</t>
  </si>
  <si>
    <t xml:space="preserve">Określa się wydatki w kwocie 120.000 zł na podwyższenie kapitału zakładowego spółki Regionalny Ośrodek Edukacji Ekologicznej sp. z o.o. z przeznaczeniem na pokrycie kosztów dokumentacji projektowej do projektu pn. "Krótki Łańcuch Żywności - pilotaż w Toruniu" planowanego do złożenia w Agencji Restrukturyzacji i Modernizacji Rolnictwa. Wniesienie kapitału nastąpi poprzez objęcie 120 nowych udziałów zwykłych o wartości nominalnej 1.000 zł każdy. </t>
  </si>
  <si>
    <t>Lokalny transport zbiorowy</t>
  </si>
  <si>
    <t>Filharmonie, orkiestry, chóry i kapele</t>
  </si>
  <si>
    <r>
      <t>Zwiększa się o kwotę 111.861 zł dotację zaplanowaną dla Filharmonii Pomorskiej w Bydgoszczy na wkład własny w projekcie pn.</t>
    </r>
    <r>
      <rPr>
        <i/>
        <sz val="10"/>
        <rFont val="Times New Roman"/>
        <family val="1"/>
      </rPr>
      <t xml:space="preserve"> "Zakup sprzętu i wyposażenia dla Filharmonii Pomorskiej im. Ignacego Jana  Paderewskiego w Bydgoszczy"</t>
    </r>
    <r>
      <rPr>
        <sz val="10"/>
        <rFont val="Times New Roman"/>
        <family val="1"/>
      </rPr>
      <t xml:space="preserve"> realizowanym w ramach Programu Operacyjnego Infrastruktura i Środowisko 2014-2020, Działania 8.1. Zmiana związana jest niewydatkowaniem części środków w 2019 r. Zmniejsza się ogólna wartość projektu.</t>
    </r>
  </si>
  <si>
    <t>Określa się wydatki inwestycyjne:</t>
  </si>
  <si>
    <r>
      <t>W ramach zadania pn.</t>
    </r>
    <r>
      <rPr>
        <i/>
        <sz val="10"/>
        <rFont val="Times New Roman"/>
        <family val="1"/>
      </rPr>
      <t xml:space="preserve"> "Program Przeciwdziałanie wykluczeniu cyfrowemu osób najuboższych oraz niepełnosprawnych"</t>
    </r>
    <r>
      <rPr>
        <sz val="10"/>
        <rFont val="Times New Roman"/>
        <family val="1"/>
      </rPr>
      <t xml:space="preserve"> zmniejsza się wydatki finansowane z dotacji od jednostek samorządu terytorialnego o kwotę 5.122 zł przy jednoczesnym zwiększeniu wydatków finansowanych ze środków własnych województwa. Zmiana wynika z urealnienia dochodów uzyskiwanych od gmin na pokrycie kosztów trwałości projektów.</t>
    </r>
  </si>
  <si>
    <r>
      <t xml:space="preserve">Zmniejsza się dochody z tytułu dotacji od jednostek samorządu terytorialnego na współfinansowanie programu pn. </t>
    </r>
    <r>
      <rPr>
        <i/>
        <sz val="10"/>
        <rFont val="Times New Roman"/>
        <family val="1"/>
      </rPr>
      <t xml:space="preserve">"Przeciwdziałanie wykluczeniu cyfrowemu osób najuboższych oraz niepełnosprawnych" </t>
    </r>
    <r>
      <rPr>
        <sz val="10"/>
        <rFont val="Times New Roman"/>
        <family val="1"/>
      </rPr>
      <t xml:space="preserve">o kwotę 5.122 zł, tj. do wysokości dotacji wynikających z zawartych umów i porozumień z gminami. </t>
    </r>
  </si>
  <si>
    <r>
      <t xml:space="preserve">Dokonuje się zmian w projekcie pn. </t>
    </r>
    <r>
      <rPr>
        <i/>
        <sz val="10"/>
        <rFont val="Times New Roman"/>
        <family val="1"/>
      </rPr>
      <t xml:space="preserve">"Zdrowiej w pracy i po pracy" </t>
    </r>
    <r>
      <rPr>
        <sz val="10"/>
        <rFont val="Times New Roman"/>
        <family val="1"/>
      </rPr>
      <t>realizowanym przez Wojewódzki Urząd Pracy w Toruniu w ramach RPO WK-P 2014-2020, Poddziałania 8.6.1 poprzez:</t>
    </r>
  </si>
  <si>
    <t xml:space="preserve"> - przeniesienie planowanych wydatków pomiędzy kosztami pośrednimi i bezpośrednimi w kwocie 8.300 zł w celu dostosowania planu wydatków
   do wniosku o dofinansowanie;</t>
  </si>
  <si>
    <t>W celu dostosowania planu wydatków do wielkości prognozowanego współfinansowania krajowego dla projektów przewidzianych do realizacji przez beneficjentów w 2020 r. w ramach RPO WK-P 2014-2020 zmniejsza się o kwotę 4.806 zł wydatki bieżące zaplanowane na Poddziałanie 6.1.1 Inwestycje w infrastrukturę zdrowotną.</t>
  </si>
  <si>
    <t>Dokonuje się zmian w planie finansowym Zarządu Dróg Wojewódzkich w Bydgoszczy:</t>
  </si>
  <si>
    <t xml:space="preserve"> 1. wieloletnie zadania inwestycyjne:</t>
  </si>
  <si>
    <t xml:space="preserve">     1) określenie wydatków:</t>
  </si>
  <si>
    <t xml:space="preserve">     2) zmniejszenie wydatków:</t>
  </si>
  <si>
    <t>W celu dostosowania planu wydatków do wielkości prognozowanego współfinansowania krajowego dla projektów przewidzianych do realizacji przez beneficjentów w 2020 r. w ramach rozstrzygniętych konkursów RPO WK-P 2014-2020:</t>
  </si>
  <si>
    <t xml:space="preserve"> - zwiększa się o kwotę 4.806 z wydatki bieżące zaplanowane na Działanie 6.2 Rewitalizacja obszarów miejskich i ich obszarów funkcjonalnych;</t>
  </si>
  <si>
    <t xml:space="preserve">Gospodarka odpadami </t>
  </si>
  <si>
    <t>Określa się wydatki w kwocie 63.618 zł na współfinansowanie krajowe dla projektu zrealizowanego w ramach RPO WK-P 2007-2013, Działanie 2.2 Gospodarka odpadami w celu zabezpieczenia środków na wypłatę dofinansowania zgodnie z wyrokiem Sądu Apelacyjnego w Gdańsku.</t>
  </si>
  <si>
    <t xml:space="preserve"> 2. jednoroczne zadania inwestycyjne:</t>
  </si>
  <si>
    <t xml:space="preserve">          * droga wojewódzka nr 534 relacji Golub-Dobrzyń - Rypin, odcinek Cetki - Rypin skrzyż od km 78,400 do km 82,314, dł. 3,914 km;</t>
  </si>
  <si>
    <t xml:space="preserve">          * droga wojewódzka nr 269 relacji Szczerkowo - Izbica Kujawska - Chodecz - Choceń - Kowal odcinek Chotel-Błenna od km 20,350 do km
             25,864, dł. 5,514 km; </t>
  </si>
  <si>
    <t>Zwiększa się planowane dochody z tytułu dotacji celowej z budżetu państwa w związku z Decyzją Wojewody Kujawsko-Pomorskiego Nr WFB.I.3120.3.38.2020 z dnia 9 czerwca 2020 r. o zwiększeniu planu dotacji celowych o kwotę 8.000 zł z przeznaczeniem na realizację zadań zleconych z zakresu administracji rządowej wynikających z ustawy z dnia 19 sierpnia 1994 r. o ochronie zdrowia psychicznego.</t>
  </si>
  <si>
    <r>
      <t xml:space="preserve">Zwiększa się o kwotę 21.350 zł wydatki zaplanowane na projekt pn. </t>
    </r>
    <r>
      <rPr>
        <i/>
        <sz val="10"/>
        <rFont val="Times New Roman"/>
        <family val="1"/>
      </rPr>
      <t>"Poprawa różnorodności biologicznej poprzez zarybienie j. Gopło oraz rozbudowa obiektu o część ekspozycji przyrodniczo-historycznej"</t>
    </r>
    <r>
      <rPr>
        <sz val="10"/>
        <rFont val="Times New Roman"/>
        <family val="1"/>
      </rPr>
      <t xml:space="preserve"> realizowany przez Nadgoplański Park Tysiąclecia w ramach RPO WK-P 2014-2020, Działania 4.5. Zmiana wynika z konieczności zabezpieczenia środków na pokrycie kosztów niekwalifikowalnych związanych z wykonaniem robót dodatkowych przy elewacji zewnętrznej istniejącego budynku. Zwiększa się ogólna wartość projektu.</t>
    </r>
  </si>
  <si>
    <t>1. Wojewódzkiej i Miejskiej Biblioteki Publicznej im. dr Witolda Bełzy w Bydgoszczy:</t>
  </si>
  <si>
    <t xml:space="preserve">   2) łącznie w kwocie 51.631 zł finansowane ze środków od Miasta Bydgoszczy z przeznaczeniem na wkład własny w projektach inwestycyjnych 
       realizowanych w ramach RPO WK-P, Poddziałania 4.6.2 Wsparcie ochrony zabytków w ramach ZIT, tj.:</t>
  </si>
  <si>
    <r>
      <t xml:space="preserve">       - w kwocie 26.592 zł na zadanie pn. </t>
    </r>
    <r>
      <rPr>
        <i/>
        <sz val="10"/>
        <rFont val="Times New Roman"/>
        <family val="1"/>
      </rPr>
      <t>"Droga do Nowoczesności - prace remontowo-konserwatorskie zabytkowej klatki schodowej budynku 
         przy ul. Długiej 39 w Bydgoszczy";</t>
    </r>
  </si>
  <si>
    <r>
      <t xml:space="preserve">       - w kwocie 25.039 zł na zadanie pn. </t>
    </r>
    <r>
      <rPr>
        <i/>
        <sz val="10"/>
        <rFont val="Times New Roman"/>
        <family val="1"/>
      </rPr>
      <t>"Droga do Nowoczesności - remont dachu i adaptacja pomieszczeń magazynowych w zabytkowym 
         budynku przy ul. Stary Rynek 22 w Bydgoszczy".</t>
    </r>
  </si>
  <si>
    <t xml:space="preserve">W związku z otrzymaniem informacji od Ministra Rodziny, Pracy i Polityki Społecznej o zwiększeniu łącznego limitu wydatków na 2020 na wynagrodzenia pracowników wykonujących zadania w zakresie ochrony roszczeń pracowniczych (pismo DF.II.0311.2.2.2020.AW z dnia 26 maja 2020 r.), zwiększa się dochody własne województwa o kwotę 3.400 zł. </t>
  </si>
  <si>
    <t>W celu dostosowania planu wydatków do wielkości prognozowanego współfinansowania krajowego dla projektów przewidzianych do realizacji przez beneficjentów w 2020 r. zmniejsza się o kwotę 11.210 zł wydatki zaplanowane w ramach RPO WK-P 2014-2020, Poddziałania 9.3.2 Rozwój usług społecznych, w tym wydatki bieżące o kwotę 10.336 zł oraz wydatki inwestycyjne o kwotę 874 zł.</t>
  </si>
  <si>
    <t xml:space="preserve">             - wydatków niekwalifikowalnych (środki własne województwa) o kwotę 338.897 zł;</t>
  </si>
  <si>
    <t xml:space="preserve">         a) w zakresie wydatków bieżących, poprzez:</t>
  </si>
  <si>
    <r>
      <t xml:space="preserve">Określa się wydatki w kwocie 73.800 zł na wieloletnie zadanie inwestycyjne pn. </t>
    </r>
    <r>
      <rPr>
        <i/>
        <sz val="10"/>
        <rFont val="Times New Roman"/>
        <family val="1"/>
      </rPr>
      <t xml:space="preserve">"Rozbudowa Kujawsko-Pomorskiego Centrum Edukacji Nauczycieli we Włocławku - dokumentacja" </t>
    </r>
    <r>
      <rPr>
        <sz val="10"/>
        <rFont val="Times New Roman"/>
        <family val="1"/>
      </rPr>
      <t>w związku z brakiem możliwości zapłaty wynagrodzenia w 2019 r. za wykonanie prac projektowych, opracowanie projektu wykonawczego wraz z uzyskaniem wymaganych przepisami prawa uzgodnień, pozwoleń i decyzji, w wyniku opóźnień spowodowanych trwającymi uzgodnieniami z Urzędem Miasta Włocławek dotyczącymi formy prawnej udostępnienia Województwu działki na potrzeby wymaganego przepisami parkingu.</t>
    </r>
  </si>
  <si>
    <r>
      <t xml:space="preserve">    - o kwotę 174.720 zł na projekt pn. </t>
    </r>
    <r>
      <rPr>
        <i/>
        <sz val="10"/>
        <rFont val="Times New Roman"/>
        <family val="1"/>
      </rPr>
      <t xml:space="preserve">"Rozbudowa drogi wojewódzkiej Nr 251 Kaliska-Inowrocław na odcinku od km 19+649 (od granicy 
      województwa kujawsko-pomorskiego) do km 34+200 oraz od km 34+590,30 do km 35+290 wraz z przebudową mostu na rzece 
      Gąsawka w miejscowości Żnin" </t>
    </r>
    <r>
      <rPr>
        <sz val="10"/>
        <rFont val="Times New Roman"/>
        <family val="1"/>
      </rPr>
      <t>(Działanie 5.1);</t>
    </r>
  </si>
  <si>
    <r>
      <t xml:space="preserve">    - o kwotę 314.689 zł na projekt pn.</t>
    </r>
    <r>
      <rPr>
        <i/>
        <sz val="10"/>
        <rFont val="Times New Roman"/>
        <family val="1"/>
      </rPr>
      <t xml:space="preserve"> "Przebudowa drogi wojewódzkiej Nr 249 wraz z uruchomieniem przeprawy promowej przez Wisłę na 
      wysokości Solca Kujawskiego i Czarnowa"</t>
    </r>
    <r>
      <rPr>
        <i/>
        <sz val="10"/>
        <color indexed="10"/>
        <rFont val="Times New Roman"/>
        <family val="1"/>
      </rPr>
      <t xml:space="preserve"> </t>
    </r>
    <r>
      <rPr>
        <sz val="10"/>
        <rFont val="Times New Roman"/>
        <family val="1"/>
      </rPr>
      <t>(Działanie 5.1);</t>
    </r>
  </si>
  <si>
    <t>Dokonuje się zmian w dochodach z tytułu dotacji od jednostek samorządu terytorialnego poprzez:</t>
  </si>
  <si>
    <r>
      <t xml:space="preserve">     - w kwocie 378.225 zł od gminy Osielsko na zadanie pn. </t>
    </r>
    <r>
      <rPr>
        <i/>
        <sz val="10"/>
        <rFont val="Times New Roman"/>
        <family val="1"/>
      </rPr>
      <t>"Opracowanie dokumentacji projektowej dla rozbudowy drogi wojewódzkiej Nr 244
       Kamieniec-Strzelce Dolne m. Żołędowo ul. Jastrzębia od km 30+068 do km 33+342 dł. 3,274 km";</t>
    </r>
  </si>
  <si>
    <r>
      <t xml:space="preserve">     - o kwotę 269.354 zł na projekt pn. </t>
    </r>
    <r>
      <rPr>
        <i/>
        <sz val="10"/>
        <rFont val="Times New Roman"/>
        <family val="1"/>
      </rPr>
      <t>"Przebudowa wraz z rozbudową drogi wojewódzkiej nr 265 Brześć Kujawski-Gostynin od km 0+003 
       do km 19+117 w zakresie dotyczącym budowy ciągów pieszo-rowerowych"</t>
    </r>
    <r>
      <rPr>
        <sz val="10"/>
        <rFont val="Times New Roman"/>
        <family val="1"/>
      </rPr>
      <t xml:space="preserve"> (Działanie 3.4);</t>
    </r>
  </si>
  <si>
    <r>
      <t xml:space="preserve">Określa się wydatki w kwocie 4.281.007 zł na nowy projekt pn. </t>
    </r>
    <r>
      <rPr>
        <i/>
        <sz val="10"/>
        <rFont val="Times New Roman"/>
        <family val="1"/>
      </rPr>
      <t xml:space="preserve">"Kujawsko-Pomorskie - rozwój poprzez kulturę 2020" </t>
    </r>
    <r>
      <rPr>
        <sz val="10"/>
        <rFont val="Times New Roman"/>
        <family val="1"/>
      </rPr>
      <t>przewidziany do realizacji w latach 2020-2021 w ramach RPO WK-P 2014-2020, Działania 4.4. W ramach projektu udzielone zostaną dotacje na organizację na terenie województwa imprez kulturalnych, które wykazują znaczny wpływ na gospodarkę regionalną, mających jednocześnie wkład w osiągnięcie celów Strategii UE dla Regionu Morza Bałtyckiego w obszarze priorytetowym Kultura. Powyższa kwota sfinansowana zostanie z budżetu środków europejskich w kwocie 4.262.180 zł oraz ze środków własnych województwa w kwocie 18.827 zł.</t>
    </r>
  </si>
  <si>
    <r>
      <t xml:space="preserve"> - nazwa zadania otrzymuje brzmienie: </t>
    </r>
    <r>
      <rPr>
        <i/>
        <sz val="10"/>
        <rFont val="Times New Roman"/>
        <family val="1"/>
      </rPr>
      <t>"Droga do nowoczesności - przebudowa i rozbudowa kompleksu budynków Wojewódzkiej i Miejskiej 
   Biblioteki Publicznej im. dr Witolda Bełzy w Bydgoszczy".</t>
    </r>
  </si>
  <si>
    <t xml:space="preserve"> - zmniejszenie dotacji finansowanej ze środków własnych województwa o kwotę 30.730 zł. Łączna kwota dotacji dla Biblioteki odpowiada 
   całkowitemu kosztowi inwestycji;</t>
  </si>
  <si>
    <t>2. Wojewódzkiej i Miejskiej Biblioteki Publicznej - Książnicy Kopernikańskiej w Toruniu:</t>
  </si>
  <si>
    <r>
      <t xml:space="preserve">   - w kwocie 150.000 zł z przeznaczeniem na zabezpieczenie wkładu własnego w projekcie </t>
    </r>
    <r>
      <rPr>
        <i/>
        <sz val="10"/>
        <rFont val="Times New Roman"/>
        <family val="1"/>
      </rPr>
      <t>"Zakup nowości wydawniczych",</t>
    </r>
    <r>
      <rPr>
        <sz val="10"/>
        <rFont val="Times New Roman"/>
        <family val="1"/>
      </rPr>
      <t xml:space="preserve"> na który instytucja 
     uzyskała dofinansowanie od Ministra Kultury i Dziedzictwa Narodowego w ramach Narodowego Programu Rozwoju Czytelnictwa, 
     Priorytetu 1;</t>
    </r>
  </si>
  <si>
    <r>
      <t xml:space="preserve">       - Działania 5.1 Infrastruktura drogowa, na projekt pn. </t>
    </r>
    <r>
      <rPr>
        <i/>
        <sz val="10"/>
        <rFont val="Times New Roman"/>
        <family val="1"/>
      </rPr>
      <t>"Przebudowa drogi wojewódzkiej Nr 249 wraz 
        z uruchomieniem przeprawy promowej przez Wisłę na wysokości Solca Kujawskiego i Czarnowa"</t>
    </r>
  </si>
  <si>
    <r>
      <t xml:space="preserve">       - Działania 3.4 Zrównoważona mobilność miejska i promowanie strategii niskoemisyjnych, na projekt 
         pn. </t>
    </r>
    <r>
      <rPr>
        <i/>
        <sz val="10"/>
        <rFont val="Times New Roman"/>
        <family val="1"/>
      </rPr>
      <t>"Przebudowa wraz z rozbudową drogi wojewódzkiej nr 265 Brześć Kujawski-Gostynin od km 
         0+003 do km 19+117 w zakresie dotyczącym budowy ciągów pieszo-rowerowych"</t>
    </r>
  </si>
  <si>
    <t>1. określenie planowanych dotacji od gmin, tj.:</t>
  </si>
  <si>
    <t>2. zwiększenie planowanych dotacji od gmin i powiatów na dofinansowanie inwestycji realizowanych w ramach RPO WK-P 2014-2020, tj.:</t>
  </si>
  <si>
    <t>3. zmniejszenie  planowanych dotacji od gmin i powiatów:</t>
  </si>
  <si>
    <t xml:space="preserve">   1) na dofinansowanie inwestycji realizowanych w ramach RPO WK-P 2014-2020, tj.:</t>
  </si>
  <si>
    <t xml:space="preserve">   2) na inne zadania inwestycyjne, tj.</t>
  </si>
  <si>
    <r>
      <t xml:space="preserve"> - w kwocie 40.000 zł na zadanie pn. </t>
    </r>
    <r>
      <rPr>
        <i/>
        <sz val="10"/>
        <rFont val="Times New Roman"/>
        <family val="1"/>
      </rPr>
      <t>"Droga do Nowoczesności-przebudowa i rozbudowa kompleksu budynków Wojewódzkiej i Miejskiej 
   Biblioteki Publicznej im. dr Witolda Bełzy w Bydgoszczy"</t>
    </r>
    <r>
      <rPr>
        <sz val="10"/>
        <rFont val="Times New Roman"/>
        <family val="1"/>
      </rPr>
      <t xml:space="preserve">. </t>
    </r>
  </si>
  <si>
    <r>
      <t xml:space="preserve">Zwiększa się o kwotę 3.361.557 zł dochody z budżetu środków europejskich zaplanowane na wydatki inwestycyjne w ramach projektu pn. </t>
    </r>
    <r>
      <rPr>
        <i/>
        <sz val="10"/>
        <rFont val="Times New Roman"/>
        <family val="1"/>
      </rPr>
      <t>"Młyn Kultury - Przebudowa, rozbudowa i zmiana sposobu użytkowania budynku magazynowego przy ul. Kościuszki 77 w Toruniu - na budynek o funkcji użyteczności publicznej"</t>
    </r>
    <r>
      <rPr>
        <sz val="10"/>
        <rFont val="Times New Roman"/>
        <family val="1"/>
      </rPr>
      <t xml:space="preserve"> realizowanego w ramach POIiŚ, Działania 8.1 przy jednoczesnym zmniejszeniu dochodów bieżących o kwotę 269.942 zł. Zmiana wynika z niewydatkowania części środków w roku 2019 oraz zmian w budżecie projektu dotyczących kwalifikowalności wydatków. </t>
    </r>
  </si>
  <si>
    <t>Regionalne Programy Operacyjne 2007-2013</t>
  </si>
  <si>
    <t xml:space="preserve">    - na wydatki bieżące</t>
  </si>
  <si>
    <t xml:space="preserve">    - na wydatki inwestycyjne</t>
  </si>
  <si>
    <t>1) z budżetu środków europejskich łącznie o kwotę 95.289 zł, w tym:</t>
  </si>
  <si>
    <t>2) z budżetu środków krajowych łącznie o kwotę 11.210 zł, w tym:</t>
  </si>
  <si>
    <r>
      <t xml:space="preserve"> - w kwocie 325.202 zł na nowe zadanie własne pn. </t>
    </r>
    <r>
      <rPr>
        <i/>
        <sz val="10"/>
        <rFont val="Times New Roman"/>
        <family val="1"/>
      </rPr>
      <t xml:space="preserve">"Budowa parkingu" . </t>
    </r>
    <r>
      <rPr>
        <sz val="10"/>
        <rFont val="Times New Roman"/>
        <family val="1"/>
      </rPr>
      <t>W ramach zadania pokryte zostaną koszty budowy miejsc 
   parkingowych w ilości wymaganej przepisami prawa, stanowiące wydatek niekwalifikowalny w ramach projektu pn. "Młyn Kultury - 
   Przebudowa, rozbudowa i zmiana sposobu użytkowania budynku magazynowego przy ul. Kościuszki 77 w Toruniu - na budynek o funkcji 
   użyteczności publicznej" realizowany w ramach POIiŚ, Działania 8.1. Budowa parkingu jest warunkiem uzyskania pozwolenia na budowę dla 
   budynku Młyna.</t>
    </r>
  </si>
  <si>
    <t>Ochrona powietrza atmosferycznego i klimatu</t>
  </si>
  <si>
    <t>90005</t>
  </si>
  <si>
    <t>Różne rozliczenia</t>
  </si>
  <si>
    <t>Rezerwy ogólne i celowe</t>
  </si>
  <si>
    <t>Rozwiązuje się rezerwę celową na wydatki związane z realizacją programów finansowanych z udziałem środków unijnych w kwocie 4.640.000 zł.</t>
  </si>
  <si>
    <t>Obsługa długu publicznego</t>
  </si>
  <si>
    <t>Obsługa papierów wartościowych, kredytów i pożyczek oraz innych zobowiązań jednostek samorządu terytorialnego zaliczanych do tytułu dłużnego - kredyty i pożyczki</t>
  </si>
  <si>
    <r>
      <t xml:space="preserve">Zmniejsza się o kwotę 565.960 zł wydatki zaplanowane na zadanie własne  pn. </t>
    </r>
    <r>
      <rPr>
        <i/>
        <sz val="10"/>
        <rFont val="Times New Roman"/>
        <family val="1"/>
      </rPr>
      <t>„Obsługa kredytów komercyjnych”</t>
    </r>
    <r>
      <rPr>
        <sz val="10"/>
        <rFont val="Times New Roman"/>
        <family val="1"/>
      </rPr>
      <t xml:space="preserve"> w związku z mniejszymi niż pierwotnie zakładano kosztami odsetek. </t>
    </r>
  </si>
  <si>
    <t>Załącznik nr 10 "Zadania z zakresu administracji rządowej zlecone ustawami Samorządowi Województwa. Plan na 2020 rok";</t>
  </si>
  <si>
    <t>Załącznik nr 11 "Dochody i wydatki na zadania wykonywane na mocy porozumień z organami administracji rządowej. Plan na 2020 rok";</t>
  </si>
  <si>
    <t xml:space="preserve">b) w zakresie wydatków inwestycyjnych: </t>
  </si>
  <si>
    <t xml:space="preserve">   - zwiększenie wydatków finansowanych z budżetu środków europejskich o kwotę 685.448 zł;</t>
  </si>
  <si>
    <t>a) w zakresie wydatków bieżących:</t>
  </si>
  <si>
    <t xml:space="preserve">   - zwiększenie wydatków o kwotę 101.108 zł oraz przeniesienie planowanych wydatków między podziałkami klasyfikacji budżetowej w kwocie 
     20.777 zł w części ujętej w planie finansowym Urzędu Marszałkowskiego w Toruniu;</t>
  </si>
  <si>
    <t xml:space="preserve">   - zmniejszenie wydatków ujętych w planie finansowym Zarządu Dróg Wojewódzkich w Bydgoszczy o kwotę 136.331 zł;</t>
  </si>
  <si>
    <r>
      <t xml:space="preserve">W  projekcie pn. </t>
    </r>
    <r>
      <rPr>
        <i/>
        <sz val="10"/>
        <rFont val="Times New Roman"/>
        <family val="1"/>
      </rPr>
      <t xml:space="preserve">"Przebudowa wraz z rozbudową drogi wojewódzkiej nr 265 Brześć Kujawski-Gostynin od km 0+003 do km 19+117 w zakresie dotyczącym budowy ciągów pieszo-rowerowych" </t>
    </r>
    <r>
      <rPr>
        <sz val="10"/>
        <rFont val="Times New Roman"/>
        <family val="1"/>
      </rPr>
      <t xml:space="preserve">realizowanym w ramach RPO WK-P, Działania 3.4: </t>
    </r>
  </si>
  <si>
    <t xml:space="preserve"> - określa się wydatki niekwalifikowalne łącznie w kwocie 896.839 zł, w tym finansowane ze środków własnych województwa w kwocie 762.313 zł 
   oraz z dotacji od jednostek samorządu terytorialnego w kwocie 134.526 zł z przeznaczeniem na korektę finansową nałożoną przez Instytucję 
   Zarządzającą RPO WK-P;</t>
  </si>
  <si>
    <t>Powyższe środki przeniesione zostają z roku 2019. Ogólna wartość projektu nie ulega zmianie.</t>
  </si>
  <si>
    <r>
      <t xml:space="preserve">W projekcie pn. </t>
    </r>
    <r>
      <rPr>
        <i/>
        <sz val="10"/>
        <rFont val="Times New Roman"/>
        <family val="1"/>
      </rPr>
      <t>"Rozbudowa drogi wojewódzkiej Nr 251 Kaliska - Inowrocław na odcinku od km 19+649 (od granicy województwa kujawsko- pomorskiego) do km 34+200 oraz od km 34+590,30 do km 35+290 wraz z przebudową mostu na rzece Gąsawka w miejscowości Żnin"</t>
    </r>
    <r>
      <rPr>
        <sz val="10"/>
        <rFont val="Times New Roman"/>
        <family val="1"/>
      </rPr>
      <t xml:space="preserve"> realizowanym przez Zarząd Dróg Wojewódzkich w Bydgoszczy w ramach RPO WK-P 2014-2020, Działania 5.1 wprowadza się zmiany:</t>
    </r>
  </si>
  <si>
    <t>2) w zakresie wydatków inwestycyjnych poprzez:</t>
  </si>
  <si>
    <t xml:space="preserve">   - określenie wydatków finansowanych ze środków własnych województwa w kwocie 1.203.946 zł, w tym na pokrycie wydatków 
     niekwalifikowalnych w kwocie 52.380 zł; </t>
  </si>
  <si>
    <t xml:space="preserve">    1) na zadania bieżące w ramach:</t>
  </si>
  <si>
    <t xml:space="preserve">       - Poddziałania 3.5.2 Zrównoważona mobilność miejska i promowanie strategii niskoemisyjnych w ramach
         ZIT, na projekty:</t>
  </si>
  <si>
    <r>
      <t xml:space="preserve">        - na zadanie pn. </t>
    </r>
    <r>
      <rPr>
        <i/>
        <sz val="10"/>
        <rFont val="Times New Roman"/>
        <family val="1"/>
      </rPr>
      <t>"Modernizacja dróg wojewódzkich, grupa I - Kujawsko-pomorskiego planu spójności komunikacji drogowej 
          i kolejowej 2014-2020"</t>
    </r>
    <r>
      <rPr>
        <sz val="10"/>
        <rFont val="Times New Roman"/>
        <family val="1"/>
      </rPr>
      <t xml:space="preserve"> w kwocie 6.626.537 zł. Powyższa kwota przeznaczona zostanie na realizację następujących odcinków dróg:</t>
    </r>
  </si>
  <si>
    <r>
      <t>W projekcie  pn</t>
    </r>
    <r>
      <rPr>
        <i/>
        <sz val="10"/>
        <rFont val="Times New Roman"/>
        <family val="1"/>
      </rPr>
      <t xml:space="preserve">. "Przebudowa drogi wojewódzkiej Nr 249 wraz z uruchomieniem przeprawy promowej przez Wisłę na wysokości Solca Kujawskiego i Czarnowa" </t>
    </r>
    <r>
      <rPr>
        <sz val="10"/>
        <rFont val="Times New Roman"/>
        <family val="1"/>
      </rPr>
      <t>realizowanym w ramach RPO WK-P, Działania 5.1 wprowadza się zmiany:</t>
    </r>
  </si>
  <si>
    <r>
      <t xml:space="preserve">     - w kwocie 100.000 zł od gminy Bądkowo na zadanie pn. </t>
    </r>
    <r>
      <rPr>
        <i/>
        <sz val="10"/>
        <rFont val="Times New Roman"/>
        <family val="1"/>
      </rPr>
      <t>"Opracowanie dokumentacji projektowej dla przebudowy drogi wojewódzkiej 
       Nr 301 Janowice-Tadzin-Bądkowo-Krotoszyn-Osięciny na odc. od km 2+290 do km 18+295,5 km oraz od km 18+892,5 do km 19+226, 
       dł. 16,339 km";</t>
    </r>
  </si>
  <si>
    <r>
      <t xml:space="preserve">      - o kwotę 39.360 zł od gminy Sępólno Krajeńskie na zadanie pn.</t>
    </r>
    <r>
      <rPr>
        <i/>
        <sz val="10"/>
        <rFont val="Times New Roman"/>
        <family val="1"/>
      </rPr>
      <t xml:space="preserve"> "Opracowanie dokumentacji projektowej dla rozbudowy skrzyżowania 
        drogi wojewódzkiej Nr 241 Tuchola-Sępólno Krajeńskie-Rogoźno (ul. Kościuszki) z ul. Odrodzenia i ul. bł. ks. Jerzego Popiełuszki 
        w m. Sępólno Krajeńskie" </t>
    </r>
    <r>
      <rPr>
        <sz val="10"/>
        <rFont val="Times New Roman"/>
        <family val="1"/>
      </rPr>
      <t>w związku z przeniesieniem środków na rok 2021.</t>
    </r>
  </si>
  <si>
    <t xml:space="preserve">Określa się dochody w kwocie 63.618 zł z tytułu dotacji celowych z budżetu państwa (budżet środków krajowych) przeznaczone na współfinansowanie projektów inwestycyjnych realizowanych w ramach Regionalnego Programu Operacyjnego Województwa Kujawsko-Pomorskiego 2007-2013, Działania 2.2 Gospodarka odpadami. </t>
  </si>
  <si>
    <r>
      <t xml:space="preserve">Zwiększa się planowane dochody z tytułu dotacji celowych z budżetu państwa przeznaczone na projekt pn. </t>
    </r>
    <r>
      <rPr>
        <i/>
        <sz val="10"/>
        <rFont val="Times New Roman"/>
        <family val="1"/>
      </rPr>
      <t>"Zdrowiej w pracy i po pracy"</t>
    </r>
    <r>
      <rPr>
        <sz val="10"/>
        <rFont val="Times New Roman"/>
        <family val="1"/>
      </rPr>
      <t xml:space="preserve"> realizowany w ramach Regionalnego Programu Operacyjnego Województwa Kujawsko-Pomorskiego 2014-2020, Poddziałania 8.6.1 Wsparcie zatrudnienia osób pełniących funkcje opiekuńcze:</t>
    </r>
  </si>
  <si>
    <t>Zmniejsza się planowane dochody z tytułu dotacji celowych z budżetu państwa (budżet środków krajowych) przeznaczone na współfinansowanie projektów w ramach Regionalnego Programu Operacyjnego Województwa Kujawsko-Pomorskiego 2014-2020, Poddziałania 9.3.2 Rozwój usług społecznych łącznie o kwotę 11.210 zł, w tym:</t>
  </si>
  <si>
    <t>Zwiększa się o kwotę 157.877 zł dotacje z budżetu środków krajowych zaplanowane na realizację Pomocy Technicznej Programu Operacyjnego Wiedza Edukacja Rozwój 2014-2020, w związku z przeniesieniem środków niewydatkowanych przez Wojewódzki Urząd Pracy w Toruniu w roku 2019.</t>
  </si>
  <si>
    <t>Zwiększa się o kwotę 91.631 zł planowane dochody z tytułu dotacji od jednostek samorządu terytorialnego w związku z udzieleniem przez Miasto Bydgoszcz pomocy finansowej w formie dotacji celowej na współfinansowanie zadań inwestycyjnych realizowanych przez Wojewódzką i Miejską Bibliotekę Publiczną im. dra Witolda Bełzy w Bydgoszczy, tj.:</t>
  </si>
  <si>
    <r>
      <t xml:space="preserve"> - w kwocie 26.592 zł na zadanie pn. </t>
    </r>
    <r>
      <rPr>
        <i/>
        <sz val="10"/>
        <rFont val="Times New Roman"/>
        <family val="1"/>
      </rPr>
      <t>"Droga do Nowoczesności - prace remontowo-konserwatorskie zabytkowej klatki schodowej budynku 
   przy ul. Długiej 39 w Bydgoszczy"</t>
    </r>
    <r>
      <rPr>
        <sz val="10"/>
        <rFont val="Times New Roman"/>
        <family val="1"/>
      </rPr>
      <t xml:space="preserve"> (RPO WK-P 2014-2020, Poddziałanie 4.6.2); </t>
    </r>
  </si>
  <si>
    <r>
      <t xml:space="preserve"> - w kwocie 25.039 zł na zadanie pn. </t>
    </r>
    <r>
      <rPr>
        <i/>
        <sz val="10"/>
        <rFont val="Times New Roman"/>
        <family val="1"/>
      </rPr>
      <t xml:space="preserve">"Droga do Nowoczesności - remont dachu i adaptacja pomieszczeń magazynowych w zabytkowym 
   budynku przy ul. Stary Rynek 22 w Bydgoszczy" </t>
    </r>
    <r>
      <rPr>
        <sz val="10"/>
        <rFont val="Times New Roman"/>
        <family val="1"/>
      </rPr>
      <t xml:space="preserve">(RPO WK-P 2014-2020, Poddziałanie 4.6.2); </t>
    </r>
  </si>
  <si>
    <t>Zwiększa się dochody własne województwa o kwotę 12.600 zł w związku z planem uzyskania przez Wdecki Park Krajobrazowy dochodów z tytułu przeprowadzenia nieinwazyjnych badań archeologicznych osady i cmentarzyska z okresu rzymskiego w Osiu gm. loco stan. 28 powierzonych przez Wojewódzki Urząd Ochrony Zabytków w Toruniu.</t>
  </si>
  <si>
    <r>
      <t xml:space="preserve">Dokonuje się przeniesienia planowanych wydatków między podziałkami klasyfikacji budżetowej w kwocie 16.000 zł w zadaniu własnym pn. </t>
    </r>
    <r>
      <rPr>
        <i/>
        <sz val="10"/>
        <rFont val="Times New Roman"/>
        <family val="1"/>
      </rPr>
      <t>"Realizacja ustawy o ochronie gruntów rolnych i leśnych"</t>
    </r>
    <r>
      <rPr>
        <sz val="10"/>
        <rFont val="Times New Roman"/>
        <family val="1"/>
      </rPr>
      <t xml:space="preserve"> w celu zabezpieczenia środków na wypłatę dotacji na inwestycje w zakresie budowy/renowacji zbiorników wodnych służących małej retencji zgłoszone do realizacji przez rolników indywidualnych.</t>
    </r>
  </si>
  <si>
    <r>
      <t>Zwiększa się o kwotę 522.749 zł wydatki zaplanowane na zadanie własne pn.</t>
    </r>
    <r>
      <rPr>
        <i/>
        <sz val="10"/>
        <rFont val="Times New Roman"/>
        <family val="1"/>
      </rPr>
      <t xml:space="preserve"> "Zapewnienie funkcjonowania publicznego transportu zbiorowego w zakresie przewozów autobusowych o charakterze użyteczności publicznej"</t>
    </r>
    <r>
      <rPr>
        <sz val="10"/>
        <rFont val="Times New Roman"/>
        <family val="1"/>
      </rPr>
      <t xml:space="preserve"> w części stanowiącej wkład własny województwa. Zmiana wynika z konieczności podniesienia wysokości dopłat za okres od dnia 1 kwietnia do dnia 31 grudnia br. w związku z ograniczeniami spowodowanymi pandemią i spadkiem przychodów ze sprzedaży biletów w wyniku mniejszej ilości pasażerów.</t>
    </r>
  </si>
  <si>
    <r>
      <t xml:space="preserve">         - finansowanych ze środków własnych województwa w kwocie 393.600 zł na zadanie pn.</t>
    </r>
    <r>
      <rPr>
        <i/>
        <sz val="10"/>
        <rFont val="Times New Roman"/>
        <family val="1"/>
      </rPr>
      <t xml:space="preserve"> "Opracowanie dokumentacji projektowej dla 
           sieci dróg wojewódzkich" </t>
    </r>
    <r>
      <rPr>
        <sz val="10"/>
        <rFont val="Times New Roman"/>
        <family val="1"/>
      </rPr>
      <t>w związku niewykorzystaniem środków w roku 2019 w wyniku przedłużającej się procedury uzyskania decyzji 
           środowiskowej dla inwestycji "Przebudowa drogi wojewódzkiej Nr 557 Rypin-Lipno na odcinku od km 0+430 do km 30+563";</t>
    </r>
  </si>
  <si>
    <r>
      <t xml:space="preserve">         - finansowanych ze środków własnych województwa o kwotę 3.310.000 zł na zadanie pn.</t>
    </r>
    <r>
      <rPr>
        <i/>
        <sz val="10"/>
        <rFont val="Times New Roman"/>
        <family val="1"/>
      </rPr>
      <t xml:space="preserve"> "Przygotowanie dokumentacji na zadania 
           drogowe planowane do realizacji w ramach Funduszu Dróg Samorządowych" </t>
    </r>
    <r>
      <rPr>
        <sz val="10"/>
        <rFont val="Times New Roman"/>
        <family val="1"/>
      </rPr>
      <t xml:space="preserve">i odstąpienie od jego realizacji. Zakres rzeczowy 
           zadania ujęty został w wieloletnim zadaniu inwestycyjnym pn. </t>
    </r>
    <r>
      <rPr>
        <i/>
        <sz val="10"/>
        <rFont val="Times New Roman"/>
        <family val="1"/>
      </rPr>
      <t>"Przygotowanie i realizacja zadań w ramach Funduszu Dróg 
           Samorządowych".</t>
    </r>
  </si>
  <si>
    <r>
      <t xml:space="preserve">          - na zadanie pn.</t>
    </r>
    <r>
      <rPr>
        <i/>
        <sz val="10"/>
        <rFont val="Times New Roman"/>
        <family val="1"/>
      </rPr>
      <t xml:space="preserve"> "Drogi wojewódzkie - Modernizacja dróg" </t>
    </r>
    <r>
      <rPr>
        <sz val="10"/>
        <rFont val="Times New Roman"/>
        <family val="1"/>
      </rPr>
      <t>o kwotę 1.000.000 zł w związku z oszczędnościami powstałymi po 
            rozstrzygnięciu postępowań przetargowych;</t>
    </r>
  </si>
  <si>
    <r>
      <t xml:space="preserve">          - na zadanie pn. </t>
    </r>
    <r>
      <rPr>
        <i/>
        <sz val="10"/>
        <rFont val="Times New Roman"/>
        <family val="1"/>
      </rPr>
      <t xml:space="preserve">"Przebudowa drogi wojewódzkiej Nr 251 od km 45+145 do km 46+800, odc. Młodocin-Pturek wraz z przebudową 
            przepustu w km 46+216" </t>
    </r>
    <r>
      <rPr>
        <sz val="10"/>
        <rFont val="Times New Roman"/>
        <family val="1"/>
      </rPr>
      <t>o kwotę 2.850.000 zł, tj. do kwoty niezbędnej na opracowanie dokumentacji.</t>
    </r>
  </si>
  <si>
    <t xml:space="preserve">             - przeniesienie planowanych wydatków między podziałkami klasyfikacji budżetowej w planie finansowym Urzędu Marszałkowskiego
               w kwocie 163 zł;</t>
  </si>
  <si>
    <t xml:space="preserve">             - zwiększenie wydatków w planie finansowym Urzędu Marszałkowskiego o kwotę 1.729 zł oraz w planie finansowym Zarządu Dróg 
               Wojewódzkich w Bydgoszczy o kwotę 46.480 zł;</t>
  </si>
  <si>
    <t xml:space="preserve">         b) w zakresie wydatków inwestycyjnych poprzez zwiększenie łączne o kwotę 757.361 zł w planie finansowym Zarządu Dróg Wojewódzkich 
             w Bydgoszczy, w tym:</t>
  </si>
  <si>
    <t xml:space="preserve">             - wydatków kwalifikowalnych o kwotę 418.464 zł, w tym finansowanych ze środków własnych województwa o kwotę 103.775 oraz z dotacji
               od jednostek samorządu terytorialnego stanowiących wkład gmin i powiatów na wspólną realizację inwestycji o kwotę 314.689 zł. </t>
  </si>
  <si>
    <t>Odstępuje się od realizacji w ramach RPO-WKP 2014-2020 Poddziałania 3.5.2, tj.:</t>
  </si>
  <si>
    <t>Jednocześnie określa się wydatki na powyższe projekty w ramach Działania 3.4 Zrównoważona mobilność miejska i promowanie strategii niskoemisyjnych, tj.</t>
  </si>
  <si>
    <t xml:space="preserve"> - zwiększa się wydatki kwalifikowalne w ramach projektu łącznie o kwotę 898.853 zł, w tym finansowane z budżetu środków europejskich 
   o kwotę 764.025 zł oraz z dotacji od jednostek samorządu terytorialnego o kwotę 134.828 zł.</t>
  </si>
  <si>
    <t xml:space="preserve">   - zwiększenie wydatków finansowanych z dotacji od jednostek samorządu terytorialnego stanowiących wkład gmin na współfinansowanie 
     budowy ciągów pieszo-rowerowych o kwotę 174.720 zł.</t>
  </si>
  <si>
    <r>
      <t xml:space="preserve">Zmniejsza się o kwotę 145.000 zł wydatki zaplanowane na zadanie pn. </t>
    </r>
    <r>
      <rPr>
        <i/>
        <sz val="10"/>
        <rFont val="Times New Roman"/>
        <family val="1"/>
      </rPr>
      <t>"Biblioteka Pedagogiczna w Toruniu - remont"</t>
    </r>
    <r>
      <rPr>
        <sz val="10"/>
        <rFont val="Times New Roman"/>
        <family val="1"/>
      </rPr>
      <t>. W ramach zadania przewidziano remont elewacji budynku. Zmiana wynika z konieczności wykonania w pierwszej kolejności dokumentacji projektowej i uzyskania wymaganych prawem pozwoleń i uzgodnień formalno-prawnych. W związku z powyższym odstępuje się od realizacji zadania w 2020 r.</t>
    </r>
  </si>
  <si>
    <r>
      <t>W związku z Decyzją Wojewody Kujawsko-Pomorskiego Nr WFB.I.3120.3.38.2020 z dnia 9 czerwca 2020 r. o zwiększeniu planu dotacji celowych o kwotę 8.000 zł z przeznaczeniem na realizację zadań wynikających z ustawy z dnia 19 sierpnia 1994 r. o ochronie zdrowia psychicznego, zwiększa się wydatki na zadanie zlecone z zakresu administracji rządowej finansowane z dotacji celowej z budżetu państwa pn</t>
    </r>
    <r>
      <rPr>
        <i/>
        <sz val="10"/>
        <rFont val="Times New Roman"/>
        <family val="1"/>
      </rPr>
      <t>. "Ochrona zdrowia psychicznego"</t>
    </r>
    <r>
      <rPr>
        <sz val="10"/>
        <rFont val="Times New Roman"/>
        <family val="1"/>
      </rPr>
      <t>.</t>
    </r>
  </si>
  <si>
    <r>
      <t xml:space="preserve">W związku z informacją od Ministra Rodziny, Pracy i Polityki Społecznej o zwiększeniu łącznego limitu wydatków na 2020 na wykonywanie zadań w zakresie ochrony roszczeń pracowniczych (pismo DF.II.0311.2.2.2020.AW z dnia 26 maja 2020 r.), zwiększa się o kwotę 3.400 zł wydatki zaplanowane na zadanie pn. </t>
    </r>
    <r>
      <rPr>
        <i/>
        <sz val="10"/>
        <rFont val="Times New Roman"/>
        <family val="1"/>
      </rPr>
      <t>"Fundusz Gwarantowanych Świadczeń Pracowniczych"</t>
    </r>
    <r>
      <rPr>
        <sz val="10"/>
        <rFont val="Times New Roman"/>
        <family val="1"/>
      </rPr>
      <t xml:space="preserve"> realizowane przez Wojewódzki Urząd Pracy w Toruniu z przeznaczeniem na wypłatę pracownikowi nagrody jubileuszowej.</t>
    </r>
  </si>
  <si>
    <t xml:space="preserve"> - zwiększenie planowanych wydatków o kwotę 106.499 zł. Kwota przeniesiona zostaje z lat 2021-2022 w związku z koniecznością zabezpieczenia 
   środków na budowę wiaty rowerowej oraz refundację kosztów zajęć fizjoterapeutycznych i konsultacji dietetycznych w 2020 r. </t>
  </si>
  <si>
    <t xml:space="preserve"> - zmniejsza się o kwotę 63.618 z wydatki inwestycyjne zaplanowane na Działanie 6.4.1 Rewitalizacja obszarów miejskich i ich obszarów 
   funkcjonalnych w ramach ZIT.</t>
  </si>
  <si>
    <t xml:space="preserve"> - Opery NOVA w Bydgoszczy w kwocie 32.600 zł z przeznaczeniem na pokrycie kosztów wykonania projektu przebudowy świetlików dachowych 
   nad salą Manru, najbardziej reprezentacyjną salą Centrum Kongresowego zlokalizowanego na ostatnim poziomie trzeciego kręgu Opery. 
   Modernizacja stropodachu konieczna jest z uwagi na niewystarczającą izolacyjność powodującą przecieki wody i utratę ciepła; </t>
  </si>
  <si>
    <r>
      <t xml:space="preserve"> - Teatru im. W. Horzycy w Toruniu w kwocie 3.450 zł z przeznaczeniem na zabezpieczenie wkładu własnego w projekcie pn. </t>
    </r>
    <r>
      <rPr>
        <i/>
        <sz val="10"/>
        <rFont val="Times New Roman"/>
        <family val="1"/>
      </rPr>
      <t>Czytanie, mocium 
   panie! - aktywny program promocji czytelnictwa wokół twórczości Aleksandra Fredry</t>
    </r>
    <r>
      <rPr>
        <sz val="10"/>
        <rFont val="Times New Roman"/>
        <family val="1"/>
      </rPr>
      <t>, na który instytucja uzyskała dofinansowanie 
   w ramach Programu Ministra Kultury i Dziedzictwa Narodowego: Promocja czytelnictwa. Projekt łączy literaturę z nowatorskimi formami 
   popularyzacji czytelnictwa poprzez wykorzystanie innych sztuk, m.in. filmu i muzyki. W ramach zadania zaplanowano cykl wydarzeń dla dzieci 
   i młodzieży w wieku 7-13 lat, których celem jest budowanie pozytywnego nastawienia do czytelnictwa, upowszechnianie wartościowej literatury 
   polskiej w atrakcyjny sposób oraz zwiększenie kompetencji czytelniczych wśród młodych odbiorców. Teksty A. Fredry będą punktem wyjścia
   warsztatów literackich prowadzonych w oparciu o techniki DJ-owskie i freestyle'owe oraz warsztatów literacko-filmowych. Uczestnicy efekty 
   swojej pracy zaprezentują podczas otwartego spotkania finałowego.</t>
    </r>
  </si>
  <si>
    <r>
      <t xml:space="preserve">Zwiększa się o kwotę 225.191 zł dotację zaplanowaną dla Kujawsko-Pomorskiego Impresaryjnego Teatru Muzycznego w Toruniu na wkład własny w projekcie pn. </t>
    </r>
    <r>
      <rPr>
        <i/>
        <sz val="10"/>
        <rFont val="Times New Roman"/>
        <family val="1"/>
      </rPr>
      <t xml:space="preserve">"Przebudowa i remont konserwatorski budynku Pałacu Dąmbskich w Toruniu" </t>
    </r>
    <r>
      <rPr>
        <sz val="10"/>
        <rFont val="Times New Roman"/>
        <family val="1"/>
      </rPr>
      <t>w związku z niewykorzystaniem środków w 2019 r. w wyniku przedłużających się robót budowalnych związanych z montażem windy. Ogólna wartość projektu nie ulega zmianie.</t>
    </r>
  </si>
  <si>
    <r>
      <t xml:space="preserve">   1) w kwocie 10.000 zł na projekt pn. </t>
    </r>
    <r>
      <rPr>
        <i/>
        <sz val="10"/>
        <rFont val="Times New Roman"/>
        <family val="1"/>
      </rPr>
      <t xml:space="preserve">Dyskusyjne Kluby Książki podregionu bydgoskiego województwa kujawsko-pomorskiego 
      </t>
    </r>
    <r>
      <rPr>
        <sz val="10"/>
        <rFont val="Times New Roman"/>
        <family val="1"/>
      </rPr>
      <t xml:space="preserve">współfinansowanym środkami pochodzącymi z Instytutu Książki. W ramach zadania przewidziano spotkania klubowiczów, spotkania 
      autorskie, spotkania dla moderatorów Dyskusyjnych Klubów Książki, organizację warsztatów "Wokół prozy", "Rozmawiając o poezji", 
      organizację warsztatów plastyczno-literackich w ramach dziecięcych Dyskusyjnych Klubów Książki a także zakup 850 książek; </t>
    </r>
  </si>
  <si>
    <t xml:space="preserve">      Środki przeniesione zostają z roku 2019. </t>
  </si>
  <si>
    <r>
      <t xml:space="preserve">Wprowadza się następujące zmiany w zadaniu pn. </t>
    </r>
    <r>
      <rPr>
        <i/>
        <sz val="10"/>
        <rFont val="Times New Roman"/>
        <family val="1"/>
      </rPr>
      <t>"Dostosowanie wejścia dla potrzeb osób niepełnosprawnych w budynku Wojewódzkiej i Miejskiej Biblioteki Publicznej im. dr Witolda Bełzy w Bydgoszczy"</t>
    </r>
    <r>
      <rPr>
        <sz val="10"/>
        <rFont val="Times New Roman"/>
        <family val="1"/>
      </rPr>
      <t>:</t>
    </r>
  </si>
  <si>
    <t xml:space="preserve"> - określenie dotacji finansowanej ze środków Miasta Bydgoszczy w kwocie 40.000 zł w związku z udzieleniem pomocy finansowej Województwu 
   na realizację zadania;</t>
  </si>
  <si>
    <t>Zwiększa się dotację zaplanowaną dla Muzeum Archeologicznego w Biskupinie na działalność statutową instytucji łącznie o kwotę 1.001.000 zł w celu zabezpieczenia środków na bieżące funkcjonowanie instytucji, w związku ze spadkiem frekwencji na skutek reżimu epidemicznego i braku przychodów ze sprzedaży biletów, pamiątek, wydawnictw, reklam oraz świadczonych usług o charakterze turystycznym.</t>
  </si>
  <si>
    <t>1. określenie planowanych dochodów:</t>
  </si>
  <si>
    <r>
      <t xml:space="preserve">       - Działania 4.4 Ochrona i rozwój zasobów kultury, na projekt pn. </t>
    </r>
    <r>
      <rPr>
        <i/>
        <sz val="10"/>
        <rFont val="Times New Roman"/>
        <family val="1"/>
      </rPr>
      <t>"Kujawsko-Pomorskie - rozwój poprzez 
         kulturę 2020"</t>
    </r>
  </si>
  <si>
    <t xml:space="preserve">       - Działania 3.4 Zrównoważona mobilność miejska i promowanie strategii niskoemisyjnych, , na projekty:</t>
  </si>
  <si>
    <t xml:space="preserve">      - Poddziałania 3.5.2 Zrównoważona mobilność miejska i promowanie strategii niskoemisyjnych w ramach
        ZIT, na projekty:</t>
  </si>
  <si>
    <r>
      <t xml:space="preserve">       - Działania 5.1 Infrastruktura drogowa, na projekt pn. </t>
    </r>
    <r>
      <rPr>
        <i/>
        <sz val="10"/>
        <rFont val="Times New Roman"/>
        <family val="1"/>
      </rPr>
      <t>"Rozbudowa drogi wojewódzkiej Nr 251 Kaliska-
         Inowrocław na odcinku od km 19+649 (od granicy województwa kujawsko-pomorskiego) do km 
         34+200 oraz od km 34+590,30 do km 35+290 wraz z przebudową mostu na rzece Gąsawka 
         w miejscowości Żnin"</t>
    </r>
  </si>
  <si>
    <t>1. zwiększenie dochodów bieżących na Poddziałanie 6.2 Rewitalizacja obszarów miejskich i ich obszarów
    funkcjonalnych</t>
  </si>
  <si>
    <t>2. zmniejszenie dochodów</t>
  </si>
  <si>
    <t xml:space="preserve">   - na zadania inwestycyjne w ramach 6.4.1 Poddziałania Rewitalizacja obszarów miejskich i ich obszarów 
     funkcjonalnych w ramach ZIT</t>
  </si>
  <si>
    <t xml:space="preserve">   - na zadania bieżące w ramach Poddziałania 6.1.1 Inwestycje w infrastrukturę zdrowotną </t>
  </si>
  <si>
    <t>Niniejszą uchwałą dokonuje się zmian w zakresie planowanych  dochodów, wydatków, oraz limitów wydatków na programy (projekty) finansowane ze środków zagranicznych. Ponadto dokonuje się zmian w planie dochodów gromadzonych na wydzielonych rachunkach przez jednostki budżetowe prowadzące działalność określoną w ustawie Prawo oświatowe i wydatków nimi finansowanych.</t>
  </si>
  <si>
    <r>
      <t xml:space="preserve">         pn. </t>
    </r>
    <r>
      <rPr>
        <i/>
        <sz val="10"/>
        <rFont val="Times New Roman"/>
        <family val="1"/>
      </rPr>
      <t>"Ograniczenie emisji spalin poprzez budowę ścieżki rowerowo-pieszej przy drodze wojewódzkiej 
         nr 269 od Powiatowego Centrum Kształcenia Zawodowego w Chodczu do istniejącego odcinka 
         w granicach administracyjnych Miasta Chodecz"</t>
    </r>
  </si>
  <si>
    <r>
      <t xml:space="preserve">Określa się wydatki w kwocie 1.033.463 na projekt pn. </t>
    </r>
    <r>
      <rPr>
        <i/>
        <sz val="10"/>
        <rFont val="Times New Roman"/>
        <family val="1"/>
      </rPr>
      <t xml:space="preserve">"Ograniczenie emisji spalin poprzez budowę ścieżki rowerowo-pieszej przy drodze wojewódzkiej nr 269 od Powiatowego Centrum Kształcenia Zawodowego w Chodczu do istniejącego odcinka w granicach administracyjnych Miasta Chodecz" </t>
    </r>
    <r>
      <rPr>
        <sz val="10"/>
        <rFont val="Times New Roman"/>
        <family val="1"/>
      </rPr>
      <t>przewidziany do realizacji przez Zarząd Dróg Wojewódzkich w Bydgoszczy w latach 2020-2021 w ramach  RPO WK-P 2014-2020, Działania 3.4. W ramach projektu powstanie ścieżka umożliwiająca bezpośrednie dotarcie uczniom do PCKZ oraz mieszkańcom osiedla do urzędów, szkoły podstawowej, przedszkola, żłobka, kościoła, sklepów, miasta bezpieczną i względnie najkrótszą trasą. Powyższa kwota sfinansowana zostanie z budżetu środków europejskich w kwocie 657.755 zł oraz ze środków własnych województwa w kwocie 375.708 zł.</t>
    </r>
  </si>
  <si>
    <t>Zmiana spowodowana jest złożeniem przez Zarząd Dróg Wojewódzkich w Bydgoszczy wniosków o dofinansowanie ww. projektów na konkurs  w ramach Działania 3.4.</t>
  </si>
  <si>
    <t xml:space="preserve">   - zmniejszenie wydatków finansowanych ze środków własnych województwa o kwotę 172.898 zł oraz z dotacji od jednostek samorządu 
     terytorialnego o kwotę 2.197.425 zł. Środki przeniesione zostają na rok 2021, wydłuża się okres realizacji oraz zwiększa ogólna wartość 
     inwestycji.</t>
  </si>
  <si>
    <t>1) w zakresie wydatków bieżących poprzez określenie wydatków na zarządzanie projektem w kwocie 63.750 zł;</t>
  </si>
  <si>
    <r>
      <t xml:space="preserve">Zwiększa się o kwotę 80.000 zł wydatki zaplanowane na zadanie własne pn. </t>
    </r>
    <r>
      <rPr>
        <i/>
        <sz val="10"/>
        <rFont val="Times New Roman"/>
        <family val="1"/>
      </rPr>
      <t xml:space="preserve">"Gospodarowanie mieniem" </t>
    </r>
    <r>
      <rPr>
        <sz val="10"/>
        <rFont val="Times New Roman"/>
        <family val="1"/>
      </rPr>
      <t>w celu zabezpieczenia środków na pokrycie kosztów wykonania operatu szacunkowego określającego aktualną wartość rynkową zespołu pałacowo-parkowego w Nawrze oraz na podatek od nieruchomości i jej bieżące utrzymanie.</t>
    </r>
  </si>
  <si>
    <r>
      <t xml:space="preserve">Zmniejsza się o kwotę 450.000 zł wydatki zaplanowane na zadanie własne pn. </t>
    </r>
    <r>
      <rPr>
        <i/>
        <sz val="10"/>
        <rFont val="Times New Roman"/>
        <family val="1"/>
      </rPr>
      <t xml:space="preserve">"Prace zabezpieczające budynek w Grudziądzu przy ul. Młyńskiej" </t>
    </r>
    <r>
      <rPr>
        <sz val="10"/>
        <rFont val="Times New Roman"/>
        <family val="1"/>
      </rPr>
      <t xml:space="preserve">w związku z oszacowaniem niższych kosztów prac zabezpieczających dach. </t>
    </r>
  </si>
  <si>
    <r>
      <t xml:space="preserve"> - w kwocie 170.000 zł na zadanie własne pn. </t>
    </r>
    <r>
      <rPr>
        <i/>
        <sz val="10"/>
        <rFont val="Times New Roman"/>
        <family val="1"/>
      </rPr>
      <t xml:space="preserve">"Zabezpieczenie nieruchomości położonej w Nawrze zabudowanej zabytkowym zespołem 
   pałacowo-parkowym" </t>
    </r>
    <r>
      <rPr>
        <sz val="10"/>
        <rFont val="Times New Roman"/>
        <family val="1"/>
      </rPr>
      <t>z przeznaczeniem na wykonanie pilnych prac zabezpieczających obiekt przed dalszą degradacją;</t>
    </r>
  </si>
  <si>
    <r>
      <t xml:space="preserve"> - kwocie 14.760 zł wydatki na wieloletnie zadanie inwestycyjne pn. </t>
    </r>
    <r>
      <rPr>
        <i/>
        <sz val="10"/>
        <rFont val="Times New Roman"/>
        <family val="1"/>
      </rPr>
      <t xml:space="preserve">"Dokumentacje projektowe" </t>
    </r>
    <r>
      <rPr>
        <sz val="10"/>
        <rFont val="Times New Roman"/>
        <family val="1"/>
      </rPr>
      <t>w związku z brakiem możliwości wykorzystania 
   środków w 2019 r. na zapłatę wynagrodzenia za sprawowanie nadzoru autorskiego nad realizacją prac budowlanych w Pałacu
   Dąmbskich przy ul. Żeglarskiej 8 w Toruniu, w wyniku opóźnienia zakończenia robót.</t>
    </r>
  </si>
  <si>
    <r>
      <t xml:space="preserve">Zwiększa się o kwotę 435.113 zł wydatki zaplanowane na projekt pn. </t>
    </r>
    <r>
      <rPr>
        <i/>
        <sz val="10"/>
        <rFont val="Times New Roman"/>
        <family val="1"/>
      </rPr>
      <t xml:space="preserve">"Infostrada Kujaw i Pomorza 2.0" </t>
    </r>
    <r>
      <rPr>
        <sz val="10"/>
        <rFont val="Times New Roman"/>
        <family val="1"/>
      </rPr>
      <t>realizowany w ramach RPO WK-P 2014-2020, Działania 2.1. Środki przeniesione zostają z roku 2023 z przeznaczeniem na pokrycie kosztów opracowania architektury technologiczno-procesowej dla Platformy Miejskiej. Ogólna wartość projektu się nie zmienia.</t>
    </r>
  </si>
  <si>
    <r>
      <t xml:space="preserve"> - o kwotę 380.000 zł na zadanie pn. </t>
    </r>
    <r>
      <rPr>
        <i/>
        <sz val="10"/>
        <rFont val="Times New Roman"/>
        <family val="1"/>
      </rPr>
      <t>"Medyczno-Społeczne Centrum Kształcenia Zawodowego i Ustawicznego w Toruniu - remonty"</t>
    </r>
    <r>
      <rPr>
        <sz val="10"/>
        <rFont val="Times New Roman"/>
        <family val="1"/>
      </rPr>
      <t xml:space="preserve"> i odstępuje
   się w 2020 r. od wykonania prac remontowych polegających na malowaniu elewacji z wymianą rynien, rur spustowych, blacharki i naprawie 
   tynków oraz specjalistycznych prac mykologiczno-budowlanych w pomieszczeniach piwnicznych;</t>
    </r>
  </si>
  <si>
    <t>Jednocześnie zmniejsza się wydatki finansowane ze środków własnych województwa łącznie o kwotę 43.038 zł.</t>
  </si>
  <si>
    <t xml:space="preserve">   - w kwocie 1.264,72 zł w planie finansowym Urzędu Marszałkowskiego w Toruniu.</t>
  </si>
  <si>
    <r>
      <t xml:space="preserve">Zmniejsza się o kwotę 186.620 zł wydatki zaplanowane na zabezpieczenie wkładu własnego w projekcie pn. </t>
    </r>
    <r>
      <rPr>
        <i/>
        <sz val="10"/>
        <rFont val="Times New Roman"/>
        <family val="1"/>
      </rPr>
      <t xml:space="preserve">"Kujawsko-Pomorska Szkoła Internetowa" </t>
    </r>
    <r>
      <rPr>
        <sz val="10"/>
        <rFont val="Times New Roman"/>
        <family val="1"/>
      </rPr>
      <t>realizowanym w ramach RPO WK-P 2014-2020, Poddziałania 10.2.2, tj. do kwoty stanowiącej 5% wartości całkowitej zadania.</t>
    </r>
  </si>
  <si>
    <r>
      <t xml:space="preserve">Określa się wydatki w kwocie 92.798 zł na projekt pn. </t>
    </r>
    <r>
      <rPr>
        <i/>
        <sz val="10"/>
        <rFont val="Times New Roman"/>
        <family val="1"/>
      </rPr>
      <t xml:space="preserve">"Lokalny Ośrodek Wiedzy i Edukacji w K-P SOSW Nr 1 w Bydgoszczy" </t>
    </r>
    <r>
      <rPr>
        <sz val="10"/>
        <rFont val="Times New Roman"/>
        <family val="1"/>
      </rPr>
      <t>przewidziany do realizacji w latach 2020-2021 przez Kujawsko-Pomorski Specjalny Ośrodek Szkolno-Wychowawczy nr 1 im. Louisa Braille'a w Bydgoszczy w ramach Programu Operacyjnego Wiedza Edukacja Rozwój 2014-2020, Działania 2.14. Celem projektu jest aktywizacja 200 osób dorosłych i społeczności lokalnej na rzecz rozwoju umiejętności stanowiących podstawę dla uczenia się przez całe życie, przydatnych do poruszania się na rynku pracy, dla rozwoju osobistego i rozwoju wspólnot. W ramach projektu zorganizowane zostaną kursy języka angielskiego, niemieckiego i rosyjskiego/ukraińskiego, warsztaty IT i ICT, warsztaty kompetencji rodzicielskich, z zakresu wizażu i stylizacji, międzypokoleniowe z robotyki, z zakresu zdrowego odżywiania, z relaksacji, z zakresu przedsiębiorczości, florystyczne i taneczne. Zaplanowano również wyjazdy kulturalno- oświatowe i plenery artystyczne. Powyższa kwota sfinansowana zostanie z budżetu środków europejskich w kwocie 78.210 zł oraz z budżetu państwa na współfinansowanie krajowe w kwocie 14.588 zł.</t>
    </r>
  </si>
  <si>
    <r>
      <t xml:space="preserve">Zwiększa się o kwotę 16.784.286 zł wydatki zaplanowane na projekt pn. </t>
    </r>
    <r>
      <rPr>
        <i/>
        <sz val="10"/>
        <rFont val="Times New Roman"/>
        <family val="1"/>
      </rPr>
      <t xml:space="preserve">"Kooperacja-efektywna i skuteczna" </t>
    </r>
    <r>
      <rPr>
        <sz val="10"/>
        <rFont val="Times New Roman"/>
        <family val="1"/>
      </rPr>
      <t>realizowany przez Regionalny Ośrodek Polityki Społecznej w Toruniu w ramach Programu Operacyjnego Wiedza Edukacja Rozwój 2014-2020, Działania 2.5. Zmiana wynika z rozszerzenia zakresu rzeczowo-finansowanego projektu o wsparcie wybranych podmiotów z obszaru pomocy społecznej, pieczy zastępczej i ochrony zdrowia w celu zwalczania skutków COVID-19. Zwiększa się ogólna wartość projektu.</t>
    </r>
  </si>
  <si>
    <t>Powyższa zmiana dokonywana jest w związku z przeniesieniem środków niewydatkowanych w roku 2019.</t>
  </si>
  <si>
    <r>
      <t xml:space="preserve">Określa się wydatki w kwocie 18.874.621 zł na projekt pn. </t>
    </r>
    <r>
      <rPr>
        <i/>
        <sz val="10"/>
        <rFont val="Times New Roman"/>
        <family val="1"/>
      </rPr>
      <t xml:space="preserve">"Pomagamy skutecznie" </t>
    </r>
    <r>
      <rPr>
        <sz val="10"/>
        <rFont val="Times New Roman"/>
        <family val="1"/>
      </rPr>
      <t>przewidziany do realizacji w roku 2020 przez Regionalny Ośrodek Polityki Społecznej w Toruniu w ramach Programu Operacyjnego Wiedza Edukacja Rozwój 2014-2020, Działania 2.8. Celem projektu jest podjęcie działań minimalizujących skutki COVID-19 oraz ograniczających rozprzestrzenianie się wirusa w DPS na terenie województwa kujawsko-pomorskiego. Ogłoszony zostanie konkurs grantowy dla podmiotów prowadzących zarejestrowane Domy Pomocy Społecznej, których organami prowadzącymi są zarówno jednostki samorządu terytorialnego, jak i podmioty niepubliczne. Powyższa kwota sfinansowana zostanie z budżetu środków europejskich w kwocie 15.907.530 zł oraz z budżetu państwa na współfinansowanie krajowe w kwocie 2.967.091 zł.</t>
    </r>
  </si>
  <si>
    <r>
      <t xml:space="preserve">Zmniejsza się o kwotę 170.000 zł wydatki zaplanowane na zadanie pn. </t>
    </r>
    <r>
      <rPr>
        <i/>
        <sz val="10"/>
        <rFont val="Times New Roman"/>
        <family val="1"/>
      </rPr>
      <t>"Kujawsko-Pomorski Specjalny Ośrodek Szkolno-Wychowawczy nr 2 w Bydgoszczy - remonty"</t>
    </r>
    <r>
      <rPr>
        <sz val="10"/>
        <rFont val="Times New Roman"/>
        <family val="1"/>
      </rPr>
      <t>. W ramach zadania przewidziano wymianę części przestarzałego oświetlenia wewnętrznego w pomieszczeniach internatu Ośrodka, gipsowanie i malowanie szkolnych klatek schodowych a także korytarzy części administracyjnej i internatu. W związku z panującą epidemią COVID-19 i wstrzymaniem działalności Ośrodka, brak było możliwości wszczęcia postępowania przetargowego na wyłonienie wykonawcy a tym samym przeprowadzenia remontu w okresie wakacyjnym. W związku z powyższym odstępuje się od realizacji zadania w 2020 r.</t>
    </r>
  </si>
  <si>
    <r>
      <t xml:space="preserve">Określa się wydatki w kwocie 18.413 zł na zadanie pn. </t>
    </r>
    <r>
      <rPr>
        <i/>
        <sz val="10"/>
        <rFont val="Times New Roman"/>
        <family val="1"/>
      </rPr>
      <t xml:space="preserve">"Przywrócenie równowagi ekologicznej na terenach gmin województwa kujawsko-pomorskiego w związku z budową autostrady A1 w latach 2011-2015". </t>
    </r>
    <r>
      <rPr>
        <sz val="10"/>
        <rFont val="Times New Roman"/>
        <family val="1"/>
      </rPr>
      <t>Powyższa kwota przeznaczona zostanie na pomoc finansową dla gminy Kowal na zadanie inwestycyjne pn. "Budowa instalacji fotowoltaicznych na budynkach użyteczności publicznej (SUW Nakonowo, SUW Grabkowo, SUW Dębniaki, oczyszczalnia Gołaszewo, Zespół Szkół w Grabkowie" realizowane w celu zrekompensowania strat przyrodniczych i środowiskowych powstałych w wyniku budowy autostrady A-1. Realizacja zadania przeniesiona została z roku 2019 r. w związku z unieważnieniem przez gminę prowadzonego w zeszłym roku postępowania przetargowego.</t>
    </r>
  </si>
  <si>
    <t xml:space="preserve">   - w kwocie 167.350 zł z przeznaczeniem na zakup wyposażenia na potrzeby Mediateki przy ul. Fałata 35. Dotacja przeznaczona zostanie na zakup
     nowoczesnego sprzętu i mebli. Kwota 29.999 zł wydatkowana zostanie na wyrzutnię na książki, stanowiącą zakup inwestycyjny.</t>
  </si>
  <si>
    <r>
      <t xml:space="preserve">Określa się dotację w kwocie 10.016 zł dla Muzeum Ziemi Kujawskiej i Dobrzyńskiej we Włocławku z przeznaczeniem na zabezpieczenie wkładu własnego w projekcie  pn. </t>
    </r>
    <r>
      <rPr>
        <i/>
        <sz val="10"/>
        <rFont val="Times New Roman"/>
        <family val="1"/>
      </rPr>
      <t>Zakup wyposażenia do Pracowni Konserwatorskiej Muzeum Ziemi Kujawskiej i Dobrzyńskiej we Włocławku</t>
    </r>
    <r>
      <rPr>
        <sz val="10"/>
        <rFont val="Times New Roman"/>
        <family val="1"/>
      </rPr>
      <t>, na który instytucja uzyskała dofinansowanie od Ministra Kultury i Dziedzictwa Narodowego w ramach Programu: Wspieranie działań muzealnych. W ramach projektu przewidziano zakup urządzeń i sprzętu, które usprawnią wykonywane prace konserwatorskie oraz poprawią bezpieczeństwo i higienę pracy, tj.: nawilżacza i oczyszczacza powietrza, stanowiskowego odciągu pyłów i oparów (2 szt.), stołu roboczego, osuszacza powietrza, sekcji szufladowej (2 szt.), specjalistycznego odkurzacza do zbiorów, lampy stojącej, stolika uniwersalnego, rejestratora temperatury i wilgotności (2 szt.).</t>
    </r>
  </si>
  <si>
    <t>Odstępuje się od udzielenia dotacji w kwocie 130.000 zł dla Ośrodka Chopinowskiego w Szafarni na organizację Międzynarodowego Konkursu Pianistycznego im. Fryderyka Chopina dla Dzieci i Młodzieży. Zmiana wynika z decyzji dyrektora Ośrodka o odwołaniu organizacji przedsięwzięcia w wyniku wprowadzenia w kraju stanu zagrożenia epidemiologicznego i konieczności ograniczenia działalności związanej z organizacją wydarzeń kulturalnych.</t>
  </si>
  <si>
    <r>
      <t>Zwiększa się o kwotę 600.000 zł wydatki zaplanowane na zadanie własne pn.</t>
    </r>
    <r>
      <rPr>
        <i/>
        <sz val="10"/>
        <rFont val="Times New Roman"/>
        <family val="1"/>
      </rPr>
      <t xml:space="preserve"> "Mała architektura i budowa infrastruktury sportowej przy obiektach edukacyjnych - wsparcie finansowe"</t>
    </r>
    <r>
      <rPr>
        <sz val="10"/>
        <rFont val="Times New Roman"/>
        <family val="1"/>
      </rPr>
      <t xml:space="preserve"> z przeznaczeniem na udzielenie pomocy finansowej jednostkom samorządu terytorialnego na dofinansowanie zadań inwestycyjnych w ramach pn. "Kujawsko-Pomorskiej Małej Infrastruktury Sportowej" (50.000 zł) oraz polegających na budowie przyszkolnych sal sportowych (550.000 zł).</t>
    </r>
  </si>
  <si>
    <r>
      <t>Zmniejsza się o kwotę 544.000 zł wydatki zaplanowane na zadanie własne pn</t>
    </r>
    <r>
      <rPr>
        <i/>
        <sz val="10"/>
        <rFont val="Times New Roman"/>
        <family val="1"/>
      </rPr>
      <t xml:space="preserve">. "Granty - zadania w zakresie upowszechniania kultury fizycznej i sportu", </t>
    </r>
    <r>
      <rPr>
        <sz val="10"/>
        <rFont val="Times New Roman"/>
        <family val="1"/>
      </rPr>
      <t>w związku z brakiem możliwości realizacji części zadań przewidzianych do zlecenia w trybie ustawy o działalności pożytku publicznego i wolontariacie w wyniku ograniczeń związanych z zapobieganiem, przeciwdziałaniem i zwalczeniem COVID-19.</t>
    </r>
  </si>
  <si>
    <t>§ 5 pkt 2 dotyczący rezerw celowych</t>
  </si>
  <si>
    <t>§ 5 pkt 2 lit. a dotyczący rezerwy celowej na wydatki związane z realizacją programów finansowanych z udziałem środków unijnych</t>
  </si>
  <si>
    <t>zwiększeniem  planowanych dochodów o kwotę 44.296.900 zł, tj. do kwoty 1.224.785.571,53 zł;</t>
  </si>
  <si>
    <t>zwiększeniem planowanych wydatków o kwotę 44.296.900 zł, tj. do kwoty 1.324.285.571,53 zł.</t>
  </si>
  <si>
    <t>Powyższe zmiany nie wpływają na deficyt budżetowy.</t>
  </si>
  <si>
    <r>
      <t xml:space="preserve">     - w kwocie 635.741 zł na projekt pn. </t>
    </r>
    <r>
      <rPr>
        <i/>
        <sz val="10"/>
        <rFont val="Times New Roman"/>
        <family val="1"/>
      </rPr>
      <t xml:space="preserve">"Ograniczenie emisji spalin poprzez rozbudowę sieci dróg rowerowych znajdujących się w koncepcji 
       rozwoju systemu transportu Bydgosko-Toruńskiego Obszaru Funkcjonalnego dla: Części nr 2 - Złotoria - Nowa Wieś - Lubicz Górny 
       w ciągu drogi wojewódzkiej nr 657" </t>
    </r>
    <r>
      <rPr>
        <sz val="10"/>
        <rFont val="Times New Roman"/>
        <family val="1"/>
      </rPr>
      <t>planowany do dofinansowania w ramach RPO WK-P, Działania 3.4;</t>
    </r>
  </si>
  <si>
    <r>
      <t xml:space="preserve">     - w kwocie 626.861 zł na projekt pn. </t>
    </r>
    <r>
      <rPr>
        <i/>
        <sz val="10"/>
        <rFont val="Times New Roman"/>
        <family val="1"/>
      </rPr>
      <t xml:space="preserve">"Ograniczenie emisji spalin poprzez rozbudowę sieci dróg rowerowych znajdujących się w koncepcji 
       rozwoju systemu transportu Bydgosko-Toruńskiego Obszaru Funkcjonalnego dla: Części nr 3 - Toruń - Mała Nieszawka - Wielka 
       Nieszawka - Cierpice w ciągu drogi wojewódzkiej nr 273" </t>
    </r>
    <r>
      <rPr>
        <sz val="10"/>
        <rFont val="Times New Roman"/>
        <family val="1"/>
      </rPr>
      <t xml:space="preserve"> planowany do dofinansowania w ramach RPO WK-P, Działania 3.4;</t>
    </r>
  </si>
  <si>
    <r>
      <t xml:space="preserve">      - o kwotę 2.197.425 zł na projekt pn. </t>
    </r>
    <r>
      <rPr>
        <i/>
        <sz val="10"/>
        <rFont val="Times New Roman"/>
        <family val="1"/>
      </rPr>
      <t xml:space="preserve">"Ograniczenie emisji spalin poprzez rozbudowę sieci dróg rowerowych znajdujących się w koncepcji 
        rozwoju systemu transportu Bydgosko-Toruńskiego Obszaru Funkcjonalnego dla: Części nr 1 - Nawra-Kończewice-Chełmża-Zalesie-
        Kiełbasin-Mlewo-Mlewiec-Srebrniki-Sierakowo w ciągu dróg wojewódzkich nr: 551,649,554" </t>
    </r>
    <r>
      <rPr>
        <sz val="10"/>
        <rFont val="Times New Roman"/>
        <family val="1"/>
      </rPr>
      <t>(Poddziałanie 3.5.2);</t>
    </r>
  </si>
  <si>
    <r>
      <t xml:space="preserve">      - o kwotę 2.395.875 zł na projekt pn. </t>
    </r>
    <r>
      <rPr>
        <i/>
        <sz val="10"/>
        <rFont val="Times New Roman"/>
        <family val="1"/>
      </rPr>
      <t xml:space="preserve">"Ograniczenie emisji spalin poprzez rozbudowę sieci dróg rowerowych znajdujących się w koncepcji 
        rozwoju systemu transportu Bydgosko-Toruńskiego Obszaru Funkcjonalnego dla: Części nr 2 - Złotoria - Nowa Wieś - Lubicz Górny 
        w ciągu drogi wojewódzkiej nr 657" </t>
    </r>
    <r>
      <rPr>
        <sz val="10"/>
        <rFont val="Times New Roman"/>
        <family val="1"/>
      </rPr>
      <t>(Poddziałanie 3.5.2);</t>
    </r>
  </si>
  <si>
    <r>
      <t xml:space="preserve">     - o kwotę 2.183.913 zł na projekt pn. </t>
    </r>
    <r>
      <rPr>
        <i/>
        <sz val="10"/>
        <rFont val="Times New Roman"/>
        <family val="1"/>
      </rPr>
      <t xml:space="preserve">"Ograniczenie emisji spalin poprzez rozbudowę sieci dróg rowerowych znajdujących się w koncepcji 
       rozwoju systemu transportu Bydgosko-Toruńskiego Obszaru Funkcjonalnego dla: Części nr 3 - Toruń - Mała Nieszawka - Wielka 
       Nieszawka - Cierpice w ciągu drogi wojewódzkiej nr 273" </t>
    </r>
    <r>
      <rPr>
        <sz val="10"/>
        <rFont val="Times New Roman"/>
        <family val="1"/>
      </rPr>
      <t>(Poddziałanie 3.5.2);</t>
    </r>
  </si>
  <si>
    <r>
      <t xml:space="preserve">         pn. </t>
    </r>
    <r>
      <rPr>
        <i/>
        <sz val="10"/>
        <rFont val="Times New Roman"/>
        <family val="1"/>
      </rPr>
      <t>"Ograniczenie emisji spalin poprzez rozbudowę sieci dróg rowerowych znajdujących się 
         w koncepcji rozwoju systemu transportu Bydgosko-Toruńskiego Obszaru Funkcjonalnego dla: 
         Części nr 2 - Złotoria - Nowa Wieś - Lubicz Górny w ciągu drogi wojewódzkiej nr 657"</t>
    </r>
  </si>
  <si>
    <r>
      <t xml:space="preserve">         pn. </t>
    </r>
    <r>
      <rPr>
        <i/>
        <sz val="10"/>
        <rFont val="Times New Roman"/>
        <family val="1"/>
      </rPr>
      <t>"Ograniczenie emisji spalin poprzez rozbudowę sieci dróg rowerowych znajdujących się 
         w koncepcji rozwoju systemu transportu Bydgosko-Toruńskiego Obszaru Funkcjonalnego dla: 
         Części nr 3 - Toruń - Mała Nieszawka - Wielka Nieszawka - Cierpice w ciągu drogi wojewódzkiej
         nr 273"</t>
    </r>
  </si>
  <si>
    <r>
      <t xml:space="preserve">       - Poddziałania 3.5.2 Zrównoważona mobilność miejska i promowanie strategii niskoemisyjnych, na projekt 
         pn. </t>
    </r>
    <r>
      <rPr>
        <i/>
        <sz val="10"/>
        <rFont val="Times New Roman"/>
        <family val="1"/>
      </rPr>
      <t>"Ograniczenie emisji spalin poprzez rozbudowę sieci dróg rowerowych znajdujących się 
         w koncepcji rozwoju systemu transportu Bydgosko-Toruńskiego Obszaru Funkcjonalnego dla: 
         Części nr 1 - Nawra- Kończewice-Chełmża- Zalesie-Kiełbasin-Mlewo-Mlewiec-Srebrniki-Sierakowo
         w ciągu dróg wojewódzkich nr: 551,649,554"</t>
    </r>
  </si>
  <si>
    <t>Powyższych zmian dokonuje się w celu dostosowania planu dochodów do wielkości wynikających ze złożonego do Ministra Funduszy i Polityki Regionalnej planu udzielania dotacji celowej z budżetu państwa dla województwa kujawsko-pomorskiego w 2020 roku.</t>
  </si>
  <si>
    <t>Zwiększa się planowane dochody z tytułu dotacji celowej z budżetu państwa w związku z Decyzją Wojewody Kujawsko-Pomorskiego Nr WFB.I.3120.3.34.2020 z dnia 27 maja 2020 r. o zwiększeniu planu dotacji celowych o kwotę 65.991 zł z przeznaczeniem na realizację zadań w zakresie wychowania przedszkolnego w 2020 r., w tym sklasyfikowanych w rozdziale 80105 w kwocie 22.953 zł oraz w rozdziale 80149 w kwocie 43.038 zł.</t>
  </si>
  <si>
    <r>
      <t xml:space="preserve">Określa się dochody z tytułu dotacji celowej na projekt pn. </t>
    </r>
    <r>
      <rPr>
        <i/>
        <sz val="10"/>
        <rFont val="Times New Roman"/>
        <family val="1"/>
      </rPr>
      <t>"Lokalny Ośrodek Wiedzy i Edukacji w K-P SOSW Nr 1 w Bydgoszczy"</t>
    </r>
    <r>
      <rPr>
        <sz val="10"/>
        <rFont val="Times New Roman"/>
        <family val="1"/>
      </rPr>
      <t xml:space="preserve"> przewidziany do realizacji przez  Kujawsko-Pomorski Specjalny Ośrodek Szkolno-Wychowawczy nr 1 im. Louisa Braille'a w Bydgoszczy w ramach Programu Operacyjnego Wiedza Edukacja Rozwój 2014-2020, Działania 2.14 łącznie w kwocie 92.798 zł, w tym z budżetu środków europejskich w kwocie 78.210 zł oraz z budżetu państwa na współfinansowanie krajowe w kwocie 14.588 zł.</t>
    </r>
  </si>
  <si>
    <r>
      <t>Zwiększa się dochody z tytułu dotacji celowej z budżetu państwa zaplanowane na projekt pn.</t>
    </r>
    <r>
      <rPr>
        <i/>
        <sz val="10"/>
        <rFont val="Times New Roman"/>
        <family val="1"/>
      </rPr>
      <t xml:space="preserve"> "Kooperacja-efektywna i skuteczna"</t>
    </r>
    <r>
      <rPr>
        <sz val="10"/>
        <rFont val="Times New Roman"/>
        <family val="1"/>
      </rPr>
      <t xml:space="preserve"> realizowany przez Regionalny Ośrodek Polityki Społecznej w Toruniu w ramach Programu Operacyjnego Wiedza Edukacja Rozwój 2014-2020, Działania 2.5 łącznie o kwotę 16.784.286 zł, w tym z budżetu środków europejskich o kwotę 14.145.797 zł oraz z budżetu państwa na współfinansowanie krajowe o kwotę 2.638.489 zł, w związku z rozszerzeniem zakresu rzeczowo-finansowego projektu o działania związane ze zwalczaniem skutków COVID-19.</t>
    </r>
  </si>
  <si>
    <r>
      <t xml:space="preserve">Określa się dochody z tytułu dotacji celowej z budżetu państwa na projekt pn. </t>
    </r>
    <r>
      <rPr>
        <i/>
        <sz val="10"/>
        <rFont val="Times New Roman"/>
        <family val="1"/>
      </rPr>
      <t>"Pomagamy skutecznie"</t>
    </r>
    <r>
      <rPr>
        <sz val="10"/>
        <rFont val="Times New Roman"/>
        <family val="1"/>
      </rPr>
      <t xml:space="preserve"> przewidziany do realizacji przez  Regionalny Ośrodek Polityki Społecznej w Toruniu w ramach Programu Operacyjnego Wiedza Edukacja Rozwój 2014-2020, Działania 2.8 łącznie w kwocie 18.874.621 zł, w tym z budżetu środków europejskich w kwocie 15.907.530 zł oraz z budżetu państwa na współfinansowanie krajowe w kwocie 2.967.091 zł, w związku z przyznaniem dofinansowania przez Ministerstwo Rodziny, Pracy i Polityki Społecznej.</t>
    </r>
  </si>
  <si>
    <r>
      <t xml:space="preserve">         - finansowanych z dotacji od jednostek samorządu terytorialnego w kwocie 378.225 zł na zadanie pn.</t>
    </r>
    <r>
      <rPr>
        <i/>
        <sz val="10"/>
        <rFont val="Times New Roman"/>
        <family val="1"/>
      </rPr>
      <t xml:space="preserve"> "Opracowanie dokumentacji
           projektowej dla rozbudowy drogi wojewódzkiej Nr 244 Kamieniec-Strzelce Dolne, m. Żołędowo, ul. Jastrzębia od km 30+068 do 
           km 33+342, dł. 3,274 km" </t>
    </r>
    <r>
      <rPr>
        <sz val="10"/>
        <rFont val="Times New Roman"/>
        <family val="1"/>
      </rPr>
      <t>w związku z przeniesieniem środków od gminy Osielsko niewydatkowanych w roku 2019, w wyniku 
           przedłużającej się procedury związanej z uzyskaniem decyzji środowiskowych i podpisaniem aneksu nr 3 do umowy, zgodnie z którym  
           dotacja podzielona została na dwie transze, z których termin przekazania II transzy określony został do dnia 31 października 2020 r.;</t>
    </r>
  </si>
  <si>
    <r>
      <t xml:space="preserve">         - łącznie w kwocie 306.639 zł w tym finansowanych ze środków własnych województwa w kwocie 206.639 zł oraz z dotacji od jednostek 
           samorządu terytorialnego w kwocie 100.000 zł na zadanie pn.</t>
    </r>
    <r>
      <rPr>
        <i/>
        <sz val="10"/>
        <rFont val="Times New Roman"/>
        <family val="1"/>
      </rPr>
      <t xml:space="preserve"> "Opracowanie dokumentacji projektowej dla przebudowy drogi 
           wojewódzkiej Nr 301 Janowice-Tadzin-Bądkowo-Krotoszyn-Osięciny na odc. od km 2+290 do km 18+295,5 km oraz od km 
          18+892,5 do km 19+226, dł. 16,339 km" </t>
    </r>
    <r>
      <rPr>
        <sz val="10"/>
        <rFont val="Times New Roman"/>
        <family val="1"/>
      </rPr>
      <t>w związku z przeniesieniem środków od gminy Bądkowo oraz środków własnych województwa 
           niewydatkowanych w roku 2019 na skutek przedłużającej się procedury uzyskania decyzji o środowiskowych uwarunkowaniach i braku 
           projektu wykonawczego;</t>
    </r>
  </si>
  <si>
    <r>
      <t xml:space="preserve">Zwiększa się o kwotę 27.605 zł wydatki zaplanowane na projekt pn. </t>
    </r>
    <r>
      <rPr>
        <i/>
        <sz val="10"/>
        <rFont val="Times New Roman"/>
        <family val="1"/>
      </rPr>
      <t>"Poprawa bezpieczeństwa i komfortu życia mieszkańców oraz wsparcie niskoemisyjnego transportu drogowego poprzez wybudowanie dróg dla rowerów (lider: powiat toruński)"</t>
    </r>
    <r>
      <rPr>
        <sz val="10"/>
        <rFont val="Times New Roman"/>
        <family val="1"/>
      </rPr>
      <t xml:space="preserve"> RPO WK-P, Podziałanie 3.5.2 ujęty w planie finansowym Urzędu Marszałkowskiego w Toruniu. Środki przeniesione zostają z roku 2019 r. Zmniejsza się ogólna wartość projektu w związku ze zmniejszeniem wkładu wszystkich partnerów projektu na skutek zwiększenia dofinansowania ze strony Zintegrowanych Inwestycji Terytorialnych.</t>
    </r>
  </si>
  <si>
    <r>
      <t xml:space="preserve"> - projektu pn. </t>
    </r>
    <r>
      <rPr>
        <i/>
        <sz val="10"/>
        <rFont val="Times New Roman"/>
        <family val="1"/>
      </rPr>
      <t xml:space="preserve">"Ograniczenie emisji spalin poprzez rozbudowę sieci dróg rowerowych znajdujących się w koncepcji rozwoju systemu 
   transportu Bydgosko-Toruńskiego Obszaru Funkcjonalnego dla: Części nr 3 - Toruń - Mała Nieszawka - Wielka Nieszawka - Cierpice 
   w ciągu drogi wojewódzkiej nr 273" </t>
    </r>
    <r>
      <rPr>
        <sz val="10"/>
        <rFont val="Times New Roman"/>
        <family val="1"/>
      </rPr>
      <t>i zmniejsza wydatki o kwotę 4.261.394 zł.</t>
    </r>
  </si>
  <si>
    <r>
      <t xml:space="preserve"> - projektu pn. </t>
    </r>
    <r>
      <rPr>
        <i/>
        <sz val="10"/>
        <rFont val="Times New Roman"/>
        <family val="1"/>
      </rPr>
      <t xml:space="preserve">"Ograniczenie emisji spalin poprzez rozbudowę sieci dróg rowerowych znajdujących się w koncepcji rozwoju systemu 
   transportu Bydgosko-Toruńskiego Obszaru Funkcjonalnego dla: Części nr 2 - Złotoria - Nowa Wieś - Lubicz Górny w ciągu drogi 
   wojewódzkiej nr 657" </t>
    </r>
    <r>
      <rPr>
        <sz val="10"/>
        <rFont val="Times New Roman"/>
        <family val="1"/>
      </rPr>
      <t>i zmniejsza wydatki o kwotę 4.333.520 zł;</t>
    </r>
  </si>
  <si>
    <r>
      <t xml:space="preserve"> - w kwocie 3.291.477 zł na projekt pn. </t>
    </r>
    <r>
      <rPr>
        <i/>
        <sz val="10"/>
        <rFont val="Times New Roman"/>
        <family val="1"/>
      </rPr>
      <t>"Ograniczenie emisji spalin poprzez rozbudowę sieci dróg rowerowych znajdujących się w koncepcji 
   rozwoju systemu transportu Bydgosko-Toruńskiego Obszaru Funkcjonalnego dla: Części nr 2 - Złotoria - Nowa Wieś - Lubicz Górny 
   w ciągu drogi wojewódzkiej nr 657";</t>
    </r>
  </si>
  <si>
    <r>
      <t xml:space="preserve"> - w kwocie 3.208.618 zł na projekt pn. </t>
    </r>
    <r>
      <rPr>
        <i/>
        <sz val="10"/>
        <rFont val="Times New Roman"/>
        <family val="1"/>
      </rPr>
      <t>"Ograniczenie emisji spalin poprzez rozbudowę sieci dróg rowerowych znajdujących się w koncepcji 
   rozwoju systemu transportu Bydgosko-Toruńskiego Obszaru Funkcjonalnego dla: Części nr 3 - Toruń - Mała Nieszawka - Wielka 
   Nieszawka - Cierpice w ciągu drogi wojewódzkiej nr 273".</t>
    </r>
  </si>
  <si>
    <r>
      <t xml:space="preserve">Wprowadza się następujące zmiany w projekcie pn. </t>
    </r>
    <r>
      <rPr>
        <i/>
        <sz val="10"/>
        <rFont val="Times New Roman"/>
        <family val="1"/>
      </rPr>
      <t>"Ograniczenie emisji spalin poprzez rozbudowę sieci dróg rowerowych znajdujących się w koncepcji rozwoju  systemu transportu Bydgosko-Toruńskiego Obszaru Funkcjonalnego dla: Części nr 1 - Nawra-Kończewice-Chełmża- Zalesie-Kiełbasin-Mlewo-Mlewiec - Srebrniki-Sierakowo w ciągu dróg wojewódzkich nr: 551,649,554"</t>
    </r>
    <r>
      <rPr>
        <sz val="10"/>
        <rFont val="Times New Roman"/>
        <family val="1"/>
      </rPr>
      <t xml:space="preserve"> realizowanym w ramach RPO WKP 2014-2020, Działania 3.5.2:</t>
    </r>
  </si>
  <si>
    <t>Zmniejsza się o kwotę 1.074.765 zł wydatki zaplanowane na objęcie udziałów w podwyższonym kapitale Spółki Kujawsko-Pomorskie Centrum Kompetencji Cyfrowych, przy jednoczesnym określeniu wydatków na dopłaty do Spółki z przeznaczeniem na pokrycie ujemnego wyniku finansowego na działalności operacyjnej za rok 2019.</t>
  </si>
  <si>
    <t>Zmniejsza się o kwotę 933.756 zł dotację zaplanowaną dla Uniwersytetu Technologiczno-Przyrodniczego im. Jana i Jędrzeja Śniadeckich w Bydgoszczy na wkład własny w przedsięwzięciu inwestycyjnym pn. "Budowa budynków dydaktyczno-laboratoryjnych dla potrzeb Uniwersytetu Technologiczno-Przyrodniczego w Bydgoszczy al. prof. Sylwestra Kaliskiego 7". Zmiana wynika z braku możliwości wydatkowania przez Uniwersytet powyższych środków w 2020 r. Zgodnie z harmonogramem wypłaty transz dotacji celowej w 2020 r. UTP wydatkuje środki pochodzące z MNiSW w kwocie 8.690.980 zł, zatem dotacja z budżetu województwa wyniesie 2.607.294 zł (partycypacja do 30% dotacji ministerialnej). Środki przeniesione zostają na rok 2022. W wyniku zwiększenia przez Ministerstwo Nauki i Szkolnictwa Wyższego dofinansowania na zadanie, zwiększa się ogólna  wartość dofinansowania ze środków województwa</t>
  </si>
  <si>
    <r>
      <t xml:space="preserve"> - o kwotę 250.000 zł na zadanie pn. </t>
    </r>
    <r>
      <rPr>
        <i/>
        <sz val="10"/>
        <rFont val="Times New Roman"/>
        <family val="1"/>
      </rPr>
      <t>"Medyczno-Społeczne Centrum Kształcenia Zawodowego i Ustawicznego w Inowrocławiu - remont"</t>
    </r>
    <r>
      <rPr>
        <sz val="10"/>
        <rFont val="Times New Roman"/>
        <family val="1"/>
      </rPr>
      <t xml:space="preserve"> 
   i odstępuje się w 2020 r. od wykonania remontu wszystkich pomieszczeń znajdujących się na niskim parterze budynku.</t>
    </r>
  </si>
  <si>
    <t>Powyższe zmiany wynikają z konieczności wykonania w pierwszej kolejności dokumentacji projektowej i uzyskania wymaganych prawem pozwoleń i uzgodnień formalno-prawnych.</t>
  </si>
  <si>
    <r>
      <t xml:space="preserve"> - o kwotę 750.000 zł na zadanie pn. "</t>
    </r>
    <r>
      <rPr>
        <i/>
        <sz val="10"/>
        <rFont val="Times New Roman"/>
        <family val="1"/>
      </rPr>
      <t xml:space="preserve">Kujawsko-Pomorskie Centrum Edukacji Nauczycieli we Włocławku - rozbudowa budynku". </t>
    </r>
    <r>
      <rPr>
        <sz val="10"/>
        <rFont val="Times New Roman"/>
        <family val="1"/>
      </rPr>
      <t>W związku 
   z brakiem możliwości uzyskania pozwolenia na rozbudowę w wyniku trwających uzgodnień z Urzędem Miasta Włocławek dotyczących formy 
   prawnej udostępnienia Województwu działki w celu zaprojektowania wymaganego przepisami parkingu wydłuża się w czasie faza 
   projektowania. W związku z powyższym środki przeniesione zostają na rok 2021. Ogólna wartość inwestycji nie ulega zmianie;</t>
    </r>
  </si>
  <si>
    <r>
      <t xml:space="preserve">Określa wydatki w kwocie 70.000 zł na nowy projekt pn. </t>
    </r>
    <r>
      <rPr>
        <i/>
        <sz val="10"/>
        <rFont val="Times New Roman"/>
        <family val="1"/>
      </rPr>
      <t>"Profilaktyka WZW B i C dla mieszkańców województwa kujawsko-pomorskiego"</t>
    </r>
    <r>
      <rPr>
        <sz val="10"/>
        <rFont val="Times New Roman"/>
        <family val="1"/>
      </rPr>
      <t xml:space="preserve"> przewidziany do realizacji w latach 2020- 2023 w ramach RPO WK-P 2014-2020, Poddziałania 8.6.2. W ramach projektu przeprowadzone zostaną  badania diagnostyczne u 39.833 osób na obecność antygenu powierzchniowego HbsAg oraz krwi na obecność przeciwciał anty-HCV a także podane zostaną 3 dawki uodparniające czynnie na HBV. Przewidziano również grupowe spotkania edukacyjne. Na 2020 r. zaplanowane zostały środki na pokrycie kosztów związanych z przygotowaniem przedsięwzięcia. </t>
    </r>
  </si>
  <si>
    <r>
      <t xml:space="preserve">Zmniejsza się o kwotę 1.515.000 zł wydatki zaplanowane na wkład własny w projekcie w projekcie pn. </t>
    </r>
    <r>
      <rPr>
        <i/>
        <sz val="10"/>
        <rFont val="Times New Roman"/>
        <family val="1"/>
      </rPr>
      <t xml:space="preserve">"Ograniczenie negatywnych skutków COVID-19 poprzez działania profilaktyczne i zabezpieczające skierowane do służb medycznych" </t>
    </r>
    <r>
      <rPr>
        <sz val="10"/>
        <rFont val="Times New Roman"/>
        <family val="1"/>
      </rPr>
      <t>w związku z zabezpieczeniem wkładu własnego województwa w ramach kosztów pośrednich projektu (zmniejszenie limitu kosztów pośrednich projektu).</t>
    </r>
  </si>
  <si>
    <r>
      <t xml:space="preserve">         - finansowanych ze środków własnych województwa w kwocie 46.188 zł na zadanie pn.</t>
    </r>
    <r>
      <rPr>
        <i/>
        <sz val="10"/>
        <rFont val="Times New Roman"/>
        <family val="1"/>
      </rPr>
      <t xml:space="preserve"> "Opracowanie studium techniczno-ekonomiczno-
           środowiskowego inwestycji pn. "Budowa obwodnicy Tucholi" </t>
    </r>
    <r>
      <rPr>
        <sz val="10"/>
        <rFont val="Times New Roman"/>
        <family val="1"/>
      </rPr>
      <t>w związku z niewykorzystaniem środków w 2019 r. Brak możliwości zapłaty 
           wynagrodzenia za opracowanie dokumentacji w wyniku rozpatrywania przez GDOŚ w Warszawie odwołania mieszkańca Tucholi od decyzji 
           RDOŚ w Bydgoszczy;</t>
    </r>
  </si>
  <si>
    <r>
      <t xml:space="preserve"> - o kwotę 120.000 zł na zadanie pn. "</t>
    </r>
    <r>
      <rPr>
        <i/>
        <sz val="10"/>
        <rFont val="Times New Roman"/>
        <family val="1"/>
      </rPr>
      <t xml:space="preserve">Kujawsko-Pomorskie Centrum Edukacji Nauczycieli w Toruniu - remonty". </t>
    </r>
    <r>
      <rPr>
        <sz val="10"/>
        <rFont val="Times New Roman"/>
        <family val="1"/>
      </rPr>
      <t>Zmiana wynika z konieczności 
   wykonania w pierwszej kolejności dokumentacji projektowej i uzyskania wymaganych prawem pozwoleń i uzgodnień formalno-prawnych. 
   W związku z powyższym odstępuje się w 2020 r. od zaplanowanego remontu elewacji budynku gospodarczego.</t>
    </r>
  </si>
  <si>
    <r>
      <t>Określa się dotację dla Ośrodka Chopinowskiego w Szafarni w kwocie 28.900 zł z przeznaczeniem na zabezpieczenie wkładu własnego w projekcie pn.</t>
    </r>
    <r>
      <rPr>
        <i/>
        <sz val="10"/>
        <rFont val="Times New Roman"/>
        <family val="1"/>
      </rPr>
      <t xml:space="preserve"> Wakacje z Chopinem</t>
    </r>
    <r>
      <rPr>
        <sz val="10"/>
        <rFont val="Times New Roman"/>
        <family val="1"/>
      </rPr>
      <t>, na który instytucja uzyskała dofinansowanie w ramach Programu Ministra Kultury i Dziedzictwa Narodowego: Muzyka. W ramach projektu przewidziano organizację w Ośrodku łącznie 9 koncertów z muzyką Fryderyka Chopina w każdą niedzielę wakacji od 5 lipca do 30 sierpnia br. Koncerty transmitowane będą na żywo na profilu Facebook Ośrodka oraz na jego stronie internetowej. Utwory Chopina prezentowane będą przez uznanych polskich pianistów oraz zagranicznego pianistę pochodzącego z Wielkiej Brytanii. Koncerty urozmaicone zostaną lekturą fragmentów listów kompozytora z pobytu w Szafarni w 1824 i 1825 r. i redagowanego w Szafarni "Kuriera Szafarskiego", które odczytają m.in. aktorzy Teatru im. W. Horzycy w Toruniu oraz Teatru Baj Pomorski w Toruniu.</t>
    </r>
  </si>
  <si>
    <t xml:space="preserve">           Środki łącznie w kwocie 805.570 zł przeniesione zostają z roku 2019 w związku z brakiem możliwości ich wydatkowania na skutek
           odstąpienia od umowy Wykonawcy części drogowej. </t>
  </si>
  <si>
    <r>
      <t xml:space="preserve">         - finansowanych z dotacji od jednostek samorządu terytorialnego o kwotę 39.360 zł na zadanie pn.</t>
    </r>
    <r>
      <rPr>
        <i/>
        <sz val="10"/>
        <rFont val="Times New Roman"/>
        <family val="1"/>
      </rPr>
      <t xml:space="preserve"> "Opracowanie dokumentacji 
           projektowej dla rozbudowy skrzyżowania drogi wojewódzkiej Nr 241 Tuchola-Sępólno Krajeńskie-Rogoźno (ul. Kościuszki) 
           z ul. Odrodzenia i ul. bł. ks. Jerzego Popiełuszki w m. Sępólno Krajeńskie". </t>
    </r>
    <r>
      <rPr>
        <sz val="10"/>
        <rFont val="Times New Roman"/>
        <family val="1"/>
      </rPr>
      <t>Powyższa kwota przeniesiona zostaje na rok 2021 w celu 
           dostosowania planu wydatków do harmonogramu realizacji robót;</t>
    </r>
  </si>
  <si>
    <r>
      <t xml:space="preserve">Zwiększa się o kwotę 30.000 zł wydatki zaplanowane na zadanie własne pn. </t>
    </r>
    <r>
      <rPr>
        <i/>
        <sz val="10"/>
        <rFont val="Times New Roman"/>
        <family val="1"/>
      </rPr>
      <t>"Wydatki inwestycyjne"</t>
    </r>
    <r>
      <rPr>
        <sz val="10"/>
        <rFont val="Times New Roman"/>
        <family val="1"/>
      </rPr>
      <t xml:space="preserve"> realizowane przez Urząd Marszałkowski w Toruniu z przeznaczeniem na  pokrycie kosztów wymiany windy towarowej na osobową w budynku przy ul. Kopernika w Toruniu stanowiącym własność Województwa, a będącym w trwałym zarządzie Urzędu.</t>
    </r>
  </si>
  <si>
    <r>
      <t xml:space="preserve"> - w kwocie 400.000 zł na nowe zadanie własne pn. </t>
    </r>
    <r>
      <rPr>
        <i/>
        <sz val="10"/>
        <rFont val="Times New Roman"/>
        <family val="1"/>
      </rPr>
      <t xml:space="preserve">"Park Pamięci Ofiar Zbrodni Pomorskiej 1939" . </t>
    </r>
    <r>
      <rPr>
        <sz val="10"/>
        <rFont val="Times New Roman"/>
        <family val="1"/>
      </rPr>
      <t>W ramach zadania, na obszarze skweru 
   pomiędzy ul. gen. Jana Henryka Dąbrowskiego a ul. Uniwersytecką, wykonane zostaną trzy instalacje rzeźbiarskie upamiętniające 
   pomordowanych - nieznane ofiary Zbrodni Pomorskiej, Duchownych i Nauczycieli  oraz pokryte zostaną koszty zagospodarowania terenu 
   wokół Pomnika Ofiar Zbrodnie Pomorskiej 1939 (wykonanie nasadzeń drzew);</t>
    </r>
  </si>
  <si>
    <r>
      <t xml:space="preserve">Zwiększa się wydatki zaplanowane na projekt pn. </t>
    </r>
    <r>
      <rPr>
        <i/>
        <sz val="10"/>
        <rFont val="Times New Roman"/>
        <family val="1"/>
      </rPr>
      <t>"Młyn Kultury - Przebudowa, rozbudowa i zmiana sposobu użytkowania budynku magazynowego przy ul. Kościuszki 77 w Toruniu - na budynek o funkcji użyteczności publicznej"</t>
    </r>
    <r>
      <rPr>
        <sz val="10"/>
        <rFont val="Times New Roman"/>
        <family val="1"/>
      </rPr>
      <t xml:space="preserve"> realizowany w ramach POIiŚ, Działania 8.1 łącznie o kwotę 5.091.010 zł, w tym finansowane z budżetu środków europejskich o kwotę 3.091.615 zł oraz ze środków własnych województwa o kwotę 1.999.395 zł. Zmiana wynika z opóźnień w przekazaniu placu budowy w wyniku długotrwałej procedury przetargowej na wyłonienie inżyniera kontraktu i konieczności aktualizacji harmonogramu robót budowlanych. Środki przeniesione zostają z roku 2019. Nie zmienia się ogólna wartość inwestycji. Jednocześnie dokonuje się przeniesienia planowanych wydatków między podziałkami klasyfikacji budżetowej w kwocie 793.500 zł w celu dostosowania planu wydatków do zmienionego wniosku o dofinansowanie projektu w zakresie kwalifikowalności wydatków.</t>
    </r>
  </si>
  <si>
    <r>
      <t xml:space="preserve">         - finansowanych ze środków własnych województwa w kwocie 2.032.787 zł na zadanie pn.</t>
    </r>
    <r>
      <rPr>
        <i/>
        <sz val="10"/>
        <rFont val="Times New Roman"/>
        <family val="1"/>
      </rPr>
      <t xml:space="preserve"> "Przebudowa i rozbudowa drogi wojewódzkiej 
           Nr 255 Pakość-Strzelno od km 0+005 do km 21+910. Etap II - Przebudowa drogi wojewódzkiej Nr 255 na odcinku od km 2+220 
           do km 21+910, dł. 19,690 km - przygotowanie inwestycji".</t>
    </r>
    <r>
      <rPr>
        <sz val="10"/>
        <rFont val="Times New Roman"/>
        <family val="1"/>
      </rPr>
      <t xml:space="preserve"> Zadanie przekwalifikowane zostało z przedsięwzięcia planowanego do 
           sfinansowania w ramach RPO WK-P 2014-2020 Działania 5.1, na którym dokonuje się zmniejszenia o kwotę 1.393.187 zł;</t>
    </r>
  </si>
</sst>
</file>

<file path=xl/styles.xml><?xml version="1.0" encoding="utf-8"?>
<styleSheet xmlns="http://schemas.openxmlformats.org/spreadsheetml/2006/main">
  <numFmts count="5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000"/>
    <numFmt numFmtId="166" formatCode="0.00000"/>
    <numFmt numFmtId="167" formatCode="0.0000"/>
    <numFmt numFmtId="168" formatCode="0.000"/>
    <numFmt numFmtId="169" formatCode="#,##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
    <numFmt numFmtId="180" formatCode="#,##0.0000"/>
    <numFmt numFmtId="181" formatCode="#,##0.00\ &quot;zł&quot;"/>
    <numFmt numFmtId="182" formatCode="#,##0;[Red]#,##0"/>
    <numFmt numFmtId="183" formatCode="&quot;Tak&quot;;&quot;Tak&quot;;&quot;Nie&quot;"/>
    <numFmt numFmtId="184" formatCode="&quot;Prawda&quot;;&quot;Prawda&quot;;&quot;Fałsz&quot;"/>
    <numFmt numFmtId="185" formatCode="&quot;Włączone&quot;;&quot;Włączone&quot;;&quot;Wyłączone&quot;"/>
    <numFmt numFmtId="186" formatCode="[$€-2]\ #,##0.00_);[Red]\([$€-2]\ #,##0.00\)"/>
    <numFmt numFmtId="187" formatCode="_-* #,##0.000\ _z_ł_-;\-* #,##0.000\ _z_ł_-;_-* &quot;-&quot;??\ _z_ł_-;_-@_-"/>
    <numFmt numFmtId="188" formatCode="_-* #,##0.0\ _z_ł_-;\-* #,##0.0\ _z_ł_-;_-* &quot;-&quot;??\ _z_ł_-;_-@_-"/>
    <numFmt numFmtId="189" formatCode="_-* #,##0\ _z_ł_-;\-* #,##0\ _z_ł_-;_-* &quot;-&quot;??\ _z_ł_-;_-@_-"/>
    <numFmt numFmtId="190" formatCode="#,##0_ ;\-#,##0\ "/>
    <numFmt numFmtId="191" formatCode="_-* #,##0.0000\ _z_ł_-;\-* #,##0.0000\ _z_ł_-;_-* &quot;-&quot;??\ _z_ł_-;_-@_-"/>
    <numFmt numFmtId="192" formatCode="[$-415]d\ mmmm\ yyyy"/>
    <numFmt numFmtId="193" formatCode="#,##0.00_ ;\-#,##0.00\ "/>
    <numFmt numFmtId="194" formatCode="_-* #,##0.000\ &quot;zł&quot;_-;\-* #,##0.000\ &quot;zł&quot;_-;_-* &quot;-&quot;???\ &quot;zł&quot;_-;_-@_-"/>
    <numFmt numFmtId="195" formatCode="0_ ;\-0\ "/>
    <numFmt numFmtId="196" formatCode="_-* #,##0.00\ _z_ł_-;\-* #,##0.00\ _z_ł_-;_-* \-??\ _z_ł_-;_-@_-"/>
    <numFmt numFmtId="197" formatCode="0.00000000"/>
    <numFmt numFmtId="198" formatCode="0.0000000"/>
    <numFmt numFmtId="199" formatCode="#,##0.0000000000000000000000000"/>
    <numFmt numFmtId="200" formatCode="0.000000000"/>
    <numFmt numFmtId="201" formatCode="0.000%"/>
    <numFmt numFmtId="202" formatCode="0.0000%"/>
    <numFmt numFmtId="203" formatCode="#,##0\ &quot;zł&quot;"/>
    <numFmt numFmtId="204" formatCode="#,##0.00000"/>
    <numFmt numFmtId="205" formatCode="#,##0.000000"/>
    <numFmt numFmtId="206" formatCode="#,##0.0000000"/>
    <numFmt numFmtId="207" formatCode="#,##0.00000000"/>
    <numFmt numFmtId="208" formatCode="#,##0\ _z_ł"/>
    <numFmt numFmtId="209" formatCode="#,##0.0\ &quot;zł&quot;"/>
    <numFmt numFmtId="210" formatCode="#,##0.000\ &quot;zł&quot;"/>
    <numFmt numFmtId="211" formatCode="#,##0.0000\ &quot;zł&quot;"/>
  </numFmts>
  <fonts count="54">
    <font>
      <sz val="10"/>
      <name val="Arial"/>
      <family val="0"/>
    </font>
    <font>
      <sz val="10"/>
      <name val="Times New Roman"/>
      <family val="1"/>
    </font>
    <font>
      <b/>
      <sz val="10"/>
      <name val="Times New Roman"/>
      <family val="1"/>
    </font>
    <font>
      <b/>
      <sz val="11"/>
      <name val="Times New Roman"/>
      <family val="1"/>
    </font>
    <font>
      <i/>
      <sz val="10"/>
      <name val="Times New Roman"/>
      <family val="1"/>
    </font>
    <font>
      <sz val="11"/>
      <name val="Times New Roman"/>
      <family val="1"/>
    </font>
    <font>
      <u val="single"/>
      <sz val="10"/>
      <color indexed="12"/>
      <name val="Arial"/>
      <family val="2"/>
    </font>
    <font>
      <u val="single"/>
      <sz val="10"/>
      <color indexed="36"/>
      <name val="Arial"/>
      <family val="2"/>
    </font>
    <font>
      <sz val="10"/>
      <name val="Arial PL"/>
      <family val="0"/>
    </font>
    <font>
      <b/>
      <i/>
      <sz val="12"/>
      <name val="Times New Roman"/>
      <family val="1"/>
    </font>
    <font>
      <b/>
      <sz val="15"/>
      <name val="Times New Roman"/>
      <family val="1"/>
    </font>
    <font>
      <sz val="9.5"/>
      <name val="Times New Roman"/>
      <family val="1"/>
    </font>
    <font>
      <sz val="8"/>
      <name val="Times New Roman"/>
      <family val="1"/>
    </font>
    <font>
      <b/>
      <sz val="8"/>
      <name val="Times New Roman"/>
      <family val="1"/>
    </font>
    <font>
      <sz val="9"/>
      <name val="Times New Roman"/>
      <family val="1"/>
    </font>
    <font>
      <i/>
      <sz val="10"/>
      <color indexed="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1"/>
      <color rgb="FF000000"/>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6" fillId="0" borderId="0">
      <alignment/>
      <protection/>
    </xf>
    <xf numFmtId="0" fontId="47"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139">
    <xf numFmtId="0" fontId="0" fillId="0" borderId="0" xfId="0" applyAlignment="1">
      <alignment/>
    </xf>
    <xf numFmtId="0" fontId="1" fillId="0" borderId="0" xfId="52" applyFont="1" applyFill="1" applyAlignment="1" applyProtection="1">
      <alignment horizontal="justify" vertical="center" wrapText="1"/>
      <protection/>
    </xf>
    <xf numFmtId="0" fontId="1" fillId="0" borderId="0" xfId="52" applyFont="1" applyFill="1" applyAlignment="1" applyProtection="1">
      <alignment horizontal="justify" vertical="center" wrapText="1"/>
      <protection/>
    </xf>
    <xf numFmtId="0" fontId="10" fillId="0" borderId="0" xfId="52" applyFont="1" applyFill="1" applyBorder="1" applyAlignment="1" applyProtection="1">
      <alignment horizontal="center"/>
      <protection/>
    </xf>
    <xf numFmtId="0" fontId="1" fillId="0" borderId="0" xfId="52" applyFont="1" applyFill="1" applyAlignment="1" applyProtection="1">
      <alignment horizontal="left" vertical="center"/>
      <protection/>
    </xf>
    <xf numFmtId="0" fontId="9" fillId="0" borderId="0" xfId="0" applyFont="1" applyFill="1" applyAlignment="1" applyProtection="1">
      <alignment horizontal="left"/>
      <protection/>
    </xf>
    <xf numFmtId="0" fontId="5" fillId="0" borderId="0" xfId="0" applyFont="1" applyFill="1" applyAlignment="1" applyProtection="1">
      <alignment horizontal="left"/>
      <protection/>
    </xf>
    <xf numFmtId="0" fontId="1" fillId="0" borderId="0" xfId="57" applyFont="1" applyFill="1" applyBorder="1" applyAlignment="1" applyProtection="1">
      <alignment horizontal="justify" vertical="center" wrapText="1"/>
      <protection/>
    </xf>
    <xf numFmtId="0" fontId="5" fillId="0" borderId="0" xfId="0" applyFont="1" applyFill="1" applyAlignment="1" applyProtection="1">
      <alignment vertical="center"/>
      <protection/>
    </xf>
    <xf numFmtId="0" fontId="1" fillId="0" borderId="0" xfId="52" applyFont="1" applyFill="1" applyBorder="1" applyAlignment="1" applyProtection="1">
      <alignment horizontal="justify" vertical="center" wrapText="1"/>
      <protection/>
    </xf>
    <xf numFmtId="0" fontId="1" fillId="0" borderId="0" xfId="0" applyFont="1" applyFill="1" applyAlignment="1" applyProtection="1">
      <alignment horizontal="justify" vertical="center" wrapText="1"/>
      <protection/>
    </xf>
    <xf numFmtId="0" fontId="5" fillId="0" borderId="0" xfId="0" applyFont="1" applyFill="1" applyAlignment="1" applyProtection="1">
      <alignment horizontal="left" vertical="center"/>
      <protection/>
    </xf>
    <xf numFmtId="0" fontId="9" fillId="0" borderId="0" xfId="0" applyFont="1" applyFill="1" applyAlignment="1" applyProtection="1">
      <alignment horizontal="left" vertical="center"/>
      <protection/>
    </xf>
    <xf numFmtId="0" fontId="2" fillId="0" borderId="10" xfId="52" applyFont="1" applyFill="1" applyBorder="1" applyAlignment="1" applyProtection="1">
      <alignment horizontal="center" vertical="center" wrapText="1"/>
      <protection/>
    </xf>
    <xf numFmtId="0" fontId="2" fillId="0" borderId="11" xfId="52" applyFont="1" applyFill="1" applyBorder="1" applyAlignment="1" applyProtection="1">
      <alignment horizontal="center" vertical="center" wrapText="1"/>
      <protection/>
    </xf>
    <xf numFmtId="0" fontId="2" fillId="0" borderId="12" xfId="52" applyFont="1" applyFill="1" applyBorder="1" applyAlignment="1" applyProtection="1">
      <alignment horizontal="center" vertical="center" wrapText="1"/>
      <protection/>
    </xf>
    <xf numFmtId="3" fontId="2" fillId="0" borderId="10" xfId="52" applyNumberFormat="1" applyFont="1" applyFill="1" applyBorder="1" applyAlignment="1" applyProtection="1">
      <alignment horizontal="center" vertical="center" wrapText="1"/>
      <protection/>
    </xf>
    <xf numFmtId="0" fontId="2" fillId="0" borderId="0" xfId="52" applyFont="1" applyFill="1" applyAlignment="1" applyProtection="1">
      <alignment horizontal="center" vertical="center" wrapText="1"/>
      <protection/>
    </xf>
    <xf numFmtId="0" fontId="4" fillId="0" borderId="0" xfId="52" applyFont="1" applyFill="1" applyAlignment="1" applyProtection="1">
      <alignment horizontal="center" vertical="center"/>
      <protection/>
    </xf>
    <xf numFmtId="0" fontId="1" fillId="0" borderId="0" xfId="0" applyFont="1" applyFill="1" applyAlignment="1" applyProtection="1">
      <alignment horizontal="justify" vertical="top" wrapText="1"/>
      <protection/>
    </xf>
    <xf numFmtId="3" fontId="1" fillId="0" borderId="0" xfId="0" applyNumberFormat="1" applyFont="1" applyFill="1" applyAlignment="1" applyProtection="1">
      <alignment horizontal="justify" vertical="top" wrapText="1"/>
      <protection/>
    </xf>
    <xf numFmtId="0" fontId="4" fillId="0" borderId="0" xfId="52" applyFont="1" applyFill="1" applyAlignment="1" applyProtection="1">
      <alignment vertical="center"/>
      <protection/>
    </xf>
    <xf numFmtId="0" fontId="3" fillId="33" borderId="0" xfId="52" applyFont="1" applyFill="1" applyAlignment="1" applyProtection="1">
      <alignment horizontal="center"/>
      <protection/>
    </xf>
    <xf numFmtId="0" fontId="3" fillId="33" borderId="0" xfId="52" applyFont="1" applyFill="1" applyAlignment="1" applyProtection="1">
      <alignment wrapText="1"/>
      <protection/>
    </xf>
    <xf numFmtId="3" fontId="3" fillId="33" borderId="0" xfId="52" applyNumberFormat="1" applyFont="1" applyFill="1" applyAlignment="1" applyProtection="1">
      <alignment/>
      <protection/>
    </xf>
    <xf numFmtId="0" fontId="3" fillId="0" borderId="0" xfId="52" applyFont="1" applyFill="1" applyAlignment="1" applyProtection="1">
      <alignment/>
      <protection/>
    </xf>
    <xf numFmtId="0" fontId="1" fillId="0" borderId="0" xfId="52" applyFont="1" applyFill="1" applyAlignment="1" applyProtection="1">
      <alignment horizontal="center"/>
      <protection/>
    </xf>
    <xf numFmtId="0" fontId="1" fillId="0" borderId="0" xfId="52" applyFont="1" applyFill="1" applyAlignment="1" applyProtection="1">
      <alignment horizontal="left" wrapText="1"/>
      <protection/>
    </xf>
    <xf numFmtId="3" fontId="1" fillId="0" borderId="0" xfId="52" applyNumberFormat="1" applyFont="1" applyFill="1" applyAlignment="1" applyProtection="1">
      <alignment horizontal="left" wrapText="1"/>
      <protection/>
    </xf>
    <xf numFmtId="0" fontId="1" fillId="0" borderId="0" xfId="52" applyFont="1" applyFill="1" applyProtection="1">
      <alignment/>
      <protection/>
    </xf>
    <xf numFmtId="0" fontId="5" fillId="0" borderId="13" xfId="52" applyFont="1" applyFill="1" applyBorder="1" applyAlignment="1" applyProtection="1">
      <alignment horizontal="center" vertical="center"/>
      <protection/>
    </xf>
    <xf numFmtId="0" fontId="5" fillId="0" borderId="13" xfId="52" applyFont="1" applyFill="1" applyBorder="1" applyAlignment="1" applyProtection="1">
      <alignment vertical="center" wrapText="1"/>
      <protection/>
    </xf>
    <xf numFmtId="4" fontId="14" fillId="0" borderId="13" xfId="52" applyNumberFormat="1" applyFont="1" applyFill="1" applyBorder="1" applyAlignment="1" applyProtection="1">
      <alignment vertical="center"/>
      <protection/>
    </xf>
    <xf numFmtId="3" fontId="14" fillId="0" borderId="13" xfId="52" applyNumberFormat="1" applyFont="1" applyFill="1" applyBorder="1" applyAlignment="1" applyProtection="1">
      <alignment vertical="center"/>
      <protection/>
    </xf>
    <xf numFmtId="0" fontId="5" fillId="0" borderId="0" xfId="52" applyFont="1" applyFill="1" applyAlignment="1" applyProtection="1">
      <alignment vertical="center"/>
      <protection/>
    </xf>
    <xf numFmtId="0" fontId="1" fillId="0" borderId="0" xfId="52" applyFont="1" applyFill="1" applyAlignment="1" applyProtection="1">
      <alignment horizontal="center" vertical="center"/>
      <protection/>
    </xf>
    <xf numFmtId="0" fontId="1" fillId="0" borderId="0" xfId="52" applyFont="1" applyFill="1" applyAlignment="1" applyProtection="1">
      <alignment vertical="center"/>
      <protection/>
    </xf>
    <xf numFmtId="3" fontId="5" fillId="0" borderId="13" xfId="52" applyNumberFormat="1" applyFont="1" applyFill="1" applyBorder="1" applyAlignment="1" applyProtection="1">
      <alignment vertical="center"/>
      <protection/>
    </xf>
    <xf numFmtId="49" fontId="4" fillId="0" borderId="0" xfId="52" applyNumberFormat="1" applyFont="1" applyFill="1" applyAlignment="1" applyProtection="1">
      <alignment horizontal="center" vertical="center"/>
      <protection/>
    </xf>
    <xf numFmtId="0" fontId="4" fillId="0" borderId="0" xfId="52" applyFont="1" applyFill="1" applyAlignment="1" applyProtection="1">
      <alignment vertical="center" wrapText="1"/>
      <protection/>
    </xf>
    <xf numFmtId="3" fontId="4" fillId="0" borderId="0" xfId="52" applyNumberFormat="1" applyFont="1" applyFill="1" applyAlignment="1" applyProtection="1">
      <alignment vertical="center"/>
      <protection/>
    </xf>
    <xf numFmtId="0" fontId="1" fillId="0" borderId="0" xfId="52" applyFont="1" applyFill="1" applyBorder="1" applyAlignment="1" applyProtection="1">
      <alignment horizontal="justify" wrapText="1"/>
      <protection/>
    </xf>
    <xf numFmtId="3" fontId="1" fillId="0" borderId="0" xfId="52" applyNumberFormat="1" applyFont="1" applyFill="1" applyAlignment="1" applyProtection="1">
      <alignment vertical="center"/>
      <protection/>
    </xf>
    <xf numFmtId="0" fontId="4" fillId="0" borderId="0" xfId="52" applyFont="1" applyFill="1" applyAlignment="1" applyProtection="1">
      <alignment horizontal="center" vertical="top"/>
      <protection/>
    </xf>
    <xf numFmtId="0" fontId="4" fillId="0" borderId="0" xfId="52" applyFont="1" applyFill="1" applyAlignment="1" applyProtection="1">
      <alignment wrapText="1"/>
      <protection/>
    </xf>
    <xf numFmtId="3" fontId="4" fillId="0" borderId="0" xfId="52" applyNumberFormat="1" applyFont="1" applyFill="1" applyAlignment="1" applyProtection="1">
      <alignment/>
      <protection/>
    </xf>
    <xf numFmtId="0" fontId="1" fillId="0" borderId="0" xfId="52" applyFont="1" applyFill="1" applyAlignment="1" applyProtection="1">
      <alignment horizontal="justify" wrapText="1"/>
      <protection/>
    </xf>
    <xf numFmtId="0" fontId="1" fillId="0" borderId="0" xfId="52" applyFont="1" applyFill="1" applyBorder="1" applyAlignment="1" applyProtection="1">
      <alignment horizontal="left" vertical="center" wrapText="1"/>
      <protection/>
    </xf>
    <xf numFmtId="0" fontId="1" fillId="0" borderId="0" xfId="52" applyFont="1" applyFill="1" applyAlignment="1" applyProtection="1">
      <alignment horizontal="center" vertical="center" wrapText="1"/>
      <protection/>
    </xf>
    <xf numFmtId="203" fontId="1" fillId="0" borderId="0" xfId="52" applyNumberFormat="1" applyFont="1" applyFill="1" applyAlignment="1" applyProtection="1">
      <alignment horizontal="right" vertical="center" wrapText="1"/>
      <protection/>
    </xf>
    <xf numFmtId="0" fontId="1" fillId="0" borderId="0" xfId="52" applyFont="1" applyFill="1" applyBorder="1" applyAlignment="1" applyProtection="1">
      <alignment horizontal="left" wrapText="1"/>
      <protection/>
    </xf>
    <xf numFmtId="0" fontId="1" fillId="0" borderId="0" xfId="52" applyFont="1" applyFill="1" applyAlignment="1" applyProtection="1">
      <alignment horizontal="center" wrapText="1"/>
      <protection/>
    </xf>
    <xf numFmtId="203" fontId="1" fillId="0" borderId="0" xfId="52" applyNumberFormat="1" applyFont="1" applyFill="1" applyAlignment="1" applyProtection="1">
      <alignment horizontal="right" wrapText="1"/>
      <protection/>
    </xf>
    <xf numFmtId="0" fontId="4" fillId="0" borderId="0" xfId="52" applyFont="1" applyFill="1" applyAlignment="1" applyProtection="1">
      <alignment horizontal="center"/>
      <protection/>
    </xf>
    <xf numFmtId="0" fontId="1" fillId="0" borderId="0" xfId="52" applyFont="1" applyFill="1" applyAlignment="1" applyProtection="1">
      <alignment horizontal="left" wrapText="1"/>
      <protection/>
    </xf>
    <xf numFmtId="0" fontId="4" fillId="0" borderId="0" xfId="52" applyFont="1" applyFill="1" applyAlignment="1" applyProtection="1">
      <alignment/>
      <protection/>
    </xf>
    <xf numFmtId="0" fontId="1" fillId="0" borderId="0" xfId="52" applyFont="1" applyFill="1" applyAlignment="1" applyProtection="1">
      <alignment horizontal="left" vertical="center" wrapText="1"/>
      <protection/>
    </xf>
    <xf numFmtId="0" fontId="53" fillId="0" borderId="0" xfId="52" applyFont="1" applyFill="1" applyAlignment="1" applyProtection="1">
      <alignment horizontal="center" vertical="center"/>
      <protection/>
    </xf>
    <xf numFmtId="0" fontId="5" fillId="0" borderId="0" xfId="52" applyFont="1" applyFill="1" applyProtection="1">
      <alignment/>
      <protection/>
    </xf>
    <xf numFmtId="0" fontId="4" fillId="0" borderId="0" xfId="52" applyFont="1" applyFill="1" applyAlignment="1" applyProtection="1">
      <alignment vertical="top"/>
      <protection/>
    </xf>
    <xf numFmtId="0" fontId="4" fillId="0" borderId="0" xfId="52" applyFont="1" applyFill="1" applyAlignment="1" applyProtection="1">
      <alignment vertical="top" wrapText="1"/>
      <protection/>
    </xf>
    <xf numFmtId="3" fontId="1" fillId="0" borderId="0" xfId="52" applyNumberFormat="1" applyFont="1" applyFill="1" applyAlignment="1" applyProtection="1">
      <alignment horizontal="justify" vertical="center" wrapText="1"/>
      <protection/>
    </xf>
    <xf numFmtId="0" fontId="5" fillId="0" borderId="13" xfId="56" applyFont="1" applyFill="1" applyBorder="1" applyAlignment="1" applyProtection="1">
      <alignment horizontal="center" vertical="center"/>
      <protection/>
    </xf>
    <xf numFmtId="0" fontId="5" fillId="0" borderId="13" xfId="56" applyFont="1" applyFill="1" applyBorder="1" applyAlignment="1" applyProtection="1">
      <alignment vertical="center" wrapText="1"/>
      <protection/>
    </xf>
    <xf numFmtId="3" fontId="5" fillId="0" borderId="13" xfId="56" applyNumberFormat="1" applyFont="1" applyFill="1" applyBorder="1" applyAlignment="1" applyProtection="1">
      <alignment vertical="center"/>
      <protection/>
    </xf>
    <xf numFmtId="0" fontId="5" fillId="0" borderId="0" xfId="56" applyFont="1" applyFill="1" applyAlignment="1" applyProtection="1">
      <alignment vertical="center"/>
      <protection/>
    </xf>
    <xf numFmtId="0" fontId="5" fillId="0" borderId="0" xfId="52" applyFont="1" applyFill="1" applyBorder="1" applyAlignment="1" applyProtection="1">
      <alignment horizontal="center" vertical="center"/>
      <protection/>
    </xf>
    <xf numFmtId="0" fontId="5" fillId="0" borderId="13" xfId="52" applyFont="1" applyFill="1" applyBorder="1" applyAlignment="1" applyProtection="1">
      <alignment horizontal="center" vertical="top"/>
      <protection/>
    </xf>
    <xf numFmtId="0" fontId="5" fillId="0" borderId="13" xfId="52" applyFont="1" applyFill="1" applyBorder="1" applyAlignment="1" applyProtection="1">
      <alignment wrapText="1"/>
      <protection/>
    </xf>
    <xf numFmtId="3" fontId="5" fillId="0" borderId="13" xfId="52" applyNumberFormat="1" applyFont="1" applyFill="1" applyBorder="1" applyAlignment="1" applyProtection="1">
      <alignment/>
      <protection/>
    </xf>
    <xf numFmtId="0" fontId="4" fillId="0" borderId="0" xfId="52" applyFont="1" applyFill="1" applyAlignment="1" applyProtection="1">
      <alignment horizontal="justify" vertical="center" wrapText="1"/>
      <protection/>
    </xf>
    <xf numFmtId="0" fontId="3" fillId="33" borderId="0" xfId="0" applyFont="1" applyFill="1" applyAlignment="1" applyProtection="1">
      <alignment horizontal="center"/>
      <protection/>
    </xf>
    <xf numFmtId="0" fontId="3" fillId="33" borderId="0" xfId="0" applyFont="1" applyFill="1" applyAlignment="1" applyProtection="1">
      <alignment wrapText="1"/>
      <protection/>
    </xf>
    <xf numFmtId="3" fontId="3" fillId="33" borderId="0" xfId="0" applyNumberFormat="1" applyFont="1" applyFill="1" applyAlignment="1" applyProtection="1">
      <alignment/>
      <protection/>
    </xf>
    <xf numFmtId="0" fontId="3" fillId="0" borderId="0" xfId="0" applyFont="1" applyFill="1" applyAlignment="1" applyProtection="1">
      <alignment/>
      <protection/>
    </xf>
    <xf numFmtId="0" fontId="1" fillId="0" borderId="0" xfId="0" applyFont="1" applyFill="1" applyAlignment="1" applyProtection="1">
      <alignment horizontal="center"/>
      <protection/>
    </xf>
    <xf numFmtId="0" fontId="1" fillId="0" borderId="0" xfId="0" applyFont="1" applyFill="1" applyAlignment="1" applyProtection="1">
      <alignment horizontal="left" wrapText="1"/>
      <protection/>
    </xf>
    <xf numFmtId="3" fontId="1" fillId="0" borderId="0" xfId="0" applyNumberFormat="1" applyFont="1" applyFill="1" applyAlignment="1" applyProtection="1">
      <alignment horizontal="left" wrapText="1"/>
      <protection/>
    </xf>
    <xf numFmtId="0" fontId="1" fillId="0" borderId="0" xfId="0" applyFont="1" applyFill="1" applyAlignment="1" applyProtection="1">
      <alignment/>
      <protection/>
    </xf>
    <xf numFmtId="0" fontId="5" fillId="0" borderId="13" xfId="0" applyFont="1" applyFill="1" applyBorder="1" applyAlignment="1" applyProtection="1">
      <alignment horizontal="center" vertical="center"/>
      <protection/>
    </xf>
    <xf numFmtId="0" fontId="5" fillId="0" borderId="13" xfId="0" applyFont="1" applyFill="1" applyBorder="1" applyAlignment="1" applyProtection="1">
      <alignment vertical="center" wrapText="1"/>
      <protection/>
    </xf>
    <xf numFmtId="4" fontId="14" fillId="0" borderId="13" xfId="0" applyNumberFormat="1" applyFont="1" applyFill="1" applyBorder="1" applyAlignment="1" applyProtection="1">
      <alignment vertical="center"/>
      <protection/>
    </xf>
    <xf numFmtId="3" fontId="14" fillId="0" borderId="13" xfId="0" applyNumberFormat="1" applyFont="1" applyFill="1" applyBorder="1" applyAlignment="1" applyProtection="1">
      <alignment vertical="center"/>
      <protection/>
    </xf>
    <xf numFmtId="49" fontId="5" fillId="0" borderId="13" xfId="0" applyNumberFormat="1" applyFont="1" applyFill="1" applyBorder="1" applyAlignment="1" applyProtection="1">
      <alignment horizontal="center" vertical="center"/>
      <protection/>
    </xf>
    <xf numFmtId="4" fontId="5" fillId="0" borderId="13" xfId="0" applyNumberFormat="1" applyFont="1" applyFill="1" applyBorder="1" applyAlignment="1" applyProtection="1">
      <alignment vertical="center"/>
      <protection/>
    </xf>
    <xf numFmtId="3" fontId="5" fillId="0" borderId="13" xfId="0" applyNumberFormat="1" applyFont="1" applyFill="1" applyBorder="1" applyAlignment="1" applyProtection="1">
      <alignment vertical="center"/>
      <protection/>
    </xf>
    <xf numFmtId="49" fontId="1" fillId="0" borderId="0" xfId="52" applyNumberFormat="1" applyFont="1" applyFill="1" applyAlignment="1" applyProtection="1">
      <alignment horizontal="justify" vertical="center" wrapText="1"/>
      <protection/>
    </xf>
    <xf numFmtId="0" fontId="1" fillId="0" borderId="0" xfId="55" applyFont="1" applyFill="1" applyAlignment="1" applyProtection="1">
      <alignment horizontal="justify" vertical="center" wrapText="1"/>
      <protection/>
    </xf>
    <xf numFmtId="0" fontId="1" fillId="0" borderId="0" xfId="52" applyFont="1" applyFill="1" applyAlignment="1" applyProtection="1">
      <alignment horizontal="justify" wrapText="1"/>
      <protection/>
    </xf>
    <xf numFmtId="0" fontId="1" fillId="0" borderId="14" xfId="52" applyFont="1" applyFill="1" applyBorder="1" applyAlignment="1" applyProtection="1">
      <alignment horizontal="justify" vertical="center" wrapText="1"/>
      <protection/>
    </xf>
    <xf numFmtId="0" fontId="4" fillId="0" borderId="0" xfId="52" applyNumberFormat="1" applyFont="1" applyFill="1" applyAlignment="1" applyProtection="1">
      <alignment horizontal="center" vertical="top"/>
      <protection/>
    </xf>
    <xf numFmtId="3" fontId="1" fillId="0" borderId="0" xfId="52" applyNumberFormat="1" applyFont="1" applyFill="1" applyAlignment="1" applyProtection="1">
      <alignment horizontal="justify" wrapText="1"/>
      <protection/>
    </xf>
    <xf numFmtId="0" fontId="1" fillId="0" borderId="0" xfId="52" applyFont="1" applyFill="1" applyBorder="1" applyAlignment="1" applyProtection="1">
      <alignment horizontal="justify" vertical="center" wrapText="1"/>
      <protection/>
    </xf>
    <xf numFmtId="0" fontId="1" fillId="0" borderId="0" xfId="55" applyFont="1" applyFill="1" applyAlignment="1" applyProtection="1">
      <alignment horizontal="justify" wrapText="1"/>
      <protection/>
    </xf>
    <xf numFmtId="0" fontId="5" fillId="0" borderId="15" xfId="52" applyFont="1" applyFill="1" applyBorder="1" applyAlignment="1" applyProtection="1">
      <alignment horizontal="center" vertical="center"/>
      <protection/>
    </xf>
    <xf numFmtId="0" fontId="5" fillId="0" borderId="15" xfId="52" applyFont="1" applyFill="1" applyBorder="1" applyAlignment="1" applyProtection="1">
      <alignment vertical="center" wrapText="1"/>
      <protection/>
    </xf>
    <xf numFmtId="3" fontId="5" fillId="0" borderId="15" xfId="52" applyNumberFormat="1" applyFont="1" applyFill="1" applyBorder="1" applyAlignment="1" applyProtection="1">
      <alignment vertical="center"/>
      <protection/>
    </xf>
    <xf numFmtId="0" fontId="3" fillId="33" borderId="0" xfId="0" applyFont="1" applyFill="1" applyBorder="1" applyAlignment="1" applyProtection="1">
      <alignment horizontal="center"/>
      <protection/>
    </xf>
    <xf numFmtId="0" fontId="3" fillId="33" borderId="14" xfId="0" applyFont="1" applyFill="1" applyBorder="1" applyAlignment="1" applyProtection="1">
      <alignment horizontal="left"/>
      <protection/>
    </xf>
    <xf numFmtId="3" fontId="5" fillId="33" borderId="14" xfId="0" applyNumberFormat="1" applyFont="1" applyFill="1" applyBorder="1" applyAlignment="1" applyProtection="1">
      <alignment/>
      <protection/>
    </xf>
    <xf numFmtId="0" fontId="1" fillId="0" borderId="10" xfId="52" applyFont="1" applyFill="1" applyBorder="1" applyAlignment="1" applyProtection="1">
      <alignment horizontal="center" vertical="center"/>
      <protection/>
    </xf>
    <xf numFmtId="0" fontId="1" fillId="0" borderId="16" xfId="52" applyFont="1" applyFill="1" applyBorder="1" applyAlignment="1" applyProtection="1">
      <alignment horizontal="justify" vertical="center" wrapText="1"/>
      <protection/>
    </xf>
    <xf numFmtId="0" fontId="1" fillId="0" borderId="17" xfId="52" applyFont="1" applyFill="1" applyBorder="1" applyAlignment="1" applyProtection="1">
      <alignment horizontal="justify" vertical="center" wrapText="1"/>
      <protection/>
    </xf>
    <xf numFmtId="4" fontId="11" fillId="0" borderId="10" xfId="52" applyNumberFormat="1" applyFont="1" applyFill="1" applyBorder="1" applyAlignment="1" applyProtection="1">
      <alignment vertical="center"/>
      <protection/>
    </xf>
    <xf numFmtId="0" fontId="5" fillId="0" borderId="0" xfId="52" applyFont="1" applyFill="1" applyAlignment="1" applyProtection="1">
      <alignment horizontal="left" vertical="center"/>
      <protection/>
    </xf>
    <xf numFmtId="0" fontId="1" fillId="0" borderId="18" xfId="52" applyFont="1" applyFill="1" applyBorder="1" applyAlignment="1" applyProtection="1">
      <alignment horizontal="left" vertical="center" wrapText="1"/>
      <protection/>
    </xf>
    <xf numFmtId="0" fontId="1" fillId="0" borderId="19" xfId="52" applyFont="1" applyFill="1" applyBorder="1" applyAlignment="1" applyProtection="1">
      <alignment horizontal="left" vertical="center" wrapText="1"/>
      <protection/>
    </xf>
    <xf numFmtId="0" fontId="1" fillId="0" borderId="20" xfId="52" applyFont="1" applyFill="1" applyBorder="1" applyAlignment="1" applyProtection="1">
      <alignment horizontal="left" vertical="center" wrapText="1"/>
      <protection/>
    </xf>
    <xf numFmtId="0" fontId="1" fillId="0" borderId="21" xfId="52" applyFont="1" applyFill="1" applyBorder="1" applyAlignment="1" applyProtection="1">
      <alignment horizontal="left" vertical="center" wrapText="1"/>
      <protection/>
    </xf>
    <xf numFmtId="0" fontId="1" fillId="0" borderId="11" xfId="52" applyFont="1" applyFill="1" applyBorder="1" applyAlignment="1" applyProtection="1">
      <alignment horizontal="left" vertical="center" wrapText="1"/>
      <protection/>
    </xf>
    <xf numFmtId="0" fontId="1" fillId="0" borderId="12" xfId="52" applyFont="1" applyFill="1" applyBorder="1" applyAlignment="1" applyProtection="1">
      <alignment horizontal="left" vertical="center" wrapText="1"/>
      <protection/>
    </xf>
    <xf numFmtId="0" fontId="1" fillId="0" borderId="22" xfId="0" applyFont="1" applyFill="1" applyBorder="1" applyAlignment="1" applyProtection="1">
      <alignment horizontal="left" vertical="center" wrapText="1"/>
      <protection/>
    </xf>
    <xf numFmtId="3" fontId="1" fillId="0" borderId="10" xfId="52" applyNumberFormat="1" applyFont="1" applyFill="1" applyBorder="1" applyAlignment="1" applyProtection="1">
      <alignment vertical="center"/>
      <protection/>
    </xf>
    <xf numFmtId="3" fontId="11" fillId="0" borderId="10" xfId="52" applyNumberFormat="1" applyFont="1" applyFill="1" applyBorder="1" applyAlignment="1" applyProtection="1">
      <alignment vertical="center"/>
      <protection/>
    </xf>
    <xf numFmtId="0" fontId="1" fillId="0" borderId="16" xfId="52" applyFont="1" applyFill="1" applyBorder="1" applyAlignment="1" applyProtection="1">
      <alignment horizontal="left" vertical="center" wrapText="1"/>
      <protection/>
    </xf>
    <xf numFmtId="0" fontId="1" fillId="0" borderId="17" xfId="52" applyFont="1" applyFill="1" applyBorder="1" applyAlignment="1" applyProtection="1">
      <alignment horizontal="left" vertical="center" wrapText="1"/>
      <protection/>
    </xf>
    <xf numFmtId="0" fontId="1" fillId="0" borderId="22" xfId="52"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wrapText="1"/>
      <protection/>
    </xf>
    <xf numFmtId="3" fontId="1" fillId="0" borderId="0" xfId="0" applyNumberFormat="1" applyFont="1" applyFill="1" applyBorder="1" applyAlignment="1" applyProtection="1">
      <alignment vertical="center"/>
      <protection/>
    </xf>
    <xf numFmtId="0" fontId="3" fillId="33" borderId="0" xfId="0" applyFont="1" applyFill="1" applyAlignment="1" applyProtection="1">
      <alignment horizontal="left" wrapText="1"/>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vertical="center"/>
      <protection/>
    </xf>
    <xf numFmtId="0" fontId="12" fillId="0" borderId="0" xfId="0" applyFont="1" applyFill="1" applyAlignment="1" applyProtection="1">
      <alignment vertical="center"/>
      <protection/>
    </xf>
    <xf numFmtId="3" fontId="12" fillId="0" borderId="0" xfId="0" applyNumberFormat="1" applyFont="1" applyFill="1" applyAlignment="1" applyProtection="1">
      <alignment vertical="center"/>
      <protection/>
    </xf>
    <xf numFmtId="0" fontId="13" fillId="0" borderId="0" xfId="0" applyFont="1" applyFill="1" applyAlignment="1" applyProtection="1">
      <alignment vertical="center"/>
      <protection/>
    </xf>
    <xf numFmtId="0" fontId="1" fillId="0" borderId="0" xfId="57" applyFont="1" applyFill="1" applyAlignment="1" applyProtection="1">
      <alignment vertical="center"/>
      <protection/>
    </xf>
    <xf numFmtId="0" fontId="1" fillId="0" borderId="0" xfId="57" applyFont="1" applyFill="1" applyAlignment="1" applyProtection="1">
      <alignment horizontal="justify" vertical="center" wrapText="1"/>
      <protection/>
    </xf>
    <xf numFmtId="0" fontId="1" fillId="0" borderId="0" xfId="0" applyFont="1" applyFill="1" applyAlignment="1" applyProtection="1">
      <alignment horizontal="justify" vertical="center" wrapText="1"/>
      <protection/>
    </xf>
    <xf numFmtId="3" fontId="1" fillId="0" borderId="0" xfId="0" applyNumberFormat="1" applyFont="1" applyFill="1" applyAlignment="1" applyProtection="1">
      <alignment horizontal="justify" vertical="center" wrapText="1"/>
      <protection/>
    </xf>
    <xf numFmtId="0" fontId="3" fillId="34" borderId="0" xfId="52" applyFont="1" applyFill="1" applyAlignment="1" applyProtection="1">
      <alignment horizontal="center"/>
      <protection/>
    </xf>
    <xf numFmtId="0" fontId="3" fillId="34" borderId="0" xfId="52" applyFont="1" applyFill="1" applyAlignment="1" applyProtection="1">
      <alignment horizontal="left" wrapText="1"/>
      <protection/>
    </xf>
    <xf numFmtId="3" fontId="3" fillId="34" borderId="0" xfId="52" applyNumberFormat="1" applyFont="1" applyFill="1" applyProtection="1">
      <alignment/>
      <protection/>
    </xf>
    <xf numFmtId="0" fontId="1" fillId="0" borderId="0" xfId="52" applyFont="1" applyFill="1" applyAlignment="1" applyProtection="1">
      <alignment wrapText="1"/>
      <protection/>
    </xf>
    <xf numFmtId="3" fontId="1" fillId="0" borderId="0" xfId="52" applyNumberFormat="1" applyFont="1" applyFill="1" applyAlignment="1" applyProtection="1">
      <alignment wrapText="1"/>
      <protection/>
    </xf>
    <xf numFmtId="0" fontId="1" fillId="0" borderId="0" xfId="52" applyFont="1" applyFill="1" applyAlignment="1" applyProtection="1">
      <alignment horizontal="right" vertical="center" wrapText="1"/>
      <protection/>
    </xf>
    <xf numFmtId="3" fontId="1" fillId="0" borderId="0" xfId="52" applyNumberFormat="1" applyFont="1" applyFill="1" applyProtection="1">
      <alignment/>
      <protection/>
    </xf>
    <xf numFmtId="0" fontId="1" fillId="0" borderId="0" xfId="0" applyFont="1" applyFill="1" applyAlignment="1" applyProtection="1">
      <alignment wrapText="1"/>
      <protection/>
    </xf>
    <xf numFmtId="3" fontId="1" fillId="0" borderId="0" xfId="0" applyNumberFormat="1" applyFont="1" applyFill="1" applyAlignment="1" applyProtection="1">
      <alignment/>
      <protection/>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3" xfId="54"/>
    <cellStyle name="Normalny 3 2" xfId="55"/>
    <cellStyle name="Normalny 4" xfId="56"/>
    <cellStyle name="Normalny 5" xfId="57"/>
    <cellStyle name="Obliczenia" xfId="58"/>
    <cellStyle name="Followed Hyperlink" xfId="59"/>
    <cellStyle name="Percent" xfId="60"/>
    <cellStyle name="Styl 1" xfId="61"/>
    <cellStyle name="Suma" xfId="62"/>
    <cellStyle name="Tekst objaśnienia" xfId="63"/>
    <cellStyle name="Tekst ostrzeżenia" xfId="64"/>
    <cellStyle name="Tytuł" xfId="65"/>
    <cellStyle name="Uwaga" xfId="66"/>
    <cellStyle name="Currency" xfId="67"/>
    <cellStyle name="Currency [0]" xfId="68"/>
    <cellStyle name="Zły"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402"/>
  <sheetViews>
    <sheetView tabSelected="1" view="pageBreakPreview" zoomScaleSheetLayoutView="100" zoomScalePageLayoutView="0" workbookViewId="0" topLeftCell="A184">
      <selection activeCell="C193" sqref="C193:H193"/>
    </sheetView>
  </sheetViews>
  <sheetFormatPr defaultColWidth="9.140625" defaultRowHeight="12.75"/>
  <cols>
    <col min="1" max="1" width="3.57421875" style="75" customWidth="1"/>
    <col min="2" max="2" width="6.28125" style="75" customWidth="1"/>
    <col min="3" max="3" width="44.421875" style="137" customWidth="1"/>
    <col min="4" max="4" width="13.140625" style="138" customWidth="1"/>
    <col min="5" max="5" width="14.28125" style="138" customWidth="1"/>
    <col min="6" max="6" width="13.57421875" style="138" customWidth="1"/>
    <col min="7" max="7" width="12.7109375" style="138" customWidth="1"/>
    <col min="8" max="8" width="13.00390625" style="138" customWidth="1"/>
    <col min="9" max="16384" width="9.140625" style="78" customWidth="1"/>
  </cols>
  <sheetData>
    <row r="1" spans="1:8" s="4" customFormat="1" ht="18" customHeight="1">
      <c r="A1" s="3" t="s">
        <v>23</v>
      </c>
      <c r="B1" s="3"/>
      <c r="C1" s="3"/>
      <c r="D1" s="3"/>
      <c r="E1" s="3"/>
      <c r="F1" s="3"/>
      <c r="G1" s="3"/>
      <c r="H1" s="3"/>
    </row>
    <row r="2" spans="1:8" s="6" customFormat="1" ht="18" customHeight="1">
      <c r="A2" s="5" t="s">
        <v>0</v>
      </c>
      <c r="B2" s="5"/>
      <c r="C2" s="5"/>
      <c r="D2" s="5"/>
      <c r="E2" s="5"/>
      <c r="F2" s="5"/>
      <c r="G2" s="5"/>
      <c r="H2" s="5"/>
    </row>
    <row r="3" spans="1:8" s="8" customFormat="1" ht="93.75" customHeight="1">
      <c r="A3" s="7" t="s">
        <v>112</v>
      </c>
      <c r="B3" s="7"/>
      <c r="C3" s="7"/>
      <c r="D3" s="7"/>
      <c r="E3" s="7"/>
      <c r="F3" s="7"/>
      <c r="G3" s="7"/>
      <c r="H3" s="7"/>
    </row>
    <row r="4" spans="1:156" s="8" customFormat="1" ht="42" customHeight="1">
      <c r="A4" s="2" t="s">
        <v>280</v>
      </c>
      <c r="B4" s="2"/>
      <c r="C4" s="2"/>
      <c r="D4" s="2"/>
      <c r="E4" s="2"/>
      <c r="F4" s="2"/>
      <c r="G4" s="2"/>
      <c r="H4" s="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row>
    <row r="5" spans="1:8" s="6" customFormat="1" ht="15.75" customHeight="1">
      <c r="A5" s="5" t="s">
        <v>1</v>
      </c>
      <c r="B5" s="5"/>
      <c r="C5" s="5"/>
      <c r="D5" s="5"/>
      <c r="E5" s="5"/>
      <c r="F5" s="5"/>
      <c r="G5" s="5"/>
      <c r="H5" s="5"/>
    </row>
    <row r="6" spans="1:8" s="4" customFormat="1" ht="69" customHeight="1">
      <c r="A6" s="9" t="s">
        <v>72</v>
      </c>
      <c r="B6" s="9"/>
      <c r="C6" s="9"/>
      <c r="D6" s="9"/>
      <c r="E6" s="9"/>
      <c r="F6" s="9"/>
      <c r="G6" s="9"/>
      <c r="H6" s="9"/>
    </row>
    <row r="7" spans="1:8" s="4" customFormat="1" ht="25.5" customHeight="1">
      <c r="A7" s="9" t="s">
        <v>88</v>
      </c>
      <c r="B7" s="9"/>
      <c r="C7" s="9"/>
      <c r="D7" s="9"/>
      <c r="E7" s="9"/>
      <c r="F7" s="9"/>
      <c r="G7" s="9"/>
      <c r="H7" s="9"/>
    </row>
    <row r="8" spans="1:8" s="6" customFormat="1" ht="18" customHeight="1">
      <c r="A8" s="5" t="s">
        <v>36</v>
      </c>
      <c r="B8" s="5"/>
      <c r="C8" s="5"/>
      <c r="D8" s="5"/>
      <c r="E8" s="5"/>
      <c r="F8" s="5"/>
      <c r="G8" s="5"/>
      <c r="H8" s="5"/>
    </row>
    <row r="9" spans="1:8" s="11" customFormat="1" ht="20.25" customHeight="1">
      <c r="A9" s="10" t="s">
        <v>3</v>
      </c>
      <c r="B9" s="10"/>
      <c r="C9" s="10"/>
      <c r="D9" s="10"/>
      <c r="E9" s="10"/>
      <c r="F9" s="10"/>
      <c r="G9" s="10"/>
      <c r="H9" s="10"/>
    </row>
    <row r="10" spans="1:8" s="11" customFormat="1" ht="18" customHeight="1">
      <c r="A10" s="12" t="s">
        <v>86</v>
      </c>
      <c r="B10" s="12"/>
      <c r="C10" s="12"/>
      <c r="D10" s="12"/>
      <c r="E10" s="12"/>
      <c r="F10" s="12"/>
      <c r="G10" s="12"/>
      <c r="H10" s="12"/>
    </row>
    <row r="11" spans="1:8" s="17" customFormat="1" ht="91.5" customHeight="1">
      <c r="A11" s="13" t="s">
        <v>13</v>
      </c>
      <c r="B11" s="14" t="s">
        <v>4</v>
      </c>
      <c r="C11" s="15"/>
      <c r="D11" s="16" t="s">
        <v>5</v>
      </c>
      <c r="E11" s="16" t="s">
        <v>8</v>
      </c>
      <c r="F11" s="16" t="s">
        <v>6</v>
      </c>
      <c r="G11" s="16" t="s">
        <v>14</v>
      </c>
      <c r="H11" s="16" t="s">
        <v>7</v>
      </c>
    </row>
    <row r="12" spans="1:8" s="21" customFormat="1" ht="4.5" customHeight="1">
      <c r="A12" s="18"/>
      <c r="B12" s="18"/>
      <c r="C12" s="19"/>
      <c r="D12" s="19"/>
      <c r="E12" s="19"/>
      <c r="F12" s="19"/>
      <c r="G12" s="19"/>
      <c r="H12" s="20"/>
    </row>
    <row r="13" spans="1:8" s="25" customFormat="1" ht="14.25" customHeight="1">
      <c r="A13" s="22" t="s">
        <v>9</v>
      </c>
      <c r="B13" s="22"/>
      <c r="C13" s="23" t="s">
        <v>24</v>
      </c>
      <c r="D13" s="24"/>
      <c r="E13" s="24"/>
      <c r="F13" s="24"/>
      <c r="G13" s="24"/>
      <c r="H13" s="24"/>
    </row>
    <row r="14" spans="1:8" s="29" customFormat="1" ht="4.5" customHeight="1">
      <c r="A14" s="26"/>
      <c r="B14" s="26"/>
      <c r="C14" s="27"/>
      <c r="D14" s="27"/>
      <c r="E14" s="27"/>
      <c r="F14" s="27"/>
      <c r="G14" s="27"/>
      <c r="H14" s="28"/>
    </row>
    <row r="15" spans="1:8" s="34" customFormat="1" ht="24" customHeight="1">
      <c r="A15" s="30"/>
      <c r="B15" s="30"/>
      <c r="C15" s="31" t="s">
        <v>15</v>
      </c>
      <c r="D15" s="32">
        <v>1180488671.53</v>
      </c>
      <c r="E15" s="33">
        <f>E17+E41+E107+E111+E119+E128+E37+E94+E103</f>
        <v>50161403</v>
      </c>
      <c r="F15" s="33">
        <f>F17+F41+F107+F111+F119+F128+F37+F94+F103</f>
        <v>5864503</v>
      </c>
      <c r="G15" s="33">
        <f>G17+G41+G107+G111+G119+G128+G37+G94+G103</f>
        <v>3461536</v>
      </c>
      <c r="H15" s="32">
        <f>D15+E15-F15</f>
        <v>1224785571.53</v>
      </c>
    </row>
    <row r="16" spans="1:8" s="36" customFormat="1" ht="3.75" customHeight="1">
      <c r="A16" s="35"/>
      <c r="B16" s="35"/>
      <c r="C16" s="1"/>
      <c r="D16" s="1"/>
      <c r="E16" s="1"/>
      <c r="F16" s="1"/>
      <c r="G16" s="1"/>
      <c r="H16" s="1"/>
    </row>
    <row r="17" spans="1:8" s="34" customFormat="1" ht="24.75" customHeight="1">
      <c r="A17" s="30"/>
      <c r="B17" s="30">
        <v>600</v>
      </c>
      <c r="C17" s="31" t="s">
        <v>33</v>
      </c>
      <c r="D17" s="37">
        <v>95133142</v>
      </c>
      <c r="E17" s="37">
        <f>E18</f>
        <v>1197628</v>
      </c>
      <c r="F17" s="37">
        <f>F18</f>
        <v>5514611</v>
      </c>
      <c r="G17" s="37">
        <f>G18</f>
        <v>1301962</v>
      </c>
      <c r="H17" s="37">
        <f>D17+E17-F17</f>
        <v>90816159</v>
      </c>
    </row>
    <row r="18" spans="1:8" s="21" customFormat="1" ht="21.75" customHeight="1">
      <c r="A18" s="18"/>
      <c r="B18" s="38" t="s">
        <v>55</v>
      </c>
      <c r="C18" s="39" t="s">
        <v>54</v>
      </c>
      <c r="D18" s="40">
        <v>24356079</v>
      </c>
      <c r="E18" s="40">
        <v>1197628</v>
      </c>
      <c r="F18" s="40">
        <v>5514611</v>
      </c>
      <c r="G18" s="40">
        <v>1301962</v>
      </c>
      <c r="H18" s="40">
        <f>D18+E18-F18</f>
        <v>20039096</v>
      </c>
    </row>
    <row r="19" spans="1:8" s="21" customFormat="1" ht="15.75" customHeight="1">
      <c r="A19" s="18"/>
      <c r="B19" s="38"/>
      <c r="C19" s="41" t="s">
        <v>186</v>
      </c>
      <c r="D19" s="41"/>
      <c r="E19" s="41"/>
      <c r="F19" s="41"/>
      <c r="G19" s="41"/>
      <c r="H19" s="41"/>
    </row>
    <row r="20" spans="1:8" s="21" customFormat="1" ht="17.25" customHeight="1">
      <c r="A20" s="18"/>
      <c r="B20" s="18"/>
      <c r="C20" s="9" t="s">
        <v>196</v>
      </c>
      <c r="D20" s="9"/>
      <c r="E20" s="9"/>
      <c r="F20" s="9"/>
      <c r="G20" s="9"/>
      <c r="H20" s="9"/>
    </row>
    <row r="21" spans="1:8" s="21" customFormat="1" ht="27.75" customHeight="1">
      <c r="A21" s="18"/>
      <c r="B21" s="18"/>
      <c r="C21" s="2" t="s">
        <v>187</v>
      </c>
      <c r="D21" s="2"/>
      <c r="E21" s="2"/>
      <c r="F21" s="2"/>
      <c r="G21" s="2"/>
      <c r="H21" s="2"/>
    </row>
    <row r="22" spans="1:8" s="21" customFormat="1" ht="39" customHeight="1">
      <c r="A22" s="18"/>
      <c r="B22" s="18"/>
      <c r="C22" s="2" t="s">
        <v>234</v>
      </c>
      <c r="D22" s="2"/>
      <c r="E22" s="2"/>
      <c r="F22" s="2"/>
      <c r="G22" s="2"/>
      <c r="H22" s="2"/>
    </row>
    <row r="23" spans="1:8" s="21" customFormat="1" ht="39" customHeight="1">
      <c r="A23" s="18"/>
      <c r="B23" s="18"/>
      <c r="C23" s="2" t="s">
        <v>311</v>
      </c>
      <c r="D23" s="2"/>
      <c r="E23" s="2"/>
      <c r="F23" s="2"/>
      <c r="G23" s="2"/>
      <c r="H23" s="2"/>
    </row>
    <row r="24" spans="1:8" s="21" customFormat="1" ht="38.25" customHeight="1">
      <c r="A24" s="18"/>
      <c r="B24" s="18"/>
      <c r="C24" s="2" t="s">
        <v>312</v>
      </c>
      <c r="D24" s="2"/>
      <c r="E24" s="2"/>
      <c r="F24" s="2"/>
      <c r="G24" s="2"/>
      <c r="H24" s="2"/>
    </row>
    <row r="25" spans="1:8" s="21" customFormat="1" ht="14.25" customHeight="1">
      <c r="A25" s="18"/>
      <c r="B25" s="18"/>
      <c r="C25" s="9" t="s">
        <v>197</v>
      </c>
      <c r="D25" s="9"/>
      <c r="E25" s="9"/>
      <c r="F25" s="9"/>
      <c r="G25" s="9"/>
      <c r="H25" s="9"/>
    </row>
    <row r="26" spans="1:8" s="21" customFormat="1" ht="28.5" customHeight="1">
      <c r="A26" s="18"/>
      <c r="B26" s="18"/>
      <c r="C26" s="2" t="s">
        <v>188</v>
      </c>
      <c r="D26" s="2"/>
      <c r="E26" s="2"/>
      <c r="F26" s="2"/>
      <c r="G26" s="2"/>
      <c r="H26" s="2"/>
    </row>
    <row r="27" spans="1:8" s="21" customFormat="1" ht="28.5" customHeight="1">
      <c r="A27" s="18"/>
      <c r="B27" s="18"/>
      <c r="C27" s="9" t="s">
        <v>185</v>
      </c>
      <c r="D27" s="9"/>
      <c r="E27" s="9"/>
      <c r="F27" s="9"/>
      <c r="G27" s="9"/>
      <c r="H27" s="9"/>
    </row>
    <row r="28" spans="1:8" s="21" customFormat="1" ht="40.5" customHeight="1">
      <c r="A28" s="18"/>
      <c r="B28" s="18"/>
      <c r="C28" s="2" t="s">
        <v>184</v>
      </c>
      <c r="D28" s="2"/>
      <c r="E28" s="2"/>
      <c r="F28" s="2"/>
      <c r="G28" s="2"/>
      <c r="H28" s="2"/>
    </row>
    <row r="29" spans="1:8" s="21" customFormat="1" ht="14.25" customHeight="1">
      <c r="A29" s="18"/>
      <c r="B29" s="18"/>
      <c r="C29" s="9" t="s">
        <v>198</v>
      </c>
      <c r="D29" s="9"/>
      <c r="E29" s="9"/>
      <c r="F29" s="9"/>
      <c r="G29" s="9"/>
      <c r="H29" s="9"/>
    </row>
    <row r="30" spans="1:8" s="21" customFormat="1" ht="14.25" customHeight="1">
      <c r="A30" s="18"/>
      <c r="B30" s="18"/>
      <c r="C30" s="9" t="s">
        <v>199</v>
      </c>
      <c r="D30" s="9"/>
      <c r="E30" s="9"/>
      <c r="F30" s="9"/>
      <c r="G30" s="9"/>
      <c r="H30" s="9"/>
    </row>
    <row r="31" spans="1:8" s="21" customFormat="1" ht="37.5" customHeight="1">
      <c r="A31" s="18"/>
      <c r="B31" s="18"/>
      <c r="C31" s="2" t="s">
        <v>313</v>
      </c>
      <c r="D31" s="2"/>
      <c r="E31" s="2"/>
      <c r="F31" s="2"/>
      <c r="G31" s="2"/>
      <c r="H31" s="2"/>
    </row>
    <row r="32" spans="1:8" s="21" customFormat="1" ht="39" customHeight="1">
      <c r="A32" s="18"/>
      <c r="B32" s="18"/>
      <c r="C32" s="2" t="s">
        <v>314</v>
      </c>
      <c r="D32" s="2"/>
      <c r="E32" s="2"/>
      <c r="F32" s="2"/>
      <c r="G32" s="2"/>
      <c r="H32" s="2"/>
    </row>
    <row r="33" spans="1:8" s="21" customFormat="1" ht="38.25" customHeight="1">
      <c r="A33" s="18"/>
      <c r="B33" s="18"/>
      <c r="C33" s="2" t="s">
        <v>315</v>
      </c>
      <c r="D33" s="2"/>
      <c r="E33" s="2"/>
      <c r="F33" s="2"/>
      <c r="G33" s="2"/>
      <c r="H33" s="2"/>
    </row>
    <row r="34" spans="1:8" s="21" customFormat="1" ht="14.25" customHeight="1">
      <c r="A34" s="18"/>
      <c r="B34" s="18"/>
      <c r="C34" s="9" t="s">
        <v>200</v>
      </c>
      <c r="D34" s="9"/>
      <c r="E34" s="9"/>
      <c r="F34" s="9"/>
      <c r="G34" s="9"/>
      <c r="H34" s="9"/>
    </row>
    <row r="35" spans="1:8" s="21" customFormat="1" ht="37.5" customHeight="1">
      <c r="A35" s="18"/>
      <c r="B35" s="18"/>
      <c r="C35" s="9" t="s">
        <v>235</v>
      </c>
      <c r="D35" s="9"/>
      <c r="E35" s="9"/>
      <c r="F35" s="9"/>
      <c r="G35" s="9"/>
      <c r="H35" s="9"/>
    </row>
    <row r="36" spans="1:8" s="36" customFormat="1" ht="5.25" customHeight="1">
      <c r="A36" s="35"/>
      <c r="B36" s="35"/>
      <c r="C36" s="1"/>
      <c r="D36" s="1"/>
      <c r="E36" s="1"/>
      <c r="F36" s="1"/>
      <c r="G36" s="1"/>
      <c r="H36" s="1"/>
    </row>
    <row r="37" spans="1:8" s="34" customFormat="1" ht="24.75" customHeight="1">
      <c r="A37" s="30"/>
      <c r="B37" s="30">
        <v>720</v>
      </c>
      <c r="C37" s="31" t="s">
        <v>93</v>
      </c>
      <c r="D37" s="37">
        <v>830767</v>
      </c>
      <c r="E37" s="37">
        <f>E38</f>
        <v>0</v>
      </c>
      <c r="F37" s="37">
        <f>F38</f>
        <v>5122</v>
      </c>
      <c r="G37" s="37">
        <f>G38</f>
        <v>0</v>
      </c>
      <c r="H37" s="37">
        <f>D37+E37-F37</f>
        <v>825645</v>
      </c>
    </row>
    <row r="38" spans="1:8" s="21" customFormat="1" ht="19.5" customHeight="1">
      <c r="A38" s="18"/>
      <c r="B38" s="18">
        <v>72095</v>
      </c>
      <c r="C38" s="39" t="s">
        <v>21</v>
      </c>
      <c r="D38" s="40">
        <v>830767</v>
      </c>
      <c r="E38" s="40">
        <v>0</v>
      </c>
      <c r="F38" s="40">
        <v>5122</v>
      </c>
      <c r="G38" s="40">
        <v>0</v>
      </c>
      <c r="H38" s="40">
        <f>D38+E38-F38</f>
        <v>825645</v>
      </c>
    </row>
    <row r="39" spans="1:8" s="36" customFormat="1" ht="39.75" customHeight="1">
      <c r="A39" s="35"/>
      <c r="B39" s="35"/>
      <c r="C39" s="2" t="s">
        <v>158</v>
      </c>
      <c r="D39" s="2"/>
      <c r="E39" s="2"/>
      <c r="F39" s="2"/>
      <c r="G39" s="2"/>
      <c r="H39" s="2"/>
    </row>
    <row r="40" spans="1:24" s="36" customFormat="1" ht="5.25" customHeight="1">
      <c r="A40" s="35"/>
      <c r="B40" s="35"/>
      <c r="C40" s="1"/>
      <c r="D40" s="1"/>
      <c r="E40" s="1"/>
      <c r="F40" s="1"/>
      <c r="G40" s="1"/>
      <c r="H40" s="1"/>
      <c r="W40" s="42"/>
      <c r="X40" s="42"/>
    </row>
    <row r="41" spans="1:8" s="34" customFormat="1" ht="23.25" customHeight="1">
      <c r="A41" s="30"/>
      <c r="B41" s="30">
        <v>758</v>
      </c>
      <c r="C41" s="31" t="s">
        <v>46</v>
      </c>
      <c r="D41" s="37">
        <v>759428942</v>
      </c>
      <c r="E41" s="37">
        <f>E44+E82+E42</f>
        <v>9401147</v>
      </c>
      <c r="F41" s="37">
        <f>F44+F82+F42</f>
        <v>74828</v>
      </c>
      <c r="G41" s="37">
        <f>G44+G82+G42</f>
        <v>2159574</v>
      </c>
      <c r="H41" s="37">
        <f>D41+E41-F41</f>
        <v>768755261</v>
      </c>
    </row>
    <row r="42" spans="1:8" s="21" customFormat="1" ht="21" customHeight="1">
      <c r="A42" s="18"/>
      <c r="B42" s="18">
        <v>75861</v>
      </c>
      <c r="C42" s="39" t="s">
        <v>203</v>
      </c>
      <c r="D42" s="40">
        <v>0</v>
      </c>
      <c r="E42" s="40">
        <v>63618</v>
      </c>
      <c r="F42" s="40">
        <v>0</v>
      </c>
      <c r="G42" s="40">
        <v>0</v>
      </c>
      <c r="H42" s="40">
        <f>D42+E42-F42</f>
        <v>63618</v>
      </c>
    </row>
    <row r="43" spans="1:8" s="21" customFormat="1" ht="44.25" customHeight="1">
      <c r="A43" s="18"/>
      <c r="B43" s="18"/>
      <c r="C43" s="2" t="s">
        <v>236</v>
      </c>
      <c r="D43" s="2"/>
      <c r="E43" s="2"/>
      <c r="F43" s="2"/>
      <c r="G43" s="2"/>
      <c r="H43" s="2"/>
    </row>
    <row r="44" spans="1:8" s="21" customFormat="1" ht="38.25" customHeight="1">
      <c r="A44" s="18"/>
      <c r="B44" s="43">
        <v>75863</v>
      </c>
      <c r="C44" s="44" t="s">
        <v>56</v>
      </c>
      <c r="D44" s="45">
        <v>269539838</v>
      </c>
      <c r="E44" s="45">
        <v>9231030</v>
      </c>
      <c r="F44" s="45">
        <v>63618</v>
      </c>
      <c r="G44" s="45">
        <v>2159574</v>
      </c>
      <c r="H44" s="45">
        <f>D44+E44-F44</f>
        <v>278707250</v>
      </c>
    </row>
    <row r="45" spans="1:8" s="21" customFormat="1" ht="27" customHeight="1">
      <c r="A45" s="18"/>
      <c r="B45" s="18"/>
      <c r="C45" s="46" t="s">
        <v>58</v>
      </c>
      <c r="D45" s="46"/>
      <c r="E45" s="46"/>
      <c r="F45" s="46"/>
      <c r="G45" s="46"/>
      <c r="H45" s="46"/>
    </row>
    <row r="46" spans="1:8" s="21" customFormat="1" ht="13.5" customHeight="1">
      <c r="A46" s="18"/>
      <c r="B46" s="18"/>
      <c r="C46" s="47" t="s">
        <v>271</v>
      </c>
      <c r="D46" s="47"/>
      <c r="E46" s="47"/>
      <c r="F46" s="47"/>
      <c r="G46" s="48"/>
      <c r="H46" s="49"/>
    </row>
    <row r="47" spans="1:8" s="21" customFormat="1" ht="14.25" customHeight="1">
      <c r="A47" s="18"/>
      <c r="B47" s="18"/>
      <c r="C47" s="9" t="s">
        <v>105</v>
      </c>
      <c r="D47" s="9"/>
      <c r="E47" s="9"/>
      <c r="F47" s="9"/>
      <c r="G47" s="9"/>
      <c r="H47" s="9"/>
    </row>
    <row r="48" spans="1:8" s="21" customFormat="1" ht="13.5" customHeight="1">
      <c r="A48" s="18"/>
      <c r="B48" s="18"/>
      <c r="C48" s="41" t="s">
        <v>273</v>
      </c>
      <c r="D48" s="41"/>
      <c r="E48" s="41"/>
      <c r="F48" s="41"/>
      <c r="G48" s="41"/>
      <c r="H48" s="41"/>
    </row>
    <row r="49" spans="1:8" s="21" customFormat="1" ht="39.75" customHeight="1">
      <c r="A49" s="18"/>
      <c r="B49" s="18"/>
      <c r="C49" s="50" t="s">
        <v>316</v>
      </c>
      <c r="D49" s="50"/>
      <c r="E49" s="50"/>
      <c r="F49" s="50"/>
      <c r="G49" s="51" t="s">
        <v>103</v>
      </c>
      <c r="H49" s="52">
        <v>21411</v>
      </c>
    </row>
    <row r="50" spans="1:8" s="21" customFormat="1" ht="50.25" customHeight="1">
      <c r="A50" s="18"/>
      <c r="B50" s="18"/>
      <c r="C50" s="50" t="s">
        <v>317</v>
      </c>
      <c r="D50" s="50"/>
      <c r="E50" s="50"/>
      <c r="F50" s="50"/>
      <c r="G50" s="51" t="s">
        <v>103</v>
      </c>
      <c r="H50" s="52">
        <v>20813</v>
      </c>
    </row>
    <row r="51" spans="1:8" s="21" customFormat="1" ht="51.75" customHeight="1">
      <c r="A51" s="18"/>
      <c r="B51" s="18"/>
      <c r="C51" s="50" t="s">
        <v>275</v>
      </c>
      <c r="D51" s="50"/>
      <c r="E51" s="50"/>
      <c r="F51" s="50"/>
      <c r="G51" s="51" t="s">
        <v>103</v>
      </c>
      <c r="H51" s="52">
        <v>54188</v>
      </c>
    </row>
    <row r="52" spans="1:8" s="21" customFormat="1" ht="25.5" customHeight="1">
      <c r="A52" s="18"/>
      <c r="B52" s="18"/>
      <c r="C52" s="50" t="s">
        <v>272</v>
      </c>
      <c r="D52" s="50"/>
      <c r="E52" s="50"/>
      <c r="F52" s="50"/>
      <c r="G52" s="51" t="s">
        <v>103</v>
      </c>
      <c r="H52" s="52">
        <v>4262180</v>
      </c>
    </row>
    <row r="53" spans="1:8" s="21" customFormat="1" ht="15" customHeight="1">
      <c r="A53" s="18"/>
      <c r="B53" s="18"/>
      <c r="C53" s="9" t="s">
        <v>107</v>
      </c>
      <c r="D53" s="9"/>
      <c r="E53" s="9"/>
      <c r="F53" s="9"/>
      <c r="G53" s="9"/>
      <c r="H53" s="9"/>
    </row>
    <row r="54" spans="1:8" s="21" customFormat="1" ht="13.5" customHeight="1">
      <c r="A54" s="18"/>
      <c r="B54" s="18"/>
      <c r="C54" s="41" t="s">
        <v>273</v>
      </c>
      <c r="D54" s="41"/>
      <c r="E54" s="41"/>
      <c r="F54" s="41"/>
      <c r="G54" s="41"/>
      <c r="H54" s="41"/>
    </row>
    <row r="55" spans="1:8" s="21" customFormat="1" ht="39.75" customHeight="1">
      <c r="A55" s="18"/>
      <c r="B55" s="18"/>
      <c r="C55" s="50" t="s">
        <v>316</v>
      </c>
      <c r="D55" s="50"/>
      <c r="E55" s="50"/>
      <c r="F55" s="50"/>
      <c r="G55" s="51" t="s">
        <v>103</v>
      </c>
      <c r="H55" s="52">
        <v>2247629</v>
      </c>
    </row>
    <row r="56" spans="1:8" s="21" customFormat="1" ht="54" customHeight="1">
      <c r="A56" s="18"/>
      <c r="B56" s="18"/>
      <c r="C56" s="50" t="s">
        <v>317</v>
      </c>
      <c r="D56" s="50"/>
      <c r="E56" s="50"/>
      <c r="F56" s="50"/>
      <c r="G56" s="51" t="s">
        <v>103</v>
      </c>
      <c r="H56" s="52">
        <v>2255651</v>
      </c>
    </row>
    <row r="57" spans="1:8" s="21" customFormat="1" ht="39.75" customHeight="1">
      <c r="A57" s="18"/>
      <c r="B57" s="18"/>
      <c r="C57" s="50" t="s">
        <v>281</v>
      </c>
      <c r="D57" s="50"/>
      <c r="E57" s="50"/>
      <c r="F57" s="50"/>
      <c r="G57" s="51" t="s">
        <v>103</v>
      </c>
      <c r="H57" s="52">
        <v>657755</v>
      </c>
    </row>
    <row r="58" spans="1:8" s="21" customFormat="1" ht="15" customHeight="1">
      <c r="A58" s="18"/>
      <c r="B58" s="18"/>
      <c r="C58" s="9" t="s">
        <v>104</v>
      </c>
      <c r="D58" s="9"/>
      <c r="E58" s="9"/>
      <c r="F58" s="9"/>
      <c r="G58" s="9"/>
      <c r="H58" s="9"/>
    </row>
    <row r="59" spans="1:8" s="21" customFormat="1" ht="12.75" customHeight="1">
      <c r="A59" s="18"/>
      <c r="B59" s="18"/>
      <c r="C59" s="9" t="s">
        <v>105</v>
      </c>
      <c r="D59" s="9"/>
      <c r="E59" s="9"/>
      <c r="F59" s="9"/>
      <c r="G59" s="9"/>
      <c r="H59" s="9"/>
    </row>
    <row r="60" spans="1:8" s="21" customFormat="1" ht="25.5" customHeight="1">
      <c r="A60" s="18"/>
      <c r="B60" s="18"/>
      <c r="C60" s="50" t="s">
        <v>106</v>
      </c>
      <c r="D60" s="50"/>
      <c r="E60" s="50"/>
      <c r="F60" s="50"/>
      <c r="G60" s="51" t="s">
        <v>53</v>
      </c>
      <c r="H60" s="52">
        <v>369846</v>
      </c>
    </row>
    <row r="61" spans="1:8" s="21" customFormat="1" ht="64.5" customHeight="1">
      <c r="A61" s="18"/>
      <c r="B61" s="18"/>
      <c r="C61" s="50" t="s">
        <v>318</v>
      </c>
      <c r="D61" s="50"/>
      <c r="E61" s="50"/>
      <c r="F61" s="50"/>
      <c r="G61" s="51" t="s">
        <v>53</v>
      </c>
      <c r="H61" s="52">
        <v>5873</v>
      </c>
    </row>
    <row r="62" spans="1:8" s="21" customFormat="1" ht="26.25" customHeight="1">
      <c r="A62" s="18"/>
      <c r="B62" s="18"/>
      <c r="C62" s="50" t="s">
        <v>194</v>
      </c>
      <c r="D62" s="50"/>
      <c r="E62" s="50"/>
      <c r="F62" s="50"/>
      <c r="G62" s="51" t="s">
        <v>53</v>
      </c>
      <c r="H62" s="52">
        <v>40979</v>
      </c>
    </row>
    <row r="63" spans="1:8" s="21" customFormat="1" ht="14.25" customHeight="1">
      <c r="A63" s="18"/>
      <c r="B63" s="18"/>
      <c r="C63" s="9" t="s">
        <v>107</v>
      </c>
      <c r="D63" s="9"/>
      <c r="E63" s="9"/>
      <c r="F63" s="9"/>
      <c r="G63" s="9"/>
      <c r="H63" s="9"/>
    </row>
    <row r="64" spans="1:8" s="21" customFormat="1" ht="38.25" customHeight="1">
      <c r="A64" s="18"/>
      <c r="B64" s="18"/>
      <c r="C64" s="50" t="s">
        <v>195</v>
      </c>
      <c r="D64" s="50"/>
      <c r="E64" s="50"/>
      <c r="F64" s="50"/>
      <c r="G64" s="51" t="s">
        <v>53</v>
      </c>
      <c r="H64" s="52">
        <v>764025</v>
      </c>
    </row>
    <row r="65" spans="1:8" s="21" customFormat="1" ht="64.5" customHeight="1">
      <c r="A65" s="18"/>
      <c r="B65" s="18"/>
      <c r="C65" s="50" t="s">
        <v>318</v>
      </c>
      <c r="D65" s="50"/>
      <c r="E65" s="50"/>
      <c r="F65" s="50"/>
      <c r="G65" s="51" t="s">
        <v>53</v>
      </c>
      <c r="H65" s="52">
        <v>685448</v>
      </c>
    </row>
    <row r="66" spans="1:8" s="21" customFormat="1" ht="14.25" customHeight="1">
      <c r="A66" s="18"/>
      <c r="B66" s="18"/>
      <c r="C66" s="9" t="s">
        <v>108</v>
      </c>
      <c r="D66" s="9"/>
      <c r="E66" s="9"/>
      <c r="F66" s="9"/>
      <c r="G66" s="9"/>
      <c r="H66" s="9"/>
    </row>
    <row r="67" spans="1:8" s="21" customFormat="1" ht="14.25" customHeight="1">
      <c r="A67" s="18"/>
      <c r="B67" s="18"/>
      <c r="C67" s="9" t="s">
        <v>230</v>
      </c>
      <c r="D67" s="9"/>
      <c r="E67" s="9"/>
      <c r="F67" s="9"/>
      <c r="G67" s="9"/>
      <c r="H67" s="9"/>
    </row>
    <row r="68" spans="1:8" s="21" customFormat="1" ht="25.5" customHeight="1">
      <c r="A68" s="18"/>
      <c r="B68" s="18"/>
      <c r="C68" s="50" t="s">
        <v>231</v>
      </c>
      <c r="D68" s="50"/>
      <c r="E68" s="50"/>
      <c r="F68" s="50"/>
      <c r="G68" s="51"/>
      <c r="H68" s="52"/>
    </row>
    <row r="69" spans="1:8" s="21" customFormat="1" ht="37.5" customHeight="1">
      <c r="A69" s="18"/>
      <c r="B69" s="18"/>
      <c r="C69" s="50" t="s">
        <v>316</v>
      </c>
      <c r="D69" s="50"/>
      <c r="E69" s="50"/>
      <c r="F69" s="50"/>
      <c r="G69" s="51" t="s">
        <v>53</v>
      </c>
      <c r="H69" s="52">
        <v>31105</v>
      </c>
    </row>
    <row r="70" spans="1:8" s="21" customFormat="1" ht="51.75" customHeight="1">
      <c r="A70" s="18"/>
      <c r="B70" s="18"/>
      <c r="C70" s="50" t="s">
        <v>317</v>
      </c>
      <c r="D70" s="50"/>
      <c r="E70" s="50"/>
      <c r="F70" s="50"/>
      <c r="G70" s="51" t="s">
        <v>53</v>
      </c>
      <c r="H70" s="52">
        <v>31554</v>
      </c>
    </row>
    <row r="71" spans="1:8" s="21" customFormat="1" ht="15" customHeight="1">
      <c r="A71" s="18"/>
      <c r="B71" s="18"/>
      <c r="C71" s="9" t="s">
        <v>107</v>
      </c>
      <c r="D71" s="9"/>
      <c r="E71" s="9"/>
      <c r="F71" s="9"/>
      <c r="G71" s="9"/>
      <c r="H71" s="9"/>
    </row>
    <row r="72" spans="1:8" s="21" customFormat="1" ht="26.25" customHeight="1">
      <c r="A72" s="18"/>
      <c r="B72" s="18"/>
      <c r="C72" s="50" t="s">
        <v>274</v>
      </c>
      <c r="D72" s="50"/>
      <c r="E72" s="50"/>
      <c r="F72" s="50"/>
      <c r="G72" s="51"/>
      <c r="H72" s="52"/>
    </row>
    <row r="73" spans="1:8" s="21" customFormat="1" ht="39.75" customHeight="1">
      <c r="A73" s="18"/>
      <c r="B73" s="18"/>
      <c r="C73" s="50" t="s">
        <v>316</v>
      </c>
      <c r="D73" s="50"/>
      <c r="E73" s="50"/>
      <c r="F73" s="50"/>
      <c r="G73" s="51" t="s">
        <v>53</v>
      </c>
      <c r="H73" s="52">
        <v>988606</v>
      </c>
    </row>
    <row r="74" spans="1:8" s="21" customFormat="1" ht="53.25" customHeight="1">
      <c r="A74" s="18"/>
      <c r="B74" s="18"/>
      <c r="C74" s="50" t="s">
        <v>317</v>
      </c>
      <c r="D74" s="50"/>
      <c r="E74" s="50"/>
      <c r="F74" s="50"/>
      <c r="G74" s="51" t="s">
        <v>53</v>
      </c>
      <c r="H74" s="52">
        <v>1103503</v>
      </c>
    </row>
    <row r="75" spans="1:8" s="21" customFormat="1" ht="15" customHeight="1">
      <c r="A75" s="18"/>
      <c r="B75" s="18"/>
      <c r="C75" s="2" t="s">
        <v>65</v>
      </c>
      <c r="D75" s="2"/>
      <c r="E75" s="2"/>
      <c r="F75" s="2"/>
      <c r="G75" s="2"/>
      <c r="H75" s="2"/>
    </row>
    <row r="76" spans="1:8" s="21" customFormat="1" ht="39" customHeight="1">
      <c r="A76" s="18"/>
      <c r="B76" s="43"/>
      <c r="C76" s="46" t="s">
        <v>109</v>
      </c>
      <c r="D76" s="46"/>
      <c r="E76" s="46"/>
      <c r="F76" s="46"/>
      <c r="G76" s="46"/>
      <c r="H76" s="46"/>
    </row>
    <row r="77" spans="1:8" s="55" customFormat="1" ht="26.25" customHeight="1">
      <c r="A77" s="53"/>
      <c r="B77" s="53"/>
      <c r="C77" s="54" t="s">
        <v>276</v>
      </c>
      <c r="D77" s="54"/>
      <c r="E77" s="54"/>
      <c r="F77" s="54"/>
      <c r="G77" s="51" t="s">
        <v>53</v>
      </c>
      <c r="H77" s="52">
        <v>4806</v>
      </c>
    </row>
    <row r="78" spans="1:8" s="21" customFormat="1" ht="14.25" customHeight="1">
      <c r="A78" s="18"/>
      <c r="B78" s="43"/>
      <c r="C78" s="46" t="s">
        <v>277</v>
      </c>
      <c r="D78" s="46"/>
      <c r="E78" s="46"/>
      <c r="F78" s="46"/>
      <c r="G78" s="46"/>
      <c r="H78" s="46"/>
    </row>
    <row r="79" spans="1:8" s="21" customFormat="1" ht="15.75" customHeight="1">
      <c r="A79" s="18"/>
      <c r="B79" s="18"/>
      <c r="C79" s="56" t="s">
        <v>279</v>
      </c>
      <c r="D79" s="56"/>
      <c r="E79" s="56"/>
      <c r="F79" s="56"/>
      <c r="G79" s="48" t="s">
        <v>53</v>
      </c>
      <c r="H79" s="49">
        <v>4806</v>
      </c>
    </row>
    <row r="80" spans="1:8" s="21" customFormat="1" ht="24.75" customHeight="1">
      <c r="A80" s="18"/>
      <c r="B80" s="18"/>
      <c r="C80" s="54" t="s">
        <v>278</v>
      </c>
      <c r="D80" s="54"/>
      <c r="E80" s="54"/>
      <c r="F80" s="54"/>
      <c r="G80" s="51" t="s">
        <v>53</v>
      </c>
      <c r="H80" s="52">
        <v>63618</v>
      </c>
    </row>
    <row r="81" spans="1:8" s="21" customFormat="1" ht="29.25" customHeight="1">
      <c r="A81" s="18"/>
      <c r="B81" s="18"/>
      <c r="C81" s="2" t="s">
        <v>319</v>
      </c>
      <c r="D81" s="2"/>
      <c r="E81" s="2"/>
      <c r="F81" s="2"/>
      <c r="G81" s="2"/>
      <c r="H81" s="2"/>
    </row>
    <row r="82" spans="1:8" s="21" customFormat="1" ht="38.25" customHeight="1">
      <c r="A82" s="18"/>
      <c r="B82" s="43">
        <v>75864</v>
      </c>
      <c r="C82" s="44" t="s">
        <v>64</v>
      </c>
      <c r="D82" s="45">
        <v>185679014</v>
      </c>
      <c r="E82" s="45">
        <v>106499</v>
      </c>
      <c r="F82" s="45">
        <v>11210</v>
      </c>
      <c r="G82" s="45">
        <v>0</v>
      </c>
      <c r="H82" s="45">
        <f>D82+E82-F82</f>
        <v>185774303</v>
      </c>
    </row>
    <row r="83" spans="1:8" s="21" customFormat="1" ht="40.5" customHeight="1">
      <c r="A83" s="18"/>
      <c r="B83" s="18"/>
      <c r="C83" s="46" t="s">
        <v>237</v>
      </c>
      <c r="D83" s="46"/>
      <c r="E83" s="46"/>
      <c r="F83" s="46"/>
      <c r="G83" s="46"/>
      <c r="H83" s="46"/>
    </row>
    <row r="84" spans="1:8" s="21" customFormat="1" ht="13.5" customHeight="1">
      <c r="A84" s="18"/>
      <c r="B84" s="18"/>
      <c r="C84" s="46" t="s">
        <v>206</v>
      </c>
      <c r="D84" s="46"/>
      <c r="E84" s="46"/>
      <c r="F84" s="46"/>
      <c r="G84" s="46"/>
      <c r="H84" s="46"/>
    </row>
    <row r="85" spans="1:8" s="21" customFormat="1" ht="13.5" customHeight="1">
      <c r="A85" s="57"/>
      <c r="B85" s="18"/>
      <c r="C85" s="50" t="s">
        <v>204</v>
      </c>
      <c r="D85" s="50"/>
      <c r="E85" s="50"/>
      <c r="F85" s="50"/>
      <c r="G85" s="51" t="s">
        <v>53</v>
      </c>
      <c r="H85" s="52">
        <v>87863</v>
      </c>
    </row>
    <row r="86" spans="1:8" s="21" customFormat="1" ht="13.5" customHeight="1">
      <c r="A86" s="57"/>
      <c r="B86" s="18"/>
      <c r="C86" s="50" t="s">
        <v>205</v>
      </c>
      <c r="D86" s="50"/>
      <c r="E86" s="50"/>
      <c r="F86" s="50"/>
      <c r="G86" s="51" t="s">
        <v>53</v>
      </c>
      <c r="H86" s="52">
        <v>7426</v>
      </c>
    </row>
    <row r="87" spans="1:8" s="21" customFormat="1" ht="13.5" customHeight="1">
      <c r="A87" s="18"/>
      <c r="B87" s="18"/>
      <c r="C87" s="46" t="s">
        <v>207</v>
      </c>
      <c r="D87" s="46"/>
      <c r="E87" s="46"/>
      <c r="F87" s="46"/>
      <c r="G87" s="46"/>
      <c r="H87" s="46"/>
    </row>
    <row r="88" spans="1:8" s="21" customFormat="1" ht="13.5" customHeight="1">
      <c r="A88" s="57"/>
      <c r="B88" s="18"/>
      <c r="C88" s="50" t="s">
        <v>204</v>
      </c>
      <c r="D88" s="50"/>
      <c r="E88" s="50"/>
      <c r="F88" s="50"/>
      <c r="G88" s="51" t="s">
        <v>53</v>
      </c>
      <c r="H88" s="52">
        <v>10336</v>
      </c>
    </row>
    <row r="89" spans="1:8" s="21" customFormat="1" ht="13.5" customHeight="1">
      <c r="A89" s="57"/>
      <c r="B89" s="18"/>
      <c r="C89" s="50" t="s">
        <v>205</v>
      </c>
      <c r="D89" s="50"/>
      <c r="E89" s="50"/>
      <c r="F89" s="50"/>
      <c r="G89" s="51" t="s">
        <v>53</v>
      </c>
      <c r="H89" s="52">
        <v>874</v>
      </c>
    </row>
    <row r="90" spans="1:8" s="21" customFormat="1" ht="37.5" customHeight="1">
      <c r="A90" s="18"/>
      <c r="B90" s="43"/>
      <c r="C90" s="46" t="s">
        <v>238</v>
      </c>
      <c r="D90" s="46"/>
      <c r="E90" s="46"/>
      <c r="F90" s="46"/>
      <c r="G90" s="46"/>
      <c r="H90" s="46"/>
    </row>
    <row r="91" spans="1:8" s="21" customFormat="1" ht="13.5" customHeight="1">
      <c r="A91" s="57"/>
      <c r="B91" s="18"/>
      <c r="C91" s="50" t="s">
        <v>204</v>
      </c>
      <c r="D91" s="50"/>
      <c r="E91" s="50"/>
      <c r="F91" s="50"/>
      <c r="G91" s="51" t="s">
        <v>53</v>
      </c>
      <c r="H91" s="52">
        <v>10336</v>
      </c>
    </row>
    <row r="92" spans="1:8" s="21" customFormat="1" ht="13.5" customHeight="1">
      <c r="A92" s="57"/>
      <c r="B92" s="18"/>
      <c r="C92" s="50" t="s">
        <v>205</v>
      </c>
      <c r="D92" s="50"/>
      <c r="E92" s="50"/>
      <c r="F92" s="50"/>
      <c r="G92" s="51" t="s">
        <v>53</v>
      </c>
      <c r="H92" s="52">
        <v>874</v>
      </c>
    </row>
    <row r="93" spans="1:8" s="21" customFormat="1" ht="7.5" customHeight="1">
      <c r="A93" s="18"/>
      <c r="B93" s="43"/>
      <c r="C93" s="1"/>
      <c r="D93" s="1"/>
      <c r="E93" s="1"/>
      <c r="F93" s="1"/>
      <c r="G93" s="1"/>
      <c r="H93" s="1"/>
    </row>
    <row r="94" spans="1:8" s="58" customFormat="1" ht="21.75" customHeight="1">
      <c r="A94" s="30"/>
      <c r="B94" s="30">
        <v>801</v>
      </c>
      <c r="C94" s="31" t="s">
        <v>22</v>
      </c>
      <c r="D94" s="37">
        <v>1719489</v>
      </c>
      <c r="E94" s="37">
        <f>E98+E100+E95+E96</f>
        <v>268656</v>
      </c>
      <c r="F94" s="37">
        <f>F98+F100+F95+F96</f>
        <v>0</v>
      </c>
      <c r="G94" s="37">
        <f>G98+G100+G95+G96</f>
        <v>0</v>
      </c>
      <c r="H94" s="37">
        <f>D94+E94-F94</f>
        <v>1988145</v>
      </c>
    </row>
    <row r="95" spans="1:8" s="21" customFormat="1" ht="21" customHeight="1">
      <c r="A95" s="18"/>
      <c r="B95" s="18">
        <v>80105</v>
      </c>
      <c r="C95" s="39" t="s">
        <v>130</v>
      </c>
      <c r="D95" s="40">
        <v>0</v>
      </c>
      <c r="E95" s="40">
        <v>22953</v>
      </c>
      <c r="F95" s="40">
        <v>0</v>
      </c>
      <c r="G95" s="40">
        <v>0</v>
      </c>
      <c r="H95" s="40">
        <f>D95+E95-F95</f>
        <v>22953</v>
      </c>
    </row>
    <row r="96" spans="1:8" s="59" customFormat="1" ht="65.25" customHeight="1">
      <c r="A96" s="43"/>
      <c r="B96" s="43">
        <v>80149</v>
      </c>
      <c r="C96" s="44" t="s">
        <v>129</v>
      </c>
      <c r="D96" s="45">
        <v>140</v>
      </c>
      <c r="E96" s="45">
        <v>43038</v>
      </c>
      <c r="F96" s="45">
        <v>0</v>
      </c>
      <c r="G96" s="45">
        <v>0</v>
      </c>
      <c r="H96" s="45">
        <f>D96+E96-F96</f>
        <v>43178</v>
      </c>
    </row>
    <row r="97" spans="1:8" s="21" customFormat="1" ht="51.75" customHeight="1">
      <c r="A97" s="18"/>
      <c r="B97" s="18"/>
      <c r="C97" s="2" t="s">
        <v>320</v>
      </c>
      <c r="D97" s="2"/>
      <c r="E97" s="2"/>
      <c r="F97" s="2"/>
      <c r="G97" s="2"/>
      <c r="H97" s="2"/>
    </row>
    <row r="98" spans="1:8" s="59" customFormat="1" ht="41.25" customHeight="1">
      <c r="A98" s="43"/>
      <c r="B98" s="43">
        <v>80153</v>
      </c>
      <c r="C98" s="60" t="s">
        <v>122</v>
      </c>
      <c r="D98" s="45">
        <v>0</v>
      </c>
      <c r="E98" s="45">
        <v>109867</v>
      </c>
      <c r="F98" s="45">
        <v>0</v>
      </c>
      <c r="G98" s="45">
        <v>0</v>
      </c>
      <c r="H98" s="45">
        <f>D98+E98-F98</f>
        <v>109867</v>
      </c>
    </row>
    <row r="99" spans="1:8" s="21" customFormat="1" ht="41.25" customHeight="1">
      <c r="A99" s="18"/>
      <c r="B99" s="18"/>
      <c r="C99" s="2" t="s">
        <v>123</v>
      </c>
      <c r="D99" s="2"/>
      <c r="E99" s="2"/>
      <c r="F99" s="2"/>
      <c r="G99" s="2"/>
      <c r="H99" s="2"/>
    </row>
    <row r="100" spans="1:8" s="21" customFormat="1" ht="18.75" customHeight="1">
      <c r="A100" s="18"/>
      <c r="B100" s="18">
        <v>80195</v>
      </c>
      <c r="C100" s="39" t="s">
        <v>21</v>
      </c>
      <c r="D100" s="40">
        <v>208852</v>
      </c>
      <c r="E100" s="40">
        <v>92798</v>
      </c>
      <c r="F100" s="40">
        <v>0</v>
      </c>
      <c r="G100" s="40">
        <v>0</v>
      </c>
      <c r="H100" s="40">
        <f>D100+E100-F100</f>
        <v>301650</v>
      </c>
    </row>
    <row r="101" spans="1:8" s="21" customFormat="1" ht="57" customHeight="1">
      <c r="A101" s="18"/>
      <c r="B101" s="18"/>
      <c r="C101" s="9" t="s">
        <v>321</v>
      </c>
      <c r="D101" s="9"/>
      <c r="E101" s="9"/>
      <c r="F101" s="9"/>
      <c r="G101" s="9"/>
      <c r="H101" s="9"/>
    </row>
    <row r="102" spans="1:8" s="36" customFormat="1" ht="4.5" customHeight="1">
      <c r="A102" s="35"/>
      <c r="B102" s="35"/>
      <c r="C102" s="1"/>
      <c r="D102" s="1"/>
      <c r="E102" s="1"/>
      <c r="F102" s="1"/>
      <c r="G102" s="1"/>
      <c r="H102" s="61"/>
    </row>
    <row r="103" spans="1:8" s="65" customFormat="1" ht="24" customHeight="1">
      <c r="A103" s="62"/>
      <c r="B103" s="62">
        <v>851</v>
      </c>
      <c r="C103" s="63" t="s">
        <v>61</v>
      </c>
      <c r="D103" s="64">
        <v>5643678</v>
      </c>
      <c r="E103" s="64">
        <f>E104</f>
        <v>8000</v>
      </c>
      <c r="F103" s="64">
        <f>F104</f>
        <v>0</v>
      </c>
      <c r="G103" s="64">
        <f>G104</f>
        <v>0</v>
      </c>
      <c r="H103" s="64">
        <f>D103+E103-F103</f>
        <v>5651678</v>
      </c>
    </row>
    <row r="104" spans="1:8" s="21" customFormat="1" ht="19.5" customHeight="1">
      <c r="A104" s="18"/>
      <c r="B104" s="18">
        <v>85195</v>
      </c>
      <c r="C104" s="39" t="s">
        <v>21</v>
      </c>
      <c r="D104" s="40">
        <v>12000</v>
      </c>
      <c r="E104" s="40">
        <v>8000</v>
      </c>
      <c r="F104" s="40">
        <v>0</v>
      </c>
      <c r="G104" s="40">
        <v>0</v>
      </c>
      <c r="H104" s="40">
        <f>D104+E104-F104</f>
        <v>20000</v>
      </c>
    </row>
    <row r="105" spans="1:8" s="21" customFormat="1" ht="41.25" customHeight="1">
      <c r="A105" s="18"/>
      <c r="B105" s="18"/>
      <c r="C105" s="2" t="s">
        <v>173</v>
      </c>
      <c r="D105" s="2"/>
      <c r="E105" s="2"/>
      <c r="F105" s="2"/>
      <c r="G105" s="2"/>
      <c r="H105" s="2"/>
    </row>
    <row r="106" spans="1:8" s="36" customFormat="1" ht="3.75" customHeight="1">
      <c r="A106" s="35"/>
      <c r="B106" s="35"/>
      <c r="C106" s="1"/>
      <c r="D106" s="1"/>
      <c r="E106" s="1"/>
      <c r="F106" s="1"/>
      <c r="G106" s="1"/>
      <c r="H106" s="61"/>
    </row>
    <row r="107" spans="1:8" s="34" customFormat="1" ht="21.75" customHeight="1">
      <c r="A107" s="30"/>
      <c r="B107" s="30">
        <v>852</v>
      </c>
      <c r="C107" s="31" t="s">
        <v>94</v>
      </c>
      <c r="D107" s="37">
        <v>7025975</v>
      </c>
      <c r="E107" s="37">
        <f>E108</f>
        <v>16784286</v>
      </c>
      <c r="F107" s="37">
        <f>F108</f>
        <v>0</v>
      </c>
      <c r="G107" s="37">
        <f>G108</f>
        <v>0</v>
      </c>
      <c r="H107" s="37">
        <f>D107+E107-F107</f>
        <v>23810261</v>
      </c>
    </row>
    <row r="108" spans="1:8" s="21" customFormat="1" ht="21.75" customHeight="1">
      <c r="A108" s="18"/>
      <c r="B108" s="18">
        <v>85295</v>
      </c>
      <c r="C108" s="39" t="s">
        <v>21</v>
      </c>
      <c r="D108" s="40">
        <v>6844975</v>
      </c>
      <c r="E108" s="40">
        <v>16784286</v>
      </c>
      <c r="F108" s="40">
        <v>0</v>
      </c>
      <c r="G108" s="40">
        <v>0</v>
      </c>
      <c r="H108" s="40">
        <f>D108+E108-F108</f>
        <v>23629261</v>
      </c>
    </row>
    <row r="109" spans="1:8" s="21" customFormat="1" ht="65.25" customHeight="1">
      <c r="A109" s="18"/>
      <c r="B109" s="18"/>
      <c r="C109" s="9" t="s">
        <v>322</v>
      </c>
      <c r="D109" s="9"/>
      <c r="E109" s="9"/>
      <c r="F109" s="9"/>
      <c r="G109" s="9"/>
      <c r="H109" s="9"/>
    </row>
    <row r="110" spans="1:8" s="36" customFormat="1" ht="3.75" customHeight="1">
      <c r="A110" s="35"/>
      <c r="B110" s="35"/>
      <c r="C110" s="1"/>
      <c r="D110" s="1"/>
      <c r="E110" s="1"/>
      <c r="F110" s="1"/>
      <c r="G110" s="1"/>
      <c r="H110" s="1"/>
    </row>
    <row r="111" spans="1:8" s="58" customFormat="1" ht="20.25" customHeight="1">
      <c r="A111" s="30"/>
      <c r="B111" s="30">
        <v>853</v>
      </c>
      <c r="C111" s="31" t="s">
        <v>91</v>
      </c>
      <c r="D111" s="37">
        <v>8227422</v>
      </c>
      <c r="E111" s="37">
        <f>E112+E114+E116</f>
        <v>19035898</v>
      </c>
      <c r="F111" s="37">
        <f>F112+F114+F116</f>
        <v>0</v>
      </c>
      <c r="G111" s="37">
        <f>G112+G114+G116</f>
        <v>0</v>
      </c>
      <c r="H111" s="37">
        <f>D111+E111-F111</f>
        <v>27263320</v>
      </c>
    </row>
    <row r="112" spans="1:8" s="21" customFormat="1" ht="21" customHeight="1">
      <c r="A112" s="18"/>
      <c r="B112" s="18">
        <v>85325</v>
      </c>
      <c r="C112" s="39" t="s">
        <v>110</v>
      </c>
      <c r="D112" s="40">
        <v>1932000</v>
      </c>
      <c r="E112" s="40">
        <v>3400</v>
      </c>
      <c r="F112" s="40">
        <v>0</v>
      </c>
      <c r="G112" s="40">
        <v>0</v>
      </c>
      <c r="H112" s="40">
        <f>D112+E112-F112</f>
        <v>1935400</v>
      </c>
    </row>
    <row r="113" spans="1:8" s="36" customFormat="1" ht="40.5" customHeight="1">
      <c r="A113" s="35"/>
      <c r="B113" s="35"/>
      <c r="C113" s="2" t="s">
        <v>179</v>
      </c>
      <c r="D113" s="2"/>
      <c r="E113" s="2"/>
      <c r="F113" s="2"/>
      <c r="G113" s="2"/>
      <c r="H113" s="2"/>
    </row>
    <row r="114" spans="1:8" s="21" customFormat="1" ht="22.5" customHeight="1">
      <c r="A114" s="18"/>
      <c r="B114" s="18">
        <v>85332</v>
      </c>
      <c r="C114" s="39" t="s">
        <v>96</v>
      </c>
      <c r="D114" s="40">
        <v>5830316</v>
      </c>
      <c r="E114" s="40">
        <v>157877</v>
      </c>
      <c r="F114" s="40">
        <v>0</v>
      </c>
      <c r="G114" s="40">
        <v>0</v>
      </c>
      <c r="H114" s="40">
        <f>D114+E114-F114</f>
        <v>5988193</v>
      </c>
    </row>
    <row r="115" spans="1:8" s="34" customFormat="1" ht="36" customHeight="1">
      <c r="A115" s="66"/>
      <c r="B115" s="66"/>
      <c r="C115" s="2" t="s">
        <v>239</v>
      </c>
      <c r="D115" s="2"/>
      <c r="E115" s="2"/>
      <c r="F115" s="2"/>
      <c r="G115" s="2"/>
      <c r="H115" s="2"/>
    </row>
    <row r="116" spans="1:8" s="21" customFormat="1" ht="18" customHeight="1">
      <c r="A116" s="18"/>
      <c r="B116" s="18">
        <v>85395</v>
      </c>
      <c r="C116" s="39" t="s">
        <v>21</v>
      </c>
      <c r="D116" s="40">
        <v>92224</v>
      </c>
      <c r="E116" s="40">
        <v>18874621</v>
      </c>
      <c r="F116" s="40">
        <v>0</v>
      </c>
      <c r="G116" s="40">
        <v>0</v>
      </c>
      <c r="H116" s="40">
        <f>D116+E116-F116</f>
        <v>18966845</v>
      </c>
    </row>
    <row r="117" spans="1:8" s="21" customFormat="1" ht="57" customHeight="1">
      <c r="A117" s="18"/>
      <c r="B117" s="18"/>
      <c r="C117" s="9" t="s">
        <v>323</v>
      </c>
      <c r="D117" s="9"/>
      <c r="E117" s="9"/>
      <c r="F117" s="9"/>
      <c r="G117" s="9"/>
      <c r="H117" s="9"/>
    </row>
    <row r="118" spans="1:8" s="36" customFormat="1" ht="3.75" customHeight="1">
      <c r="A118" s="35"/>
      <c r="B118" s="35"/>
      <c r="C118" s="1"/>
      <c r="D118" s="1"/>
      <c r="E118" s="1"/>
      <c r="F118" s="1"/>
      <c r="G118" s="1"/>
      <c r="H118" s="61"/>
    </row>
    <row r="119" spans="1:8" s="58" customFormat="1" ht="24.75" customHeight="1">
      <c r="A119" s="30"/>
      <c r="B119" s="30">
        <v>921</v>
      </c>
      <c r="C119" s="31" t="s">
        <v>35</v>
      </c>
      <c r="D119" s="37">
        <v>15023104</v>
      </c>
      <c r="E119" s="37">
        <f>E120+E125</f>
        <v>3453188</v>
      </c>
      <c r="F119" s="37">
        <f>F120+F125</f>
        <v>269942</v>
      </c>
      <c r="G119" s="37">
        <f>G120+G125</f>
        <v>0</v>
      </c>
      <c r="H119" s="37">
        <f>D119+E119-F119</f>
        <v>18206350</v>
      </c>
    </row>
    <row r="120" spans="1:8" s="21" customFormat="1" ht="17.25" customHeight="1">
      <c r="A120" s="18"/>
      <c r="B120" s="18">
        <v>92116</v>
      </c>
      <c r="C120" s="39" t="s">
        <v>97</v>
      </c>
      <c r="D120" s="40">
        <v>3400000</v>
      </c>
      <c r="E120" s="40">
        <v>91631</v>
      </c>
      <c r="F120" s="40">
        <v>0</v>
      </c>
      <c r="G120" s="40">
        <v>0</v>
      </c>
      <c r="H120" s="40">
        <f>D120+E120-F120</f>
        <v>3491631</v>
      </c>
    </row>
    <row r="121" spans="1:8" s="58" customFormat="1" ht="41.25" customHeight="1">
      <c r="A121" s="66"/>
      <c r="B121" s="35"/>
      <c r="C121" s="2" t="s">
        <v>240</v>
      </c>
      <c r="D121" s="2"/>
      <c r="E121" s="2"/>
      <c r="F121" s="2"/>
      <c r="G121" s="2"/>
      <c r="H121" s="2"/>
    </row>
    <row r="122" spans="1:8" s="58" customFormat="1" ht="27" customHeight="1">
      <c r="A122" s="66"/>
      <c r="B122" s="35"/>
      <c r="C122" s="2" t="s">
        <v>241</v>
      </c>
      <c r="D122" s="2"/>
      <c r="E122" s="2"/>
      <c r="F122" s="2"/>
      <c r="G122" s="2"/>
      <c r="H122" s="2"/>
    </row>
    <row r="123" spans="1:8" s="58" customFormat="1" ht="27" customHeight="1">
      <c r="A123" s="66"/>
      <c r="B123" s="35"/>
      <c r="C123" s="2" t="s">
        <v>242</v>
      </c>
      <c r="D123" s="2"/>
      <c r="E123" s="2"/>
      <c r="F123" s="2"/>
      <c r="G123" s="2"/>
      <c r="H123" s="2"/>
    </row>
    <row r="124" spans="1:8" s="58" customFormat="1" ht="27" customHeight="1">
      <c r="A124" s="66"/>
      <c r="B124" s="35"/>
      <c r="C124" s="2" t="s">
        <v>201</v>
      </c>
      <c r="D124" s="2"/>
      <c r="E124" s="2"/>
      <c r="F124" s="2"/>
      <c r="G124" s="2"/>
      <c r="H124" s="2"/>
    </row>
    <row r="125" spans="1:8" s="21" customFormat="1" ht="20.25" customHeight="1">
      <c r="A125" s="18"/>
      <c r="B125" s="18">
        <v>92195</v>
      </c>
      <c r="C125" s="39" t="s">
        <v>21</v>
      </c>
      <c r="D125" s="40">
        <v>11323240</v>
      </c>
      <c r="E125" s="40">
        <v>3361557</v>
      </c>
      <c r="F125" s="40">
        <v>269942</v>
      </c>
      <c r="G125" s="40">
        <v>0</v>
      </c>
      <c r="H125" s="40">
        <f>D125+E125-F125</f>
        <v>14414855</v>
      </c>
    </row>
    <row r="126" spans="1:8" s="21" customFormat="1" ht="69.75" customHeight="1">
      <c r="A126" s="18"/>
      <c r="B126" s="18"/>
      <c r="C126" s="9" t="s">
        <v>202</v>
      </c>
      <c r="D126" s="9"/>
      <c r="E126" s="9"/>
      <c r="F126" s="9"/>
      <c r="G126" s="9"/>
      <c r="H126" s="9"/>
    </row>
    <row r="127" spans="1:8" s="36" customFormat="1" ht="4.5" customHeight="1">
      <c r="A127" s="35"/>
      <c r="B127" s="35"/>
      <c r="C127" s="1"/>
      <c r="D127" s="1"/>
      <c r="E127" s="1"/>
      <c r="F127" s="1"/>
      <c r="G127" s="1"/>
      <c r="H127" s="1"/>
    </row>
    <row r="128" spans="1:8" s="58" customFormat="1" ht="29.25" customHeight="1">
      <c r="A128" s="30"/>
      <c r="B128" s="67">
        <v>925</v>
      </c>
      <c r="C128" s="68" t="s">
        <v>50</v>
      </c>
      <c r="D128" s="69">
        <v>3110969</v>
      </c>
      <c r="E128" s="69">
        <f>E129</f>
        <v>12600</v>
      </c>
      <c r="F128" s="69">
        <f>F129</f>
        <v>0</v>
      </c>
      <c r="G128" s="69">
        <f>G129</f>
        <v>0</v>
      </c>
      <c r="H128" s="69">
        <f>D128+E128-F128</f>
        <v>3123569</v>
      </c>
    </row>
    <row r="129" spans="1:8" s="21" customFormat="1" ht="19.5" customHeight="1">
      <c r="A129" s="18"/>
      <c r="B129" s="18">
        <v>92502</v>
      </c>
      <c r="C129" s="70" t="s">
        <v>92</v>
      </c>
      <c r="D129" s="40">
        <v>3110969</v>
      </c>
      <c r="E129" s="40">
        <v>12600</v>
      </c>
      <c r="F129" s="40">
        <v>0</v>
      </c>
      <c r="G129" s="40">
        <v>0</v>
      </c>
      <c r="H129" s="40">
        <f>D129+E129-F129</f>
        <v>3123569</v>
      </c>
    </row>
    <row r="130" spans="1:8" s="21" customFormat="1" ht="42.75" customHeight="1">
      <c r="A130" s="18"/>
      <c r="B130" s="18"/>
      <c r="C130" s="2" t="s">
        <v>243</v>
      </c>
      <c r="D130" s="2"/>
      <c r="E130" s="2"/>
      <c r="F130" s="2"/>
      <c r="G130" s="2"/>
      <c r="H130" s="2"/>
    </row>
    <row r="131" spans="1:8" s="21" customFormat="1" ht="3.75" customHeight="1">
      <c r="A131" s="18"/>
      <c r="B131" s="18"/>
      <c r="C131" s="2"/>
      <c r="D131" s="2"/>
      <c r="E131" s="2"/>
      <c r="F131" s="2"/>
      <c r="G131" s="2"/>
      <c r="H131" s="2"/>
    </row>
    <row r="132" spans="1:8" s="74" customFormat="1" ht="18.75" customHeight="1">
      <c r="A132" s="71" t="s">
        <v>10</v>
      </c>
      <c r="B132" s="71"/>
      <c r="C132" s="72" t="s">
        <v>12</v>
      </c>
      <c r="D132" s="73"/>
      <c r="E132" s="73"/>
      <c r="F132" s="73"/>
      <c r="G132" s="73"/>
      <c r="H132" s="73"/>
    </row>
    <row r="133" spans="3:8" ht="3" customHeight="1">
      <c r="C133" s="76"/>
      <c r="D133" s="76"/>
      <c r="E133" s="76"/>
      <c r="F133" s="76"/>
      <c r="G133" s="76"/>
      <c r="H133" s="77"/>
    </row>
    <row r="134" spans="1:8" s="8" customFormat="1" ht="24" customHeight="1">
      <c r="A134" s="79"/>
      <c r="B134" s="79"/>
      <c r="C134" s="80" t="s">
        <v>15</v>
      </c>
      <c r="D134" s="81">
        <v>1279988671.53</v>
      </c>
      <c r="E134" s="82">
        <f>E136+E140+E201+E209+E213+E219+E223+E238+E270+E281+E286+E304+E308+E319+E356+E361+E230+E234</f>
        <v>62315136</v>
      </c>
      <c r="F134" s="82">
        <f>F136+F140+F201+F209+F213+F219+F223+F238+F270+F281+F286+F304+F308+F319+F356+F361+F230+F234</f>
        <v>18018236</v>
      </c>
      <c r="G134" s="82">
        <f>G136+G140+G201+G209+G213+G219+G223+G238+G270+G281+G286+G304+G308+G319+G356+G361+G230+G234</f>
        <v>14551197</v>
      </c>
      <c r="H134" s="81">
        <f>D134+E134-F134</f>
        <v>1324285571.53</v>
      </c>
    </row>
    <row r="135" spans="1:8" s="36" customFormat="1" ht="4.5" customHeight="1">
      <c r="A135" s="35"/>
      <c r="B135" s="35"/>
      <c r="C135" s="1"/>
      <c r="D135" s="1"/>
      <c r="E135" s="1"/>
      <c r="F135" s="1"/>
      <c r="G135" s="1"/>
      <c r="H135" s="61"/>
    </row>
    <row r="136" spans="1:8" s="8" customFormat="1" ht="24.75" customHeight="1">
      <c r="A136" s="79"/>
      <c r="B136" s="83" t="s">
        <v>140</v>
      </c>
      <c r="C136" s="80" t="s">
        <v>141</v>
      </c>
      <c r="D136" s="84">
        <v>14211363.53</v>
      </c>
      <c r="E136" s="85">
        <f>E137</f>
        <v>16000</v>
      </c>
      <c r="F136" s="85">
        <f>F137</f>
        <v>16000</v>
      </c>
      <c r="G136" s="85">
        <f>G137</f>
        <v>0</v>
      </c>
      <c r="H136" s="84">
        <f>D136+E136-F136</f>
        <v>14211363.53</v>
      </c>
    </row>
    <row r="137" spans="1:13" s="21" customFormat="1" ht="19.5" customHeight="1">
      <c r="A137" s="18"/>
      <c r="B137" s="38" t="s">
        <v>138</v>
      </c>
      <c r="C137" s="39" t="s">
        <v>139</v>
      </c>
      <c r="D137" s="40">
        <v>6550000</v>
      </c>
      <c r="E137" s="40">
        <v>16000</v>
      </c>
      <c r="F137" s="40">
        <v>16000</v>
      </c>
      <c r="G137" s="40">
        <v>0</v>
      </c>
      <c r="H137" s="40">
        <f>D137+E137-F137</f>
        <v>6550000</v>
      </c>
      <c r="L137" s="40"/>
      <c r="M137" s="40"/>
    </row>
    <row r="138" spans="1:8" s="21" customFormat="1" ht="46.5" customHeight="1">
      <c r="A138" s="18"/>
      <c r="B138" s="38"/>
      <c r="C138" s="2" t="s">
        <v>244</v>
      </c>
      <c r="D138" s="2"/>
      <c r="E138" s="2"/>
      <c r="F138" s="2"/>
      <c r="G138" s="2"/>
      <c r="H138" s="2"/>
    </row>
    <row r="139" spans="1:8" s="21" customFormat="1" ht="6.75" customHeight="1">
      <c r="A139" s="18"/>
      <c r="B139" s="38"/>
      <c r="C139" s="1"/>
      <c r="D139" s="1"/>
      <c r="E139" s="1"/>
      <c r="F139" s="1"/>
      <c r="G139" s="1"/>
      <c r="H139" s="1"/>
    </row>
    <row r="140" spans="1:8" s="34" customFormat="1" ht="24.75" customHeight="1">
      <c r="A140" s="30"/>
      <c r="B140" s="30">
        <v>600</v>
      </c>
      <c r="C140" s="31" t="s">
        <v>33</v>
      </c>
      <c r="D140" s="37">
        <v>429313225</v>
      </c>
      <c r="E140" s="37">
        <f>E197+E141+E143</f>
        <v>11025811</v>
      </c>
      <c r="F140" s="37">
        <f>F197+F141+F143</f>
        <v>6021764</v>
      </c>
      <c r="G140" s="37">
        <f>G197+G141+G143</f>
        <v>13693291</v>
      </c>
      <c r="H140" s="37">
        <f>D140+E140-F140</f>
        <v>434317272</v>
      </c>
    </row>
    <row r="141" spans="1:8" s="21" customFormat="1" ht="21" customHeight="1">
      <c r="A141" s="18"/>
      <c r="B141" s="18">
        <v>60004</v>
      </c>
      <c r="C141" s="39" t="s">
        <v>153</v>
      </c>
      <c r="D141" s="40">
        <v>3712233</v>
      </c>
      <c r="E141" s="40">
        <v>522749</v>
      </c>
      <c r="F141" s="40">
        <v>0</v>
      </c>
      <c r="G141" s="40">
        <v>0</v>
      </c>
      <c r="H141" s="40">
        <f>D141+E141-F141</f>
        <v>4234982</v>
      </c>
    </row>
    <row r="142" spans="1:8" s="36" customFormat="1" ht="62.25" customHeight="1">
      <c r="A142" s="35"/>
      <c r="B142" s="35"/>
      <c r="C142" s="2" t="s">
        <v>245</v>
      </c>
      <c r="D142" s="2"/>
      <c r="E142" s="2"/>
      <c r="F142" s="2"/>
      <c r="G142" s="2"/>
      <c r="H142" s="2"/>
    </row>
    <row r="143" spans="1:8" s="21" customFormat="1" ht="18" customHeight="1">
      <c r="A143" s="18"/>
      <c r="B143" s="18">
        <v>60013</v>
      </c>
      <c r="C143" s="39" t="s">
        <v>54</v>
      </c>
      <c r="D143" s="40">
        <v>254240882</v>
      </c>
      <c r="E143" s="40">
        <v>8503022</v>
      </c>
      <c r="F143" s="40">
        <v>6021764</v>
      </c>
      <c r="G143" s="40">
        <v>13693291</v>
      </c>
      <c r="H143" s="40">
        <f>D143+E143-F143</f>
        <v>256722140</v>
      </c>
    </row>
    <row r="144" spans="1:8" s="21" customFormat="1" ht="13.5" customHeight="1">
      <c r="A144" s="18"/>
      <c r="B144" s="18"/>
      <c r="C144" s="41" t="s">
        <v>162</v>
      </c>
      <c r="D144" s="41"/>
      <c r="E144" s="41"/>
      <c r="F144" s="41"/>
      <c r="G144" s="41"/>
      <c r="H144" s="41"/>
    </row>
    <row r="145" spans="1:8" s="21" customFormat="1" ht="13.5" customHeight="1">
      <c r="A145" s="18"/>
      <c r="B145" s="18"/>
      <c r="C145" s="9" t="s">
        <v>163</v>
      </c>
      <c r="D145" s="9"/>
      <c r="E145" s="9"/>
      <c r="F145" s="9"/>
      <c r="G145" s="9"/>
      <c r="H145" s="9"/>
    </row>
    <row r="146" spans="1:8" s="21" customFormat="1" ht="13.5" customHeight="1">
      <c r="A146" s="18"/>
      <c r="B146" s="18"/>
      <c r="C146" s="9" t="s">
        <v>164</v>
      </c>
      <c r="D146" s="9"/>
      <c r="E146" s="9"/>
      <c r="F146" s="9"/>
      <c r="G146" s="9"/>
      <c r="H146" s="9"/>
    </row>
    <row r="147" spans="1:8" s="21" customFormat="1" ht="66" customHeight="1">
      <c r="A147" s="18"/>
      <c r="B147" s="18"/>
      <c r="C147" s="9" t="s">
        <v>324</v>
      </c>
      <c r="D147" s="9"/>
      <c r="E147" s="9"/>
      <c r="F147" s="9"/>
      <c r="G147" s="9"/>
      <c r="H147" s="9"/>
    </row>
    <row r="148" spans="1:8" s="21" customFormat="1" ht="43.5" customHeight="1">
      <c r="A148" s="18"/>
      <c r="B148" s="18"/>
      <c r="C148" s="9" t="s">
        <v>246</v>
      </c>
      <c r="D148" s="9"/>
      <c r="E148" s="9"/>
      <c r="F148" s="9"/>
      <c r="G148" s="9"/>
      <c r="H148" s="9"/>
    </row>
    <row r="149" spans="1:8" s="21" customFormat="1" ht="80.25" customHeight="1">
      <c r="A149" s="18"/>
      <c r="B149" s="18"/>
      <c r="C149" s="9" t="s">
        <v>325</v>
      </c>
      <c r="D149" s="9"/>
      <c r="E149" s="9"/>
      <c r="F149" s="9"/>
      <c r="G149" s="9"/>
      <c r="H149" s="9"/>
    </row>
    <row r="150" spans="1:8" s="21" customFormat="1" ht="52.5" customHeight="1">
      <c r="A150" s="18"/>
      <c r="B150" s="18"/>
      <c r="C150" s="9" t="s">
        <v>339</v>
      </c>
      <c r="D150" s="9"/>
      <c r="E150" s="9"/>
      <c r="F150" s="9"/>
      <c r="G150" s="9"/>
      <c r="H150" s="9"/>
    </row>
    <row r="151" spans="1:8" s="21" customFormat="1" ht="54" customHeight="1">
      <c r="A151" s="18"/>
      <c r="B151" s="18"/>
      <c r="C151" s="9" t="s">
        <v>347</v>
      </c>
      <c r="D151" s="9"/>
      <c r="E151" s="9"/>
      <c r="F151" s="9"/>
      <c r="G151" s="9"/>
      <c r="H151" s="9"/>
    </row>
    <row r="152" spans="1:8" s="21" customFormat="1" ht="13.5" customHeight="1">
      <c r="A152" s="18"/>
      <c r="B152" s="18"/>
      <c r="C152" s="9" t="s">
        <v>165</v>
      </c>
      <c r="D152" s="9"/>
      <c r="E152" s="9"/>
      <c r="F152" s="9"/>
      <c r="G152" s="9"/>
      <c r="H152" s="9"/>
    </row>
    <row r="153" spans="1:8" s="21" customFormat="1" ht="51.75" customHeight="1">
      <c r="A153" s="18"/>
      <c r="B153" s="18"/>
      <c r="C153" s="9" t="s">
        <v>343</v>
      </c>
      <c r="D153" s="9"/>
      <c r="E153" s="9"/>
      <c r="F153" s="9"/>
      <c r="G153" s="9"/>
      <c r="H153" s="9"/>
    </row>
    <row r="154" spans="1:8" s="21" customFormat="1" ht="53.25" customHeight="1">
      <c r="A154" s="18"/>
      <c r="B154" s="18"/>
      <c r="C154" s="9" t="s">
        <v>247</v>
      </c>
      <c r="D154" s="9"/>
      <c r="E154" s="9"/>
      <c r="F154" s="9"/>
      <c r="G154" s="9"/>
      <c r="H154" s="9"/>
    </row>
    <row r="155" spans="1:8" s="21" customFormat="1" ht="13.5" customHeight="1">
      <c r="A155" s="18"/>
      <c r="B155" s="18"/>
      <c r="C155" s="9" t="s">
        <v>170</v>
      </c>
      <c r="D155" s="9"/>
      <c r="E155" s="9"/>
      <c r="F155" s="9"/>
      <c r="G155" s="9"/>
      <c r="H155" s="9"/>
    </row>
    <row r="156" spans="1:8" s="21" customFormat="1" ht="13.5" customHeight="1">
      <c r="A156" s="18"/>
      <c r="B156" s="18"/>
      <c r="C156" s="9" t="s">
        <v>164</v>
      </c>
      <c r="D156" s="9"/>
      <c r="E156" s="9"/>
      <c r="F156" s="9"/>
      <c r="G156" s="9"/>
      <c r="H156" s="9"/>
    </row>
    <row r="157" spans="1:8" s="21" customFormat="1" ht="27" customHeight="1">
      <c r="A157" s="18"/>
      <c r="B157" s="18"/>
      <c r="C157" s="9" t="s">
        <v>232</v>
      </c>
      <c r="D157" s="9"/>
      <c r="E157" s="9"/>
      <c r="F157" s="9"/>
      <c r="G157" s="9"/>
      <c r="H157" s="9"/>
    </row>
    <row r="158" spans="1:8" s="21" customFormat="1" ht="15.75" customHeight="1">
      <c r="A158" s="18"/>
      <c r="B158" s="18"/>
      <c r="C158" s="9" t="s">
        <v>171</v>
      </c>
      <c r="D158" s="9"/>
      <c r="E158" s="9"/>
      <c r="F158" s="9"/>
      <c r="G158" s="9"/>
      <c r="H158" s="9"/>
    </row>
    <row r="159" spans="1:8" s="21" customFormat="1" ht="27.75" customHeight="1">
      <c r="A159" s="18"/>
      <c r="B159" s="18"/>
      <c r="C159" s="9" t="s">
        <v>172</v>
      </c>
      <c r="D159" s="9"/>
      <c r="E159" s="9"/>
      <c r="F159" s="9"/>
      <c r="G159" s="9"/>
      <c r="H159" s="9"/>
    </row>
    <row r="160" spans="1:8" s="21" customFormat="1" ht="13.5" customHeight="1">
      <c r="A160" s="18"/>
      <c r="B160" s="18"/>
      <c r="C160" s="9" t="s">
        <v>165</v>
      </c>
      <c r="D160" s="9"/>
      <c r="E160" s="9"/>
      <c r="F160" s="9"/>
      <c r="G160" s="9"/>
      <c r="H160" s="9"/>
    </row>
    <row r="161" spans="1:8" s="21" customFormat="1" ht="26.25" customHeight="1">
      <c r="A161" s="18"/>
      <c r="B161" s="18"/>
      <c r="C161" s="9" t="s">
        <v>248</v>
      </c>
      <c r="D161" s="9"/>
      <c r="E161" s="9"/>
      <c r="F161" s="9"/>
      <c r="G161" s="9"/>
      <c r="H161" s="9"/>
    </row>
    <row r="162" spans="1:8" s="21" customFormat="1" ht="30.75" customHeight="1">
      <c r="A162" s="18"/>
      <c r="B162" s="18"/>
      <c r="C162" s="9" t="s">
        <v>249</v>
      </c>
      <c r="D162" s="9"/>
      <c r="E162" s="9"/>
      <c r="F162" s="9"/>
      <c r="G162" s="9"/>
      <c r="H162" s="9"/>
    </row>
    <row r="163" spans="1:8" s="21" customFormat="1" ht="68.25" customHeight="1">
      <c r="A163" s="18"/>
      <c r="B163" s="18"/>
      <c r="C163" s="9" t="s">
        <v>326</v>
      </c>
      <c r="D163" s="9"/>
      <c r="E163" s="9"/>
      <c r="F163" s="9"/>
      <c r="G163" s="9"/>
      <c r="H163" s="9"/>
    </row>
    <row r="164" spans="1:8" s="21" customFormat="1" ht="27.75" customHeight="1">
      <c r="A164" s="18"/>
      <c r="B164" s="18"/>
      <c r="C164" s="9" t="s">
        <v>233</v>
      </c>
      <c r="D164" s="9"/>
      <c r="E164" s="9"/>
      <c r="F164" s="9"/>
      <c r="G164" s="9"/>
      <c r="H164" s="9"/>
    </row>
    <row r="165" spans="1:8" s="21" customFormat="1" ht="15" customHeight="1">
      <c r="A165" s="18"/>
      <c r="B165" s="18"/>
      <c r="C165" s="9" t="s">
        <v>182</v>
      </c>
      <c r="D165" s="9"/>
      <c r="E165" s="9"/>
      <c r="F165" s="9"/>
      <c r="G165" s="9"/>
      <c r="H165" s="9"/>
    </row>
    <row r="166" spans="1:8" s="21" customFormat="1" ht="24" customHeight="1">
      <c r="A166" s="18"/>
      <c r="B166" s="18"/>
      <c r="C166" s="9" t="s">
        <v>250</v>
      </c>
      <c r="D166" s="9"/>
      <c r="E166" s="9"/>
      <c r="F166" s="9"/>
      <c r="G166" s="9"/>
      <c r="H166" s="9"/>
    </row>
    <row r="167" spans="1:8" s="21" customFormat="1" ht="27" customHeight="1">
      <c r="A167" s="18"/>
      <c r="B167" s="18"/>
      <c r="C167" s="9" t="s">
        <v>251</v>
      </c>
      <c r="D167" s="9"/>
      <c r="E167" s="9"/>
      <c r="F167" s="9"/>
      <c r="G167" s="9"/>
      <c r="H167" s="9"/>
    </row>
    <row r="168" spans="1:8" s="21" customFormat="1" ht="23.25" customHeight="1">
      <c r="A168" s="18"/>
      <c r="B168" s="18"/>
      <c r="C168" s="9" t="s">
        <v>252</v>
      </c>
      <c r="D168" s="9"/>
      <c r="E168" s="9"/>
      <c r="F168" s="9"/>
      <c r="G168" s="9"/>
      <c r="H168" s="9"/>
    </row>
    <row r="169" spans="1:8" s="21" customFormat="1" ht="15" customHeight="1">
      <c r="A169" s="18"/>
      <c r="B169" s="18"/>
      <c r="C169" s="9" t="s">
        <v>181</v>
      </c>
      <c r="D169" s="9"/>
      <c r="E169" s="9"/>
      <c r="F169" s="9"/>
      <c r="G169" s="9"/>
      <c r="H169" s="9"/>
    </row>
    <row r="170" spans="1:8" s="21" customFormat="1" ht="27.75" customHeight="1">
      <c r="A170" s="18"/>
      <c r="B170" s="18"/>
      <c r="C170" s="9" t="s">
        <v>253</v>
      </c>
      <c r="D170" s="9"/>
      <c r="E170" s="9"/>
      <c r="F170" s="9"/>
      <c r="G170" s="9"/>
      <c r="H170" s="9"/>
    </row>
    <row r="171" spans="1:8" s="21" customFormat="1" ht="31.5" customHeight="1">
      <c r="A171" s="18"/>
      <c r="B171" s="18"/>
      <c r="C171" s="9" t="s">
        <v>342</v>
      </c>
      <c r="D171" s="9"/>
      <c r="E171" s="9"/>
      <c r="F171" s="9"/>
      <c r="G171" s="9"/>
      <c r="H171" s="9"/>
    </row>
    <row r="172" spans="1:8" s="21" customFormat="1" ht="79.5" customHeight="1">
      <c r="A172" s="18"/>
      <c r="B172" s="18"/>
      <c r="C172" s="9" t="s">
        <v>282</v>
      </c>
      <c r="D172" s="9"/>
      <c r="E172" s="9"/>
      <c r="F172" s="9"/>
      <c r="G172" s="9"/>
      <c r="H172" s="9"/>
    </row>
    <row r="173" spans="1:8" s="21" customFormat="1" ht="15.75" customHeight="1">
      <c r="A173" s="18"/>
      <c r="B173" s="18"/>
      <c r="C173" s="46" t="s">
        <v>254</v>
      </c>
      <c r="D173" s="46"/>
      <c r="E173" s="46"/>
      <c r="F173" s="46"/>
      <c r="G173" s="46"/>
      <c r="H173" s="46"/>
    </row>
    <row r="174" spans="1:8" s="21" customFormat="1" ht="42" customHeight="1">
      <c r="A174" s="18"/>
      <c r="B174" s="18"/>
      <c r="C174" s="9" t="s">
        <v>328</v>
      </c>
      <c r="D174" s="9"/>
      <c r="E174" s="9"/>
      <c r="F174" s="9"/>
      <c r="G174" s="9"/>
      <c r="H174" s="9"/>
    </row>
    <row r="175" spans="1:8" s="21" customFormat="1" ht="40.5" customHeight="1">
      <c r="A175" s="18"/>
      <c r="B175" s="18"/>
      <c r="C175" s="9" t="s">
        <v>327</v>
      </c>
      <c r="D175" s="9"/>
      <c r="E175" s="9"/>
      <c r="F175" s="9"/>
      <c r="G175" s="9"/>
      <c r="H175" s="9"/>
    </row>
    <row r="176" spans="1:8" s="21" customFormat="1" ht="25.5" customHeight="1">
      <c r="A176" s="18"/>
      <c r="B176" s="18"/>
      <c r="C176" s="41" t="s">
        <v>255</v>
      </c>
      <c r="D176" s="41"/>
      <c r="E176" s="41"/>
      <c r="F176" s="41"/>
      <c r="G176" s="41"/>
      <c r="H176" s="41"/>
    </row>
    <row r="177" spans="1:8" s="21" customFormat="1" ht="42" customHeight="1">
      <c r="A177" s="18"/>
      <c r="B177" s="18"/>
      <c r="C177" s="9" t="s">
        <v>329</v>
      </c>
      <c r="D177" s="9"/>
      <c r="E177" s="9"/>
      <c r="F177" s="9"/>
      <c r="G177" s="9"/>
      <c r="H177" s="9"/>
    </row>
    <row r="178" spans="1:8" s="21" customFormat="1" ht="40.5" customHeight="1">
      <c r="A178" s="18"/>
      <c r="B178" s="18"/>
      <c r="C178" s="9" t="s">
        <v>330</v>
      </c>
      <c r="D178" s="9"/>
      <c r="E178" s="9"/>
      <c r="F178" s="9"/>
      <c r="G178" s="9"/>
      <c r="H178" s="9"/>
    </row>
    <row r="179" spans="1:8" s="21" customFormat="1" ht="28.5" customHeight="1">
      <c r="A179" s="18"/>
      <c r="B179" s="18"/>
      <c r="C179" s="9" t="s">
        <v>283</v>
      </c>
      <c r="D179" s="9"/>
      <c r="E179" s="9"/>
      <c r="F179" s="9"/>
      <c r="G179" s="9"/>
      <c r="H179" s="9"/>
    </row>
    <row r="180" spans="1:8" s="21" customFormat="1" ht="55.5" customHeight="1">
      <c r="A180" s="18"/>
      <c r="B180" s="18"/>
      <c r="C180" s="41" t="s">
        <v>331</v>
      </c>
      <c r="D180" s="41"/>
      <c r="E180" s="41"/>
      <c r="F180" s="41"/>
      <c r="G180" s="41"/>
      <c r="H180" s="41"/>
    </row>
    <row r="181" spans="1:8" s="21" customFormat="1" ht="14.25" customHeight="1">
      <c r="A181" s="18"/>
      <c r="B181" s="18"/>
      <c r="C181" s="9" t="s">
        <v>221</v>
      </c>
      <c r="D181" s="9"/>
      <c r="E181" s="9"/>
      <c r="F181" s="9"/>
      <c r="G181" s="9"/>
      <c r="H181" s="9"/>
    </row>
    <row r="182" spans="1:8" s="21" customFormat="1" ht="27" customHeight="1">
      <c r="A182" s="18"/>
      <c r="B182" s="18"/>
      <c r="C182" s="9" t="s">
        <v>222</v>
      </c>
      <c r="D182" s="9"/>
      <c r="E182" s="9"/>
      <c r="F182" s="9"/>
      <c r="G182" s="9"/>
      <c r="H182" s="9"/>
    </row>
    <row r="183" spans="1:8" s="21" customFormat="1" ht="14.25" customHeight="1">
      <c r="A183" s="18"/>
      <c r="B183" s="18"/>
      <c r="C183" s="9" t="s">
        <v>223</v>
      </c>
      <c r="D183" s="9"/>
      <c r="E183" s="9"/>
      <c r="F183" s="9"/>
      <c r="G183" s="9"/>
      <c r="H183" s="9"/>
    </row>
    <row r="184" spans="1:8" s="21" customFormat="1" ht="13.5" customHeight="1">
      <c r="A184" s="18"/>
      <c r="B184" s="18"/>
      <c r="C184" s="9" t="s">
        <v>219</v>
      </c>
      <c r="D184" s="9"/>
      <c r="E184" s="9"/>
      <c r="F184" s="9"/>
      <c r="G184" s="9"/>
      <c r="H184" s="9"/>
    </row>
    <row r="185" spans="1:8" s="21" customFormat="1" ht="15.75" customHeight="1">
      <c r="A185" s="18"/>
      <c r="B185" s="18"/>
      <c r="C185" s="9" t="s">
        <v>220</v>
      </c>
      <c r="D185" s="9"/>
      <c r="E185" s="9"/>
      <c r="F185" s="9"/>
      <c r="G185" s="9"/>
      <c r="H185" s="9"/>
    </row>
    <row r="186" spans="1:8" s="21" customFormat="1" ht="40.5" customHeight="1">
      <c r="A186" s="18"/>
      <c r="B186" s="18"/>
      <c r="C186" s="9" t="s">
        <v>284</v>
      </c>
      <c r="D186" s="9"/>
      <c r="E186" s="9"/>
      <c r="F186" s="9"/>
      <c r="G186" s="9"/>
      <c r="H186" s="9"/>
    </row>
    <row r="187" spans="1:8" s="21" customFormat="1" ht="31.5" customHeight="1">
      <c r="A187" s="18"/>
      <c r="B187" s="18"/>
      <c r="C187" s="46" t="s">
        <v>224</v>
      </c>
      <c r="D187" s="46"/>
      <c r="E187" s="46"/>
      <c r="F187" s="46"/>
      <c r="G187" s="46"/>
      <c r="H187" s="46"/>
    </row>
    <row r="188" spans="1:8" s="21" customFormat="1" ht="42" customHeight="1">
      <c r="A188" s="18"/>
      <c r="B188" s="18"/>
      <c r="C188" s="2" t="s">
        <v>225</v>
      </c>
      <c r="D188" s="2"/>
      <c r="E188" s="2"/>
      <c r="F188" s="2"/>
      <c r="G188" s="2"/>
      <c r="H188" s="2"/>
    </row>
    <row r="189" spans="1:8" s="21" customFormat="1" ht="27" customHeight="1">
      <c r="A189" s="18"/>
      <c r="B189" s="18"/>
      <c r="C189" s="2" t="s">
        <v>256</v>
      </c>
      <c r="D189" s="2"/>
      <c r="E189" s="2"/>
      <c r="F189" s="2"/>
      <c r="G189" s="2"/>
      <c r="H189" s="2"/>
    </row>
    <row r="190" spans="1:8" s="21" customFormat="1" ht="15" customHeight="1">
      <c r="A190" s="18"/>
      <c r="B190" s="18"/>
      <c r="C190" s="2" t="s">
        <v>226</v>
      </c>
      <c r="D190" s="2"/>
      <c r="E190" s="2"/>
      <c r="F190" s="2"/>
      <c r="G190" s="2"/>
      <c r="H190" s="2"/>
    </row>
    <row r="191" spans="1:8" s="21" customFormat="1" ht="42.75" customHeight="1">
      <c r="A191" s="18"/>
      <c r="B191" s="18"/>
      <c r="C191" s="41" t="s">
        <v>227</v>
      </c>
      <c r="D191" s="41"/>
      <c r="E191" s="41"/>
      <c r="F191" s="41"/>
      <c r="G191" s="41"/>
      <c r="H191" s="41"/>
    </row>
    <row r="192" spans="1:8" s="21" customFormat="1" ht="15" customHeight="1">
      <c r="A192" s="18"/>
      <c r="B192" s="18"/>
      <c r="C192" s="9" t="s">
        <v>285</v>
      </c>
      <c r="D192" s="9"/>
      <c r="E192" s="9"/>
      <c r="F192" s="9"/>
      <c r="G192" s="9"/>
      <c r="H192" s="9"/>
    </row>
    <row r="193" spans="1:8" s="21" customFormat="1" ht="15" customHeight="1">
      <c r="A193" s="18"/>
      <c r="B193" s="18"/>
      <c r="C193" s="9" t="s">
        <v>228</v>
      </c>
      <c r="D193" s="9"/>
      <c r="E193" s="9"/>
      <c r="F193" s="9"/>
      <c r="G193" s="9"/>
      <c r="H193" s="9"/>
    </row>
    <row r="194" spans="1:8" s="21" customFormat="1" ht="25.5" customHeight="1">
      <c r="A194" s="18"/>
      <c r="B194" s="18"/>
      <c r="C194" s="9" t="s">
        <v>229</v>
      </c>
      <c r="D194" s="9"/>
      <c r="E194" s="9"/>
      <c r="F194" s="9"/>
      <c r="G194" s="9"/>
      <c r="H194" s="9"/>
    </row>
    <row r="195" spans="1:8" s="21" customFormat="1" ht="27" customHeight="1">
      <c r="A195" s="18"/>
      <c r="B195" s="18"/>
      <c r="C195" s="9" t="s">
        <v>257</v>
      </c>
      <c r="D195" s="9"/>
      <c r="E195" s="9"/>
      <c r="F195" s="9"/>
      <c r="G195" s="9"/>
      <c r="H195" s="9"/>
    </row>
    <row r="196" spans="1:8" s="21" customFormat="1" ht="16.5" customHeight="1">
      <c r="A196" s="18"/>
      <c r="B196" s="18"/>
      <c r="C196" s="9" t="s">
        <v>226</v>
      </c>
      <c r="D196" s="9"/>
      <c r="E196" s="9"/>
      <c r="F196" s="9"/>
      <c r="G196" s="9"/>
      <c r="H196" s="9"/>
    </row>
    <row r="197" spans="1:8" s="21" customFormat="1" ht="22.5" customHeight="1">
      <c r="A197" s="18"/>
      <c r="B197" s="18">
        <v>60041</v>
      </c>
      <c r="C197" s="39" t="s">
        <v>146</v>
      </c>
      <c r="D197" s="40">
        <v>0</v>
      </c>
      <c r="E197" s="40">
        <v>2000040</v>
      </c>
      <c r="F197" s="40">
        <v>0</v>
      </c>
      <c r="G197" s="40">
        <v>0</v>
      </c>
      <c r="H197" s="40">
        <f>D197+E197-F197</f>
        <v>2000040</v>
      </c>
    </row>
    <row r="198" spans="1:8" s="21" customFormat="1" ht="30" customHeight="1">
      <c r="A198" s="18"/>
      <c r="B198" s="18"/>
      <c r="C198" s="2" t="s">
        <v>147</v>
      </c>
      <c r="D198" s="2"/>
      <c r="E198" s="2"/>
      <c r="F198" s="2"/>
      <c r="G198" s="2"/>
      <c r="H198" s="2"/>
    </row>
    <row r="199" spans="1:8" s="36" customFormat="1" ht="3.75" customHeight="1">
      <c r="A199" s="35"/>
      <c r="B199" s="35"/>
      <c r="C199" s="1"/>
      <c r="D199" s="1"/>
      <c r="E199" s="1"/>
      <c r="F199" s="1"/>
      <c r="G199" s="1"/>
      <c r="H199" s="61"/>
    </row>
    <row r="200" spans="1:8" s="36" customFormat="1" ht="5.25" customHeight="1">
      <c r="A200" s="35"/>
      <c r="B200" s="35"/>
      <c r="C200" s="1"/>
      <c r="D200" s="1"/>
      <c r="E200" s="1"/>
      <c r="F200" s="1"/>
      <c r="G200" s="1"/>
      <c r="H200" s="61"/>
    </row>
    <row r="201" spans="1:8" s="34" customFormat="1" ht="23.25" customHeight="1">
      <c r="A201" s="30"/>
      <c r="B201" s="30">
        <v>700</v>
      </c>
      <c r="C201" s="31" t="s">
        <v>89</v>
      </c>
      <c r="D201" s="37">
        <v>2267140</v>
      </c>
      <c r="E201" s="37">
        <f>E202</f>
        <v>94760</v>
      </c>
      <c r="F201" s="37">
        <f>F202</f>
        <v>280000</v>
      </c>
      <c r="G201" s="37">
        <f>G202</f>
        <v>170000</v>
      </c>
      <c r="H201" s="37">
        <f>D201+E201-F201</f>
        <v>2081900</v>
      </c>
    </row>
    <row r="202" spans="1:8" s="21" customFormat="1" ht="18" customHeight="1">
      <c r="A202" s="18"/>
      <c r="B202" s="18">
        <v>70005</v>
      </c>
      <c r="C202" s="39" t="s">
        <v>90</v>
      </c>
      <c r="D202" s="40">
        <v>2267140</v>
      </c>
      <c r="E202" s="40">
        <v>94760</v>
      </c>
      <c r="F202" s="40">
        <v>280000</v>
      </c>
      <c r="G202" s="40">
        <v>170000</v>
      </c>
      <c r="H202" s="40">
        <f>D202+E202-F202</f>
        <v>2081900</v>
      </c>
    </row>
    <row r="203" spans="1:8" s="36" customFormat="1" ht="42.75" customHeight="1">
      <c r="A203" s="35"/>
      <c r="B203" s="35"/>
      <c r="C203" s="2" t="s">
        <v>286</v>
      </c>
      <c r="D203" s="2"/>
      <c r="E203" s="2"/>
      <c r="F203" s="2"/>
      <c r="G203" s="2"/>
      <c r="H203" s="2"/>
    </row>
    <row r="204" spans="1:8" s="36" customFormat="1" ht="31.5" customHeight="1">
      <c r="A204" s="35"/>
      <c r="B204" s="35"/>
      <c r="C204" s="2" t="s">
        <v>287</v>
      </c>
      <c r="D204" s="2"/>
      <c r="E204" s="2"/>
      <c r="F204" s="2"/>
      <c r="G204" s="2"/>
      <c r="H204" s="2"/>
    </row>
    <row r="205" spans="1:8" s="36" customFormat="1" ht="16.5" customHeight="1">
      <c r="A205" s="35"/>
      <c r="B205" s="35"/>
      <c r="C205" s="46" t="s">
        <v>100</v>
      </c>
      <c r="D205" s="46"/>
      <c r="E205" s="46"/>
      <c r="F205" s="46"/>
      <c r="G205" s="46"/>
      <c r="H205" s="46"/>
    </row>
    <row r="206" spans="1:8" s="36" customFormat="1" ht="33" customHeight="1">
      <c r="A206" s="35"/>
      <c r="B206" s="35"/>
      <c r="C206" s="2" t="s">
        <v>288</v>
      </c>
      <c r="D206" s="2"/>
      <c r="E206" s="2"/>
      <c r="F206" s="2"/>
      <c r="G206" s="2"/>
      <c r="H206" s="2"/>
    </row>
    <row r="207" spans="1:8" s="21" customFormat="1" ht="41.25" customHeight="1">
      <c r="A207" s="18"/>
      <c r="B207" s="38"/>
      <c r="C207" s="2" t="s">
        <v>289</v>
      </c>
      <c r="D207" s="2"/>
      <c r="E207" s="2"/>
      <c r="F207" s="2"/>
      <c r="G207" s="2"/>
      <c r="H207" s="2"/>
    </row>
    <row r="208" spans="1:8" s="21" customFormat="1" ht="3.75" customHeight="1">
      <c r="A208" s="18"/>
      <c r="B208" s="38"/>
      <c r="C208" s="1"/>
      <c r="D208" s="1"/>
      <c r="E208" s="1"/>
      <c r="F208" s="1"/>
      <c r="G208" s="1"/>
      <c r="H208" s="1"/>
    </row>
    <row r="209" spans="1:8" s="34" customFormat="1" ht="24" customHeight="1">
      <c r="A209" s="30"/>
      <c r="B209" s="30">
        <v>710</v>
      </c>
      <c r="C209" s="31" t="s">
        <v>151</v>
      </c>
      <c r="D209" s="37">
        <v>4757270</v>
      </c>
      <c r="E209" s="37">
        <f>E210</f>
        <v>120000</v>
      </c>
      <c r="F209" s="37">
        <f>F210</f>
        <v>0</v>
      </c>
      <c r="G209" s="37">
        <f>G210</f>
        <v>0</v>
      </c>
      <c r="H209" s="37">
        <f>D209+E209-F209</f>
        <v>4877270</v>
      </c>
    </row>
    <row r="210" spans="1:8" s="21" customFormat="1" ht="21.75" customHeight="1">
      <c r="A210" s="18"/>
      <c r="B210" s="18">
        <v>71095</v>
      </c>
      <c r="C210" s="39" t="s">
        <v>21</v>
      </c>
      <c r="D210" s="40">
        <v>0</v>
      </c>
      <c r="E210" s="40">
        <v>120000</v>
      </c>
      <c r="F210" s="40">
        <v>0</v>
      </c>
      <c r="G210" s="40">
        <v>0</v>
      </c>
      <c r="H210" s="40">
        <f>D210+E210-F210</f>
        <v>120000</v>
      </c>
    </row>
    <row r="211" spans="1:8" s="34" customFormat="1" ht="55.5" customHeight="1">
      <c r="A211" s="66"/>
      <c r="B211" s="18"/>
      <c r="C211" s="2" t="s">
        <v>152</v>
      </c>
      <c r="D211" s="2"/>
      <c r="E211" s="2"/>
      <c r="F211" s="2"/>
      <c r="G211" s="2"/>
      <c r="H211" s="2"/>
    </row>
    <row r="212" spans="1:8" s="36" customFormat="1" ht="6" customHeight="1">
      <c r="A212" s="35"/>
      <c r="B212" s="35"/>
      <c r="C212" s="1"/>
      <c r="D212" s="1"/>
      <c r="E212" s="1"/>
      <c r="F212" s="1"/>
      <c r="G212" s="1"/>
      <c r="H212" s="1"/>
    </row>
    <row r="213" spans="1:8" s="34" customFormat="1" ht="24" customHeight="1">
      <c r="A213" s="30"/>
      <c r="B213" s="30">
        <v>720</v>
      </c>
      <c r="C213" s="31" t="s">
        <v>93</v>
      </c>
      <c r="D213" s="37">
        <v>84976735</v>
      </c>
      <c r="E213" s="37">
        <f>E214</f>
        <v>1509878</v>
      </c>
      <c r="F213" s="37">
        <f>F214</f>
        <v>1074765</v>
      </c>
      <c r="G213" s="37">
        <f>G214</f>
        <v>5122</v>
      </c>
      <c r="H213" s="37">
        <f>D213+E213-F213</f>
        <v>85411848</v>
      </c>
    </row>
    <row r="214" spans="1:8" s="21" customFormat="1" ht="19.5" customHeight="1">
      <c r="A214" s="18"/>
      <c r="B214" s="18">
        <v>72095</v>
      </c>
      <c r="C214" s="39" t="s">
        <v>21</v>
      </c>
      <c r="D214" s="40">
        <v>84976735</v>
      </c>
      <c r="E214" s="40">
        <v>1509878</v>
      </c>
      <c r="F214" s="40">
        <v>1074765</v>
      </c>
      <c r="G214" s="40">
        <v>5122</v>
      </c>
      <c r="H214" s="40">
        <f>D214+E214-F214</f>
        <v>85411848</v>
      </c>
    </row>
    <row r="215" spans="1:8" s="21" customFormat="1" ht="42.75" customHeight="1">
      <c r="A215" s="18"/>
      <c r="B215" s="18"/>
      <c r="C215" s="2" t="s">
        <v>157</v>
      </c>
      <c r="D215" s="2"/>
      <c r="E215" s="2"/>
      <c r="F215" s="2"/>
      <c r="G215" s="2"/>
      <c r="H215" s="2"/>
    </row>
    <row r="216" spans="1:8" s="21" customFormat="1" ht="45" customHeight="1">
      <c r="A216" s="18"/>
      <c r="B216" s="18"/>
      <c r="C216" s="2" t="s">
        <v>332</v>
      </c>
      <c r="D216" s="2"/>
      <c r="E216" s="2"/>
      <c r="F216" s="2"/>
      <c r="G216" s="2"/>
      <c r="H216" s="2"/>
    </row>
    <row r="217" spans="1:8" s="21" customFormat="1" ht="44.25" customHeight="1">
      <c r="A217" s="18"/>
      <c r="B217" s="86"/>
      <c r="C217" s="2" t="s">
        <v>290</v>
      </c>
      <c r="D217" s="2"/>
      <c r="E217" s="2"/>
      <c r="F217" s="2"/>
      <c r="G217" s="2"/>
      <c r="H217" s="2"/>
    </row>
    <row r="218" spans="1:8" s="21" customFormat="1" ht="6.75" customHeight="1">
      <c r="A218" s="18"/>
      <c r="B218" s="86"/>
      <c r="C218" s="2"/>
      <c r="D218" s="2"/>
      <c r="E218" s="2"/>
      <c r="F218" s="2"/>
      <c r="G218" s="2"/>
      <c r="H218" s="2"/>
    </row>
    <row r="219" spans="1:8" s="8" customFormat="1" ht="24" customHeight="1">
      <c r="A219" s="79"/>
      <c r="B219" s="79">
        <v>730</v>
      </c>
      <c r="C219" s="80" t="s">
        <v>120</v>
      </c>
      <c r="D219" s="85">
        <v>3741050</v>
      </c>
      <c r="E219" s="85">
        <f>E220</f>
        <v>0</v>
      </c>
      <c r="F219" s="85">
        <f>F220</f>
        <v>933756</v>
      </c>
      <c r="G219" s="85">
        <f>G220</f>
        <v>0</v>
      </c>
      <c r="H219" s="85">
        <f>D219+E219-F219</f>
        <v>2807294</v>
      </c>
    </row>
    <row r="220" spans="1:8" s="21" customFormat="1" ht="19.5" customHeight="1">
      <c r="A220" s="18"/>
      <c r="B220" s="18">
        <v>73095</v>
      </c>
      <c r="C220" s="70" t="s">
        <v>21</v>
      </c>
      <c r="D220" s="40">
        <v>3541050</v>
      </c>
      <c r="E220" s="40">
        <v>0</v>
      </c>
      <c r="F220" s="40">
        <v>933756</v>
      </c>
      <c r="G220" s="40">
        <v>0</v>
      </c>
      <c r="H220" s="40">
        <f>D220+E220-F220</f>
        <v>2607294</v>
      </c>
    </row>
    <row r="221" spans="1:8" s="21" customFormat="1" ht="91.5" customHeight="1">
      <c r="A221" s="18"/>
      <c r="B221" s="18"/>
      <c r="C221" s="2" t="s">
        <v>333</v>
      </c>
      <c r="D221" s="2"/>
      <c r="E221" s="2"/>
      <c r="F221" s="2"/>
      <c r="G221" s="2"/>
      <c r="H221" s="2"/>
    </row>
    <row r="222" spans="1:8" s="21" customFormat="1" ht="8.25" customHeight="1">
      <c r="A222" s="18"/>
      <c r="B222" s="18"/>
      <c r="C222" s="1"/>
      <c r="D222" s="1"/>
      <c r="E222" s="1"/>
      <c r="F222" s="1"/>
      <c r="G222" s="1"/>
      <c r="H222" s="1"/>
    </row>
    <row r="223" spans="1:8" s="8" customFormat="1" ht="24" customHeight="1">
      <c r="A223" s="79"/>
      <c r="B223" s="79">
        <v>750</v>
      </c>
      <c r="C223" s="80" t="s">
        <v>62</v>
      </c>
      <c r="D223" s="85">
        <v>117933222</v>
      </c>
      <c r="E223" s="85">
        <f>E224+E226</f>
        <v>330000</v>
      </c>
      <c r="F223" s="85">
        <f>F224+F226</f>
        <v>0</v>
      </c>
      <c r="G223" s="85">
        <f>G224+G226</f>
        <v>0</v>
      </c>
      <c r="H223" s="85">
        <f>D223+E223-F223</f>
        <v>118263222</v>
      </c>
    </row>
    <row r="224" spans="1:8" s="21" customFormat="1" ht="18.75" customHeight="1">
      <c r="A224" s="18"/>
      <c r="B224" s="18">
        <v>75018</v>
      </c>
      <c r="C224" s="39" t="s">
        <v>69</v>
      </c>
      <c r="D224" s="40">
        <v>84202182</v>
      </c>
      <c r="E224" s="40">
        <v>30000</v>
      </c>
      <c r="F224" s="40">
        <v>0</v>
      </c>
      <c r="G224" s="40">
        <v>0</v>
      </c>
      <c r="H224" s="40">
        <f>D224+E224-F224</f>
        <v>84232182</v>
      </c>
    </row>
    <row r="225" spans="1:8" s="21" customFormat="1" ht="40.5" customHeight="1">
      <c r="A225" s="18"/>
      <c r="B225" s="18"/>
      <c r="C225" s="87" t="s">
        <v>344</v>
      </c>
      <c r="D225" s="87"/>
      <c r="E225" s="87"/>
      <c r="F225" s="87"/>
      <c r="G225" s="87"/>
      <c r="H225" s="87"/>
    </row>
    <row r="226" spans="1:8" s="21" customFormat="1" ht="18.75" customHeight="1">
      <c r="A226" s="18"/>
      <c r="B226" s="18">
        <v>75075</v>
      </c>
      <c r="C226" s="39" t="s">
        <v>63</v>
      </c>
      <c r="D226" s="40">
        <v>27770220</v>
      </c>
      <c r="E226" s="40">
        <v>300000</v>
      </c>
      <c r="F226" s="40">
        <v>0</v>
      </c>
      <c r="G226" s="40">
        <v>0</v>
      </c>
      <c r="H226" s="40">
        <f>D226+E226-F226</f>
        <v>28070220</v>
      </c>
    </row>
    <row r="227" spans="1:8" s="21" customFormat="1" ht="28.5" customHeight="1">
      <c r="A227" s="18"/>
      <c r="B227" s="18"/>
      <c r="C227" s="9" t="s">
        <v>145</v>
      </c>
      <c r="D227" s="9"/>
      <c r="E227" s="9"/>
      <c r="F227" s="9"/>
      <c r="G227" s="9"/>
      <c r="H227" s="9"/>
    </row>
    <row r="228" spans="1:8" s="36" customFormat="1" ht="28.5" customHeight="1">
      <c r="A228" s="35"/>
      <c r="B228" s="35"/>
      <c r="C228" s="88"/>
      <c r="D228" s="88"/>
      <c r="E228" s="88"/>
      <c r="F228" s="88"/>
      <c r="G228" s="88"/>
      <c r="H228" s="88"/>
    </row>
    <row r="229" spans="1:8" s="36" customFormat="1" ht="6" customHeight="1">
      <c r="A229" s="35"/>
      <c r="B229" s="35"/>
      <c r="C229" s="88"/>
      <c r="D229" s="88"/>
      <c r="E229" s="88"/>
      <c r="F229" s="88"/>
      <c r="G229" s="88"/>
      <c r="H229" s="88"/>
    </row>
    <row r="230" spans="1:8" s="34" customFormat="1" ht="23.25" customHeight="1">
      <c r="A230" s="30"/>
      <c r="B230" s="30">
        <v>757</v>
      </c>
      <c r="C230" s="31" t="s">
        <v>214</v>
      </c>
      <c r="D230" s="37">
        <v>42192158</v>
      </c>
      <c r="E230" s="37">
        <f>E231</f>
        <v>0</v>
      </c>
      <c r="F230" s="37">
        <f>F231</f>
        <v>565960</v>
      </c>
      <c r="G230" s="37">
        <f>G231</f>
        <v>0</v>
      </c>
      <c r="H230" s="37">
        <f>D230+E230-F230</f>
        <v>41626198</v>
      </c>
    </row>
    <row r="231" spans="1:8" s="21" customFormat="1" ht="51.75" customHeight="1">
      <c r="A231" s="18"/>
      <c r="B231" s="43">
        <v>75702</v>
      </c>
      <c r="C231" s="39" t="s">
        <v>215</v>
      </c>
      <c r="D231" s="45">
        <v>8682633</v>
      </c>
      <c r="E231" s="45">
        <v>0</v>
      </c>
      <c r="F231" s="45">
        <v>565960</v>
      </c>
      <c r="G231" s="45">
        <v>0</v>
      </c>
      <c r="H231" s="45">
        <f>D231+E231-F231</f>
        <v>8116673</v>
      </c>
    </row>
    <row r="232" spans="1:8" s="21" customFormat="1" ht="30.75" customHeight="1">
      <c r="A232" s="18"/>
      <c r="B232" s="18"/>
      <c r="C232" s="2" t="s">
        <v>216</v>
      </c>
      <c r="D232" s="2"/>
      <c r="E232" s="2"/>
      <c r="F232" s="2"/>
      <c r="G232" s="2"/>
      <c r="H232" s="2"/>
    </row>
    <row r="233" spans="1:8" s="21" customFormat="1" ht="6" customHeight="1">
      <c r="A233" s="18"/>
      <c r="B233" s="18"/>
      <c r="C233" s="1"/>
      <c r="D233" s="1"/>
      <c r="E233" s="1"/>
      <c r="F233" s="1"/>
      <c r="G233" s="1"/>
      <c r="H233" s="1"/>
    </row>
    <row r="234" spans="1:8" s="34" customFormat="1" ht="23.25" customHeight="1">
      <c r="A234" s="30"/>
      <c r="B234" s="30">
        <v>758</v>
      </c>
      <c r="C234" s="31" t="s">
        <v>211</v>
      </c>
      <c r="D234" s="37">
        <v>20289773</v>
      </c>
      <c r="E234" s="37">
        <f>E235</f>
        <v>0</v>
      </c>
      <c r="F234" s="37">
        <f>F235</f>
        <v>4640000</v>
      </c>
      <c r="G234" s="37">
        <f>G235</f>
        <v>0</v>
      </c>
      <c r="H234" s="37">
        <f>D234+E234-F234</f>
        <v>15649773</v>
      </c>
    </row>
    <row r="235" spans="1:8" s="21" customFormat="1" ht="18.75" customHeight="1">
      <c r="A235" s="18"/>
      <c r="B235" s="18">
        <v>75818</v>
      </c>
      <c r="C235" s="39" t="s">
        <v>212</v>
      </c>
      <c r="D235" s="40">
        <v>20289773</v>
      </c>
      <c r="E235" s="40">
        <v>0</v>
      </c>
      <c r="F235" s="40">
        <v>4640000</v>
      </c>
      <c r="G235" s="40">
        <v>0</v>
      </c>
      <c r="H235" s="40">
        <f>D235+E235-F235</f>
        <v>15649773</v>
      </c>
    </row>
    <row r="236" spans="1:8" s="21" customFormat="1" ht="16.5" customHeight="1">
      <c r="A236" s="18"/>
      <c r="B236" s="18"/>
      <c r="C236" s="9" t="s">
        <v>213</v>
      </c>
      <c r="D236" s="9"/>
      <c r="E236" s="9"/>
      <c r="F236" s="9"/>
      <c r="G236" s="9"/>
      <c r="H236" s="9"/>
    </row>
    <row r="237" spans="1:8" s="21" customFormat="1" ht="6" customHeight="1">
      <c r="A237" s="18"/>
      <c r="B237" s="18"/>
      <c r="C237" s="89"/>
      <c r="D237" s="89"/>
      <c r="E237" s="89"/>
      <c r="F237" s="89"/>
      <c r="G237" s="89"/>
      <c r="H237" s="89"/>
    </row>
    <row r="238" spans="1:8" s="8" customFormat="1" ht="24.75" customHeight="1">
      <c r="A238" s="79"/>
      <c r="B238" s="79">
        <v>801</v>
      </c>
      <c r="C238" s="80" t="s">
        <v>22</v>
      </c>
      <c r="D238" s="85">
        <v>87139033</v>
      </c>
      <c r="E238" s="85">
        <f>E266+E259+E253+E251+E246+E241+E239</f>
        <v>201530</v>
      </c>
      <c r="F238" s="85">
        <f>F266+F259+F253+F251+F246+F241+F239</f>
        <v>1756685</v>
      </c>
      <c r="G238" s="85">
        <f>G266+G259+G253+G251+G246+G241+G239</f>
        <v>140926</v>
      </c>
      <c r="H238" s="85">
        <f>D238+E238-F238</f>
        <v>85583878</v>
      </c>
    </row>
    <row r="239" spans="1:8" s="21" customFormat="1" ht="18.75" customHeight="1">
      <c r="A239" s="18"/>
      <c r="B239" s="18">
        <v>80105</v>
      </c>
      <c r="C239" s="39" t="s">
        <v>130</v>
      </c>
      <c r="D239" s="40">
        <v>1114580</v>
      </c>
      <c r="E239" s="40">
        <v>0</v>
      </c>
      <c r="F239" s="40">
        <v>0</v>
      </c>
      <c r="G239" s="40">
        <v>22953</v>
      </c>
      <c r="H239" s="40">
        <f>D239+E239-F239</f>
        <v>1114580</v>
      </c>
    </row>
    <row r="240" spans="1:8" s="21" customFormat="1" ht="54.75" customHeight="1">
      <c r="A240" s="18"/>
      <c r="B240" s="18"/>
      <c r="C240" s="2" t="s">
        <v>135</v>
      </c>
      <c r="D240" s="2"/>
      <c r="E240" s="2"/>
      <c r="F240" s="2"/>
      <c r="G240" s="2"/>
      <c r="H240" s="2"/>
    </row>
    <row r="241" spans="1:8" s="21" customFormat="1" ht="18.75" customHeight="1">
      <c r="A241" s="18"/>
      <c r="B241" s="18">
        <v>80116</v>
      </c>
      <c r="C241" s="39" t="s">
        <v>142</v>
      </c>
      <c r="D241" s="40">
        <v>9941124</v>
      </c>
      <c r="E241" s="40">
        <v>0</v>
      </c>
      <c r="F241" s="40">
        <v>630000</v>
      </c>
      <c r="G241" s="40">
        <v>0</v>
      </c>
      <c r="H241" s="40">
        <f>D241+E241-F241</f>
        <v>9311124</v>
      </c>
    </row>
    <row r="242" spans="1:8" s="21" customFormat="1" ht="13.5" customHeight="1">
      <c r="A242" s="18"/>
      <c r="B242" s="18"/>
      <c r="C242" s="2" t="s">
        <v>102</v>
      </c>
      <c r="D242" s="2"/>
      <c r="E242" s="2"/>
      <c r="F242" s="2"/>
      <c r="G242" s="2"/>
      <c r="H242" s="2"/>
    </row>
    <row r="243" spans="1:8" s="21" customFormat="1" ht="40.5" customHeight="1">
      <c r="A243" s="18"/>
      <c r="B243" s="86"/>
      <c r="C243" s="2" t="s">
        <v>291</v>
      </c>
      <c r="D243" s="2"/>
      <c r="E243" s="2"/>
      <c r="F243" s="2"/>
      <c r="G243" s="2"/>
      <c r="H243" s="2"/>
    </row>
    <row r="244" spans="1:8" s="21" customFormat="1" ht="27.75" customHeight="1">
      <c r="A244" s="18"/>
      <c r="B244" s="86"/>
      <c r="C244" s="2" t="s">
        <v>334</v>
      </c>
      <c r="D244" s="2"/>
      <c r="E244" s="2"/>
      <c r="F244" s="2"/>
      <c r="G244" s="2"/>
      <c r="H244" s="2"/>
    </row>
    <row r="245" spans="1:8" s="21" customFormat="1" ht="27.75" customHeight="1">
      <c r="A245" s="18"/>
      <c r="B245" s="86"/>
      <c r="C245" s="2" t="s">
        <v>335</v>
      </c>
      <c r="D245" s="2"/>
      <c r="E245" s="2"/>
      <c r="F245" s="2"/>
      <c r="G245" s="2"/>
      <c r="H245" s="2"/>
    </row>
    <row r="246" spans="1:8" s="21" customFormat="1" ht="18.75" customHeight="1">
      <c r="A246" s="18"/>
      <c r="B246" s="18">
        <v>80146</v>
      </c>
      <c r="C246" s="39" t="s">
        <v>143</v>
      </c>
      <c r="D246" s="40">
        <v>9043254</v>
      </c>
      <c r="E246" s="40">
        <v>0</v>
      </c>
      <c r="F246" s="40">
        <v>796200</v>
      </c>
      <c r="G246" s="40">
        <v>73800</v>
      </c>
      <c r="H246" s="40">
        <f>D246+E246-F246</f>
        <v>8247054</v>
      </c>
    </row>
    <row r="247" spans="1:8" s="21" customFormat="1" ht="15.75" customHeight="1">
      <c r="A247" s="18"/>
      <c r="B247" s="18"/>
      <c r="C247" s="46" t="s">
        <v>102</v>
      </c>
      <c r="D247" s="46"/>
      <c r="E247" s="46"/>
      <c r="F247" s="46"/>
      <c r="G247" s="46"/>
      <c r="H247" s="46"/>
    </row>
    <row r="248" spans="1:8" s="21" customFormat="1" ht="54.75" customHeight="1">
      <c r="A248" s="18"/>
      <c r="B248" s="18"/>
      <c r="C248" s="2" t="s">
        <v>336</v>
      </c>
      <c r="D248" s="2"/>
      <c r="E248" s="2"/>
      <c r="F248" s="2"/>
      <c r="G248" s="2"/>
      <c r="H248" s="2"/>
    </row>
    <row r="249" spans="1:8" s="21" customFormat="1" ht="41.25" customHeight="1">
      <c r="A249" s="18"/>
      <c r="B249" s="18"/>
      <c r="C249" s="2" t="s">
        <v>340</v>
      </c>
      <c r="D249" s="2"/>
      <c r="E249" s="2"/>
      <c r="F249" s="2"/>
      <c r="G249" s="2"/>
      <c r="H249" s="2"/>
    </row>
    <row r="250" spans="1:8" s="21" customFormat="1" ht="66.75" customHeight="1">
      <c r="A250" s="18"/>
      <c r="B250" s="18"/>
      <c r="C250" s="2" t="s">
        <v>183</v>
      </c>
      <c r="D250" s="2"/>
      <c r="E250" s="2"/>
      <c r="F250" s="2"/>
      <c r="G250" s="2"/>
      <c r="H250" s="2"/>
    </row>
    <row r="251" spans="1:8" s="21" customFormat="1" ht="18.75" customHeight="1">
      <c r="A251" s="18"/>
      <c r="B251" s="18">
        <v>80147</v>
      </c>
      <c r="C251" s="39" t="s">
        <v>144</v>
      </c>
      <c r="D251" s="40">
        <v>7528120</v>
      </c>
      <c r="E251" s="40">
        <v>0</v>
      </c>
      <c r="F251" s="40">
        <v>145000</v>
      </c>
      <c r="G251" s="40">
        <v>0</v>
      </c>
      <c r="H251" s="40">
        <f>D251+E251-F251</f>
        <v>7383120</v>
      </c>
    </row>
    <row r="252" spans="1:8" s="21" customFormat="1" ht="40.5" customHeight="1">
      <c r="A252" s="18"/>
      <c r="B252" s="86"/>
      <c r="C252" s="2" t="s">
        <v>258</v>
      </c>
      <c r="D252" s="2"/>
      <c r="E252" s="2"/>
      <c r="F252" s="2"/>
      <c r="G252" s="2"/>
      <c r="H252" s="2"/>
    </row>
    <row r="253" spans="1:8" s="59" customFormat="1" ht="51.75" customHeight="1">
      <c r="A253" s="43"/>
      <c r="B253" s="43">
        <v>80149</v>
      </c>
      <c r="C253" s="44" t="s">
        <v>129</v>
      </c>
      <c r="D253" s="45">
        <v>1573526</v>
      </c>
      <c r="E253" s="45">
        <v>0</v>
      </c>
      <c r="F253" s="45">
        <v>0</v>
      </c>
      <c r="G253" s="45">
        <v>43038</v>
      </c>
      <c r="H253" s="45">
        <f>D253+E253-F253</f>
        <v>1573526</v>
      </c>
    </row>
    <row r="254" spans="1:8" s="21" customFormat="1" ht="41.25" customHeight="1">
      <c r="A254" s="18"/>
      <c r="B254" s="18"/>
      <c r="C254" s="46" t="s">
        <v>131</v>
      </c>
      <c r="D254" s="46"/>
      <c r="E254" s="46"/>
      <c r="F254" s="46"/>
      <c r="G254" s="46"/>
      <c r="H254" s="46"/>
    </row>
    <row r="255" spans="1:8" s="21" customFormat="1" ht="13.5" customHeight="1">
      <c r="A255" s="18"/>
      <c r="B255" s="18"/>
      <c r="C255" s="2" t="s">
        <v>132</v>
      </c>
      <c r="D255" s="2"/>
      <c r="E255" s="2"/>
      <c r="F255" s="2"/>
      <c r="G255" s="2"/>
      <c r="H255" s="2"/>
    </row>
    <row r="256" spans="1:8" s="21" customFormat="1" ht="12.75" customHeight="1">
      <c r="A256" s="18"/>
      <c r="B256" s="18"/>
      <c r="C256" s="2" t="s">
        <v>133</v>
      </c>
      <c r="D256" s="2"/>
      <c r="E256" s="2"/>
      <c r="F256" s="2"/>
      <c r="G256" s="2"/>
      <c r="H256" s="2"/>
    </row>
    <row r="257" spans="1:8" s="21" customFormat="1" ht="12.75" customHeight="1">
      <c r="A257" s="18"/>
      <c r="B257" s="18"/>
      <c r="C257" s="2" t="s">
        <v>134</v>
      </c>
      <c r="D257" s="2"/>
      <c r="E257" s="2"/>
      <c r="F257" s="2"/>
      <c r="G257" s="2"/>
      <c r="H257" s="2"/>
    </row>
    <row r="258" spans="1:8" s="21" customFormat="1" ht="12.75" customHeight="1">
      <c r="A258" s="18"/>
      <c r="B258" s="18"/>
      <c r="C258" s="2" t="s">
        <v>292</v>
      </c>
      <c r="D258" s="2"/>
      <c r="E258" s="2"/>
      <c r="F258" s="2"/>
      <c r="G258" s="2"/>
      <c r="H258" s="2"/>
    </row>
    <row r="259" spans="1:8" s="21" customFormat="1" ht="39.75" customHeight="1">
      <c r="A259" s="18"/>
      <c r="B259" s="90">
        <v>80153</v>
      </c>
      <c r="C259" s="44" t="s">
        <v>122</v>
      </c>
      <c r="D259" s="45">
        <v>105</v>
      </c>
      <c r="E259" s="45">
        <v>109867</v>
      </c>
      <c r="F259" s="45">
        <v>0</v>
      </c>
      <c r="G259" s="45">
        <v>0</v>
      </c>
      <c r="H259" s="45">
        <f>D259+E259-F259</f>
        <v>109972</v>
      </c>
    </row>
    <row r="260" spans="1:8" s="21" customFormat="1" ht="27" customHeight="1">
      <c r="A260" s="18"/>
      <c r="B260" s="18"/>
      <c r="C260" s="46" t="s">
        <v>124</v>
      </c>
      <c r="D260" s="46"/>
      <c r="E260" s="46"/>
      <c r="F260" s="46"/>
      <c r="G260" s="46"/>
      <c r="H260" s="46"/>
    </row>
    <row r="261" spans="1:8" s="21" customFormat="1" ht="12.75" customHeight="1">
      <c r="A261" s="18"/>
      <c r="B261" s="18"/>
      <c r="C261" s="2" t="s">
        <v>125</v>
      </c>
      <c r="D261" s="2"/>
      <c r="E261" s="2"/>
      <c r="F261" s="2"/>
      <c r="G261" s="2"/>
      <c r="H261" s="2"/>
    </row>
    <row r="262" spans="1:8" s="21" customFormat="1" ht="12.75" customHeight="1">
      <c r="A262" s="18"/>
      <c r="B262" s="18"/>
      <c r="C262" s="2" t="s">
        <v>126</v>
      </c>
      <c r="D262" s="2"/>
      <c r="E262" s="2"/>
      <c r="F262" s="2"/>
      <c r="G262" s="2"/>
      <c r="H262" s="2"/>
    </row>
    <row r="263" spans="1:8" s="21" customFormat="1" ht="12.75" customHeight="1">
      <c r="A263" s="18"/>
      <c r="B263" s="18"/>
      <c r="C263" s="2" t="s">
        <v>127</v>
      </c>
      <c r="D263" s="2"/>
      <c r="E263" s="2"/>
      <c r="F263" s="2"/>
      <c r="G263" s="2"/>
      <c r="H263" s="2"/>
    </row>
    <row r="264" spans="1:8" s="21" customFormat="1" ht="12.75" customHeight="1">
      <c r="A264" s="18"/>
      <c r="B264" s="18"/>
      <c r="C264" s="2" t="s">
        <v>293</v>
      </c>
      <c r="D264" s="2"/>
      <c r="E264" s="2"/>
      <c r="F264" s="2"/>
      <c r="G264" s="2"/>
      <c r="H264" s="2"/>
    </row>
    <row r="265" spans="1:8" s="21" customFormat="1" ht="40.5" customHeight="1">
      <c r="A265" s="18"/>
      <c r="B265" s="18"/>
      <c r="C265" s="2" t="s">
        <v>128</v>
      </c>
      <c r="D265" s="2"/>
      <c r="E265" s="2"/>
      <c r="F265" s="2"/>
      <c r="G265" s="2"/>
      <c r="H265" s="2"/>
    </row>
    <row r="266" spans="1:8" s="21" customFormat="1" ht="18.75" customHeight="1">
      <c r="A266" s="18"/>
      <c r="B266" s="18">
        <v>80195</v>
      </c>
      <c r="C266" s="39" t="s">
        <v>21</v>
      </c>
      <c r="D266" s="40">
        <v>9919461</v>
      </c>
      <c r="E266" s="40">
        <v>91663</v>
      </c>
      <c r="F266" s="40">
        <v>185485</v>
      </c>
      <c r="G266" s="40">
        <v>1135</v>
      </c>
      <c r="H266" s="40">
        <f>D266+E266-F266</f>
        <v>9825639</v>
      </c>
    </row>
    <row r="267" spans="1:8" s="21" customFormat="1" ht="32.25" customHeight="1">
      <c r="A267" s="18"/>
      <c r="B267" s="86"/>
      <c r="C267" s="2" t="s">
        <v>294</v>
      </c>
      <c r="D267" s="2"/>
      <c r="E267" s="2"/>
      <c r="F267" s="2"/>
      <c r="G267" s="2"/>
      <c r="H267" s="2"/>
    </row>
    <row r="268" spans="1:8" s="21" customFormat="1" ht="120" customHeight="1">
      <c r="A268" s="18"/>
      <c r="B268" s="18"/>
      <c r="C268" s="9" t="s">
        <v>295</v>
      </c>
      <c r="D268" s="9"/>
      <c r="E268" s="9"/>
      <c r="F268" s="9"/>
      <c r="G268" s="9"/>
      <c r="H268" s="9"/>
    </row>
    <row r="269" spans="1:8" s="34" customFormat="1" ht="5.25" customHeight="1">
      <c r="A269" s="66"/>
      <c r="B269" s="66"/>
      <c r="C269" s="88"/>
      <c r="D269" s="88"/>
      <c r="E269" s="88"/>
      <c r="F269" s="88"/>
      <c r="G269" s="88"/>
      <c r="H269" s="91"/>
    </row>
    <row r="270" spans="1:8" s="8" customFormat="1" ht="24.75" customHeight="1">
      <c r="A270" s="79"/>
      <c r="B270" s="79">
        <v>851</v>
      </c>
      <c r="C270" s="80" t="s">
        <v>61</v>
      </c>
      <c r="D270" s="85">
        <v>103979448</v>
      </c>
      <c r="E270" s="85">
        <f>E271+E273+E275+E277</f>
        <v>103000</v>
      </c>
      <c r="F270" s="85">
        <f>F271+F273+F275+F277</f>
        <v>1519806</v>
      </c>
      <c r="G270" s="85">
        <f>G271+G273+G275+G277</f>
        <v>0</v>
      </c>
      <c r="H270" s="85">
        <f>D270+E270-F270</f>
        <v>102562642</v>
      </c>
    </row>
    <row r="271" spans="1:8" s="21" customFormat="1" ht="18.75" customHeight="1">
      <c r="A271" s="18"/>
      <c r="B271" s="18">
        <v>85111</v>
      </c>
      <c r="C271" s="70" t="s">
        <v>71</v>
      </c>
      <c r="D271" s="40">
        <v>20610306</v>
      </c>
      <c r="E271" s="40">
        <v>0</v>
      </c>
      <c r="F271" s="40">
        <v>4806</v>
      </c>
      <c r="G271" s="40">
        <v>0</v>
      </c>
      <c r="H271" s="40">
        <f>D271+E271-F271</f>
        <v>20605500</v>
      </c>
    </row>
    <row r="272" spans="1:8" s="21" customFormat="1" ht="39.75" customHeight="1">
      <c r="A272" s="18"/>
      <c r="B272" s="18"/>
      <c r="C272" s="9" t="s">
        <v>161</v>
      </c>
      <c r="D272" s="9"/>
      <c r="E272" s="9"/>
      <c r="F272" s="9"/>
      <c r="G272" s="9"/>
      <c r="H272" s="9"/>
    </row>
    <row r="273" spans="1:8" s="21" customFormat="1" ht="18.75" customHeight="1">
      <c r="A273" s="18"/>
      <c r="B273" s="18">
        <v>85148</v>
      </c>
      <c r="C273" s="70" t="s">
        <v>95</v>
      </c>
      <c r="D273" s="40">
        <v>4216261</v>
      </c>
      <c r="E273" s="40">
        <v>25000</v>
      </c>
      <c r="F273" s="40">
        <v>0</v>
      </c>
      <c r="G273" s="40">
        <v>0</v>
      </c>
      <c r="H273" s="40">
        <f>D273+E273-F273</f>
        <v>4241261</v>
      </c>
    </row>
    <row r="274" spans="1:8" s="21" customFormat="1" ht="39" customHeight="1">
      <c r="A274" s="18"/>
      <c r="B274" s="18"/>
      <c r="C274" s="2" t="s">
        <v>137</v>
      </c>
      <c r="D274" s="2"/>
      <c r="E274" s="2"/>
      <c r="F274" s="2"/>
      <c r="G274" s="2"/>
      <c r="H274" s="2"/>
    </row>
    <row r="275" spans="1:8" s="21" customFormat="1" ht="21.75" customHeight="1">
      <c r="A275" s="18"/>
      <c r="B275" s="18">
        <v>85149</v>
      </c>
      <c r="C275" s="39" t="s">
        <v>111</v>
      </c>
      <c r="D275" s="40">
        <v>1985000</v>
      </c>
      <c r="E275" s="40">
        <v>70000</v>
      </c>
      <c r="F275" s="40">
        <v>0</v>
      </c>
      <c r="G275" s="40">
        <v>0</v>
      </c>
      <c r="H275" s="40">
        <f>D275+E275-F275</f>
        <v>2055000</v>
      </c>
    </row>
    <row r="276" spans="1:8" s="21" customFormat="1" ht="69.75" customHeight="1">
      <c r="A276" s="18"/>
      <c r="B276" s="18"/>
      <c r="C276" s="9" t="s">
        <v>337</v>
      </c>
      <c r="D276" s="9"/>
      <c r="E276" s="9"/>
      <c r="F276" s="9"/>
      <c r="G276" s="9"/>
      <c r="H276" s="9"/>
    </row>
    <row r="277" spans="1:8" s="21" customFormat="1" ht="18.75" customHeight="1">
      <c r="A277" s="18"/>
      <c r="B277" s="18">
        <v>85195</v>
      </c>
      <c r="C277" s="70" t="s">
        <v>21</v>
      </c>
      <c r="D277" s="40">
        <v>74126447</v>
      </c>
      <c r="E277" s="40">
        <v>8000</v>
      </c>
      <c r="F277" s="40">
        <v>1515000</v>
      </c>
      <c r="G277" s="40">
        <v>0</v>
      </c>
      <c r="H277" s="40">
        <f>D277+E277-F277</f>
        <v>72619447</v>
      </c>
    </row>
    <row r="278" spans="1:8" s="21" customFormat="1" ht="52.5" customHeight="1">
      <c r="A278" s="18"/>
      <c r="B278" s="18"/>
      <c r="C278" s="2" t="s">
        <v>259</v>
      </c>
      <c r="D278" s="2"/>
      <c r="E278" s="2"/>
      <c r="F278" s="2"/>
      <c r="G278" s="2"/>
      <c r="H278" s="2"/>
    </row>
    <row r="279" spans="1:8" s="21" customFormat="1" ht="45" customHeight="1">
      <c r="A279" s="18"/>
      <c r="B279" s="86"/>
      <c r="C279" s="2" t="s">
        <v>338</v>
      </c>
      <c r="D279" s="2"/>
      <c r="E279" s="2"/>
      <c r="F279" s="2"/>
      <c r="G279" s="2"/>
      <c r="H279" s="2"/>
    </row>
    <row r="280" spans="1:8" s="21" customFormat="1" ht="3.75" customHeight="1">
      <c r="A280" s="18"/>
      <c r="B280" s="18"/>
      <c r="C280" s="1"/>
      <c r="D280" s="1"/>
      <c r="E280" s="1"/>
      <c r="F280" s="1"/>
      <c r="G280" s="1"/>
      <c r="H280" s="1"/>
    </row>
    <row r="281" spans="1:8" s="34" customFormat="1" ht="24.75" customHeight="1">
      <c r="A281" s="30"/>
      <c r="B281" s="30">
        <v>852</v>
      </c>
      <c r="C281" s="31" t="s">
        <v>94</v>
      </c>
      <c r="D281" s="37">
        <v>32698504</v>
      </c>
      <c r="E281" s="37">
        <f>E282</f>
        <v>16784286</v>
      </c>
      <c r="F281" s="37">
        <f>F282</f>
        <v>11210</v>
      </c>
      <c r="G281" s="37">
        <f>G282</f>
        <v>0</v>
      </c>
      <c r="H281" s="37">
        <f>D281+E281-F281</f>
        <v>49471580</v>
      </c>
    </row>
    <row r="282" spans="1:8" s="21" customFormat="1" ht="21" customHeight="1">
      <c r="A282" s="18"/>
      <c r="B282" s="18">
        <v>85295</v>
      </c>
      <c r="C282" s="39" t="s">
        <v>21</v>
      </c>
      <c r="D282" s="40">
        <v>27302677</v>
      </c>
      <c r="E282" s="40">
        <v>16784286</v>
      </c>
      <c r="F282" s="40">
        <v>11210</v>
      </c>
      <c r="G282" s="40">
        <v>0</v>
      </c>
      <c r="H282" s="40">
        <f>D282+E282-F282</f>
        <v>44075753</v>
      </c>
    </row>
    <row r="283" spans="1:8" s="36" customFormat="1" ht="55.5" customHeight="1">
      <c r="A283" s="35"/>
      <c r="B283" s="35"/>
      <c r="C283" s="9" t="s">
        <v>296</v>
      </c>
      <c r="D283" s="9"/>
      <c r="E283" s="9"/>
      <c r="F283" s="9"/>
      <c r="G283" s="9"/>
      <c r="H283" s="9"/>
    </row>
    <row r="284" spans="1:8" s="21" customFormat="1" ht="39.75" customHeight="1">
      <c r="A284" s="18"/>
      <c r="B284" s="18"/>
      <c r="C284" s="9" t="s">
        <v>180</v>
      </c>
      <c r="D284" s="9"/>
      <c r="E284" s="9"/>
      <c r="F284" s="9"/>
      <c r="G284" s="9"/>
      <c r="H284" s="9"/>
    </row>
    <row r="285" spans="1:8" s="21" customFormat="1" ht="3.75" customHeight="1">
      <c r="A285" s="18"/>
      <c r="B285" s="18"/>
      <c r="C285" s="92"/>
      <c r="D285" s="92"/>
      <c r="E285" s="92"/>
      <c r="F285" s="92"/>
      <c r="G285" s="92"/>
      <c r="H285" s="92"/>
    </row>
    <row r="286" spans="1:8" s="58" customFormat="1" ht="24" customHeight="1">
      <c r="A286" s="30"/>
      <c r="B286" s="30">
        <v>853</v>
      </c>
      <c r="C286" s="31" t="s">
        <v>91</v>
      </c>
      <c r="D286" s="37">
        <v>62622764</v>
      </c>
      <c r="E286" s="37">
        <f>E287+E289+E301</f>
        <v>19174144</v>
      </c>
      <c r="F286" s="37">
        <f>F287+F289+F301</f>
        <v>2300</v>
      </c>
      <c r="G286" s="37">
        <f>G287+G289+G301</f>
        <v>6000</v>
      </c>
      <c r="H286" s="37">
        <f>D286+E286-F286</f>
        <v>81794608</v>
      </c>
    </row>
    <row r="287" spans="1:8" s="21" customFormat="1" ht="21" customHeight="1">
      <c r="A287" s="18"/>
      <c r="B287" s="18">
        <v>85325</v>
      </c>
      <c r="C287" s="39" t="s">
        <v>110</v>
      </c>
      <c r="D287" s="40">
        <v>1932000</v>
      </c>
      <c r="E287" s="40">
        <v>3400</v>
      </c>
      <c r="F287" s="40">
        <v>0</v>
      </c>
      <c r="G287" s="40">
        <v>0</v>
      </c>
      <c r="H287" s="40">
        <f>D287+E287-F287</f>
        <v>1935400</v>
      </c>
    </row>
    <row r="288" spans="1:8" s="36" customFormat="1" ht="54" customHeight="1">
      <c r="A288" s="35"/>
      <c r="B288" s="35"/>
      <c r="C288" s="2" t="s">
        <v>260</v>
      </c>
      <c r="D288" s="2"/>
      <c r="E288" s="2"/>
      <c r="F288" s="2"/>
      <c r="G288" s="2"/>
      <c r="H288" s="2"/>
    </row>
    <row r="289" spans="1:8" s="21" customFormat="1" ht="18.75" customHeight="1">
      <c r="A289" s="18"/>
      <c r="B289" s="18">
        <v>85332</v>
      </c>
      <c r="C289" s="39" t="s">
        <v>96</v>
      </c>
      <c r="D289" s="40">
        <v>17373834</v>
      </c>
      <c r="E289" s="40">
        <v>296123</v>
      </c>
      <c r="F289" s="40">
        <v>2300</v>
      </c>
      <c r="G289" s="40">
        <v>6000</v>
      </c>
      <c r="H289" s="40">
        <f>D289+E289-F289</f>
        <v>17667657</v>
      </c>
    </row>
    <row r="290" spans="1:8" s="21" customFormat="1" ht="30.75" customHeight="1">
      <c r="A290" s="18"/>
      <c r="B290" s="18"/>
      <c r="C290" s="93" t="s">
        <v>113</v>
      </c>
      <c r="D290" s="93"/>
      <c r="E290" s="93"/>
      <c r="F290" s="93"/>
      <c r="G290" s="93"/>
      <c r="H290" s="93"/>
    </row>
    <row r="291" spans="1:8" s="21" customFormat="1" ht="13.5" customHeight="1">
      <c r="A291" s="18"/>
      <c r="B291" s="18"/>
      <c r="C291" s="87" t="s">
        <v>119</v>
      </c>
      <c r="D291" s="87"/>
      <c r="E291" s="87"/>
      <c r="F291" s="87"/>
      <c r="G291" s="87"/>
      <c r="H291" s="87"/>
    </row>
    <row r="292" spans="1:8" s="21" customFormat="1" ht="13.5" customHeight="1">
      <c r="A292" s="18"/>
      <c r="B292" s="18"/>
      <c r="C292" s="87" t="s">
        <v>118</v>
      </c>
      <c r="D292" s="87"/>
      <c r="E292" s="87"/>
      <c r="F292" s="87"/>
      <c r="G292" s="87"/>
      <c r="H292" s="87"/>
    </row>
    <row r="293" spans="1:8" s="21" customFormat="1" ht="13.5" customHeight="1">
      <c r="A293" s="18"/>
      <c r="B293" s="18"/>
      <c r="C293" s="87" t="s">
        <v>117</v>
      </c>
      <c r="D293" s="87"/>
      <c r="E293" s="87"/>
      <c r="F293" s="87"/>
      <c r="G293" s="87"/>
      <c r="H293" s="87"/>
    </row>
    <row r="294" spans="1:8" s="21" customFormat="1" ht="13.5" customHeight="1">
      <c r="A294" s="18"/>
      <c r="B294" s="18"/>
      <c r="C294" s="87" t="s">
        <v>116</v>
      </c>
      <c r="D294" s="87"/>
      <c r="E294" s="87"/>
      <c r="F294" s="87"/>
      <c r="G294" s="87"/>
      <c r="H294" s="87"/>
    </row>
    <row r="295" spans="1:8" s="21" customFormat="1" ht="13.5" customHeight="1">
      <c r="A295" s="18"/>
      <c r="B295" s="18"/>
      <c r="C295" s="87" t="s">
        <v>115</v>
      </c>
      <c r="D295" s="87"/>
      <c r="E295" s="87"/>
      <c r="F295" s="87"/>
      <c r="G295" s="87"/>
      <c r="H295" s="87"/>
    </row>
    <row r="296" spans="1:8" s="21" customFormat="1" ht="13.5" customHeight="1">
      <c r="A296" s="18"/>
      <c r="B296" s="18"/>
      <c r="C296" s="87" t="s">
        <v>114</v>
      </c>
      <c r="D296" s="87"/>
      <c r="E296" s="87"/>
      <c r="F296" s="87"/>
      <c r="G296" s="87"/>
      <c r="H296" s="87"/>
    </row>
    <row r="297" spans="1:8" s="21" customFormat="1" ht="18" customHeight="1">
      <c r="A297" s="18"/>
      <c r="B297" s="18"/>
      <c r="C297" s="87" t="s">
        <v>297</v>
      </c>
      <c r="D297" s="87"/>
      <c r="E297" s="87"/>
      <c r="F297" s="87"/>
      <c r="G297" s="87"/>
      <c r="H297" s="87"/>
    </row>
    <row r="298" spans="1:8" s="21" customFormat="1" ht="26.25" customHeight="1">
      <c r="A298" s="18"/>
      <c r="B298" s="18"/>
      <c r="C298" s="9" t="s">
        <v>159</v>
      </c>
      <c r="D298" s="9"/>
      <c r="E298" s="9"/>
      <c r="F298" s="9"/>
      <c r="G298" s="9"/>
      <c r="H298" s="9"/>
    </row>
    <row r="299" spans="1:8" s="21" customFormat="1" ht="27" customHeight="1">
      <c r="A299" s="18"/>
      <c r="B299" s="18"/>
      <c r="C299" s="9" t="s">
        <v>160</v>
      </c>
      <c r="D299" s="9"/>
      <c r="E299" s="9"/>
      <c r="F299" s="9"/>
      <c r="G299" s="9"/>
      <c r="H299" s="9"/>
    </row>
    <row r="300" spans="1:8" s="21" customFormat="1" ht="30" customHeight="1">
      <c r="A300" s="18"/>
      <c r="B300" s="18"/>
      <c r="C300" s="9" t="s">
        <v>261</v>
      </c>
      <c r="D300" s="9"/>
      <c r="E300" s="9"/>
      <c r="F300" s="9"/>
      <c r="G300" s="9"/>
      <c r="H300" s="9"/>
    </row>
    <row r="301" spans="1:8" s="21" customFormat="1" ht="20.25" customHeight="1">
      <c r="A301" s="18"/>
      <c r="B301" s="18">
        <v>85395</v>
      </c>
      <c r="C301" s="39" t="s">
        <v>21</v>
      </c>
      <c r="D301" s="40">
        <v>42500048</v>
      </c>
      <c r="E301" s="40">
        <v>18874621</v>
      </c>
      <c r="F301" s="40">
        <v>0</v>
      </c>
      <c r="G301" s="40">
        <v>0</v>
      </c>
      <c r="H301" s="40">
        <f>D301+E301-F301</f>
        <v>61374669</v>
      </c>
    </row>
    <row r="302" spans="1:8" s="21" customFormat="1" ht="90.75" customHeight="1">
      <c r="A302" s="18"/>
      <c r="B302" s="18"/>
      <c r="C302" s="9" t="s">
        <v>298</v>
      </c>
      <c r="D302" s="9"/>
      <c r="E302" s="9"/>
      <c r="F302" s="9"/>
      <c r="G302" s="9"/>
      <c r="H302" s="9"/>
    </row>
    <row r="303" spans="1:8" s="21" customFormat="1" ht="3.75" customHeight="1">
      <c r="A303" s="18"/>
      <c r="B303" s="18"/>
      <c r="C303" s="1"/>
      <c r="D303" s="1"/>
      <c r="E303" s="1"/>
      <c r="F303" s="1"/>
      <c r="G303" s="1"/>
      <c r="H303" s="1"/>
    </row>
    <row r="304" spans="1:8" s="34" customFormat="1" ht="25.5" customHeight="1">
      <c r="A304" s="30"/>
      <c r="B304" s="30">
        <v>854</v>
      </c>
      <c r="C304" s="31" t="s">
        <v>34</v>
      </c>
      <c r="D304" s="37">
        <v>62181594</v>
      </c>
      <c r="E304" s="37">
        <f>E305</f>
        <v>0</v>
      </c>
      <c r="F304" s="37">
        <f>F305</f>
        <v>170000</v>
      </c>
      <c r="G304" s="37">
        <f>G305</f>
        <v>0</v>
      </c>
      <c r="H304" s="37">
        <f>D304+E304-F304</f>
        <v>62011594</v>
      </c>
    </row>
    <row r="305" spans="1:8" s="21" customFormat="1" ht="18" customHeight="1">
      <c r="A305" s="18"/>
      <c r="B305" s="18">
        <v>85403</v>
      </c>
      <c r="C305" s="39" t="s">
        <v>57</v>
      </c>
      <c r="D305" s="40">
        <v>49211657</v>
      </c>
      <c r="E305" s="40">
        <v>0</v>
      </c>
      <c r="F305" s="40">
        <v>170000</v>
      </c>
      <c r="G305" s="40">
        <v>0</v>
      </c>
      <c r="H305" s="40">
        <f>D305+E305-F305</f>
        <v>49041657</v>
      </c>
    </row>
    <row r="306" spans="1:8" s="21" customFormat="1" ht="69.75" customHeight="1">
      <c r="A306" s="18"/>
      <c r="B306" s="86"/>
      <c r="C306" s="2" t="s">
        <v>299</v>
      </c>
      <c r="D306" s="2"/>
      <c r="E306" s="2"/>
      <c r="F306" s="2"/>
      <c r="G306" s="2"/>
      <c r="H306" s="2"/>
    </row>
    <row r="307" spans="1:8" s="21" customFormat="1" ht="5.25" customHeight="1">
      <c r="A307" s="18"/>
      <c r="B307" s="18"/>
      <c r="C307" s="1"/>
      <c r="D307" s="1"/>
      <c r="E307" s="1"/>
      <c r="F307" s="1"/>
      <c r="G307" s="1"/>
      <c r="H307" s="1"/>
    </row>
    <row r="308" spans="1:8" s="58" customFormat="1" ht="23.25" customHeight="1">
      <c r="A308" s="30"/>
      <c r="B308" s="30">
        <v>900</v>
      </c>
      <c r="C308" s="31" t="s">
        <v>98</v>
      </c>
      <c r="D308" s="37">
        <v>25257826</v>
      </c>
      <c r="E308" s="37">
        <f>E314+E311+E309</f>
        <v>86837</v>
      </c>
      <c r="F308" s="37">
        <f>F314</f>
        <v>63618</v>
      </c>
      <c r="G308" s="37">
        <f>G314</f>
        <v>0</v>
      </c>
      <c r="H308" s="37">
        <f>D308+E308-F308</f>
        <v>25281045</v>
      </c>
    </row>
    <row r="309" spans="1:8" s="21" customFormat="1" ht="21" customHeight="1">
      <c r="A309" s="18"/>
      <c r="B309" s="18">
        <v>90002</v>
      </c>
      <c r="C309" s="70" t="s">
        <v>168</v>
      </c>
      <c r="D309" s="40">
        <v>0</v>
      </c>
      <c r="E309" s="40">
        <v>63618</v>
      </c>
      <c r="F309" s="40">
        <v>0</v>
      </c>
      <c r="G309" s="40">
        <v>0</v>
      </c>
      <c r="H309" s="40">
        <f>D309+E309-F309</f>
        <v>63618</v>
      </c>
    </row>
    <row r="310" spans="1:8" s="34" customFormat="1" ht="32.25" customHeight="1">
      <c r="A310" s="66"/>
      <c r="B310" s="18"/>
      <c r="C310" s="2" t="s">
        <v>169</v>
      </c>
      <c r="D310" s="2"/>
      <c r="E310" s="2"/>
      <c r="F310" s="2"/>
      <c r="G310" s="2"/>
      <c r="H310" s="2"/>
    </row>
    <row r="311" spans="1:8" s="21" customFormat="1" ht="18" customHeight="1">
      <c r="A311" s="18"/>
      <c r="B311" s="38" t="s">
        <v>210</v>
      </c>
      <c r="C311" s="39" t="s">
        <v>209</v>
      </c>
      <c r="D311" s="40">
        <v>295000</v>
      </c>
      <c r="E311" s="40">
        <v>18413</v>
      </c>
      <c r="F311" s="40">
        <v>0</v>
      </c>
      <c r="G311" s="40">
        <v>0</v>
      </c>
      <c r="H311" s="40">
        <f>D311+E311-F311</f>
        <v>313413</v>
      </c>
    </row>
    <row r="312" spans="1:8" s="21" customFormat="1" ht="77.25" customHeight="1">
      <c r="A312" s="18"/>
      <c r="B312" s="38"/>
      <c r="C312" s="2" t="s">
        <v>300</v>
      </c>
      <c r="D312" s="2"/>
      <c r="E312" s="2"/>
      <c r="F312" s="2"/>
      <c r="G312" s="2"/>
      <c r="H312" s="2"/>
    </row>
    <row r="313" spans="1:8" s="21" customFormat="1" ht="28.5" customHeight="1">
      <c r="A313" s="18"/>
      <c r="B313" s="38"/>
      <c r="C313" s="2" t="s">
        <v>150</v>
      </c>
      <c r="D313" s="2"/>
      <c r="E313" s="2"/>
      <c r="F313" s="2"/>
      <c r="G313" s="2"/>
      <c r="H313" s="2"/>
    </row>
    <row r="314" spans="1:8" s="21" customFormat="1" ht="18" customHeight="1">
      <c r="A314" s="18"/>
      <c r="B314" s="38" t="s">
        <v>99</v>
      </c>
      <c r="C314" s="39" t="s">
        <v>21</v>
      </c>
      <c r="D314" s="40">
        <v>10683549</v>
      </c>
      <c r="E314" s="40">
        <v>4806</v>
      </c>
      <c r="F314" s="40">
        <v>63618</v>
      </c>
      <c r="G314" s="40">
        <v>0</v>
      </c>
      <c r="H314" s="40">
        <f>D314+E314-F314</f>
        <v>10624737</v>
      </c>
    </row>
    <row r="315" spans="1:8" s="21" customFormat="1" ht="27" customHeight="1">
      <c r="A315" s="18"/>
      <c r="B315" s="18"/>
      <c r="C315" s="41" t="s">
        <v>166</v>
      </c>
      <c r="D315" s="41"/>
      <c r="E315" s="41"/>
      <c r="F315" s="41"/>
      <c r="G315" s="41"/>
      <c r="H315" s="41"/>
    </row>
    <row r="316" spans="1:8" s="21" customFormat="1" ht="13.5" customHeight="1">
      <c r="A316" s="18"/>
      <c r="B316" s="18"/>
      <c r="C316" s="9" t="s">
        <v>167</v>
      </c>
      <c r="D316" s="9"/>
      <c r="E316" s="9"/>
      <c r="F316" s="9"/>
      <c r="G316" s="9"/>
      <c r="H316" s="9"/>
    </row>
    <row r="317" spans="1:8" s="21" customFormat="1" ht="30.75" customHeight="1">
      <c r="A317" s="18"/>
      <c r="B317" s="18"/>
      <c r="C317" s="9" t="s">
        <v>262</v>
      </c>
      <c r="D317" s="9"/>
      <c r="E317" s="9"/>
      <c r="F317" s="9"/>
      <c r="G317" s="9"/>
      <c r="H317" s="9"/>
    </row>
    <row r="318" spans="1:8" s="21" customFormat="1" ht="4.5" customHeight="1">
      <c r="A318" s="18"/>
      <c r="B318" s="18"/>
      <c r="C318" s="1"/>
      <c r="D318" s="1"/>
      <c r="E318" s="1"/>
      <c r="F318" s="1"/>
      <c r="G318" s="1"/>
      <c r="H318" s="1"/>
    </row>
    <row r="319" spans="1:8" s="58" customFormat="1" ht="22.5" customHeight="1">
      <c r="A319" s="94"/>
      <c r="B319" s="94">
        <v>921</v>
      </c>
      <c r="C319" s="95" t="s">
        <v>35</v>
      </c>
      <c r="D319" s="96">
        <v>137336624</v>
      </c>
      <c r="E319" s="96">
        <f>E320+E327+E330+E345+E348+E325</f>
        <v>12234940</v>
      </c>
      <c r="F319" s="96">
        <f>F320+F327+F330+F345+F348+F325</f>
        <v>418372</v>
      </c>
      <c r="G319" s="96">
        <f>G320+G327+G330+G345+G348+G325</f>
        <v>535858</v>
      </c>
      <c r="H319" s="96">
        <f>D319+E319-F319</f>
        <v>149153192</v>
      </c>
    </row>
    <row r="320" spans="1:8" s="21" customFormat="1" ht="20.25" customHeight="1">
      <c r="A320" s="18"/>
      <c r="B320" s="18">
        <v>92106</v>
      </c>
      <c r="C320" s="39" t="s">
        <v>52</v>
      </c>
      <c r="D320" s="40">
        <v>41607344</v>
      </c>
      <c r="E320" s="40">
        <v>261241</v>
      </c>
      <c r="F320" s="40">
        <v>0</v>
      </c>
      <c r="G320" s="40">
        <v>0</v>
      </c>
      <c r="H320" s="40">
        <f>D320+E320-F320</f>
        <v>41868585</v>
      </c>
    </row>
    <row r="321" spans="1:8" s="21" customFormat="1" ht="14.25" customHeight="1">
      <c r="A321" s="18"/>
      <c r="B321" s="18"/>
      <c r="C321" s="46" t="s">
        <v>148</v>
      </c>
      <c r="D321" s="46"/>
      <c r="E321" s="46"/>
      <c r="F321" s="46"/>
      <c r="G321" s="46"/>
      <c r="H321" s="46"/>
    </row>
    <row r="322" spans="1:8" s="21" customFormat="1" ht="39" customHeight="1">
      <c r="A322" s="18"/>
      <c r="B322" s="18"/>
      <c r="C322" s="2" t="s">
        <v>263</v>
      </c>
      <c r="D322" s="2"/>
      <c r="E322" s="2"/>
      <c r="F322" s="2"/>
      <c r="G322" s="2"/>
      <c r="H322" s="2"/>
    </row>
    <row r="323" spans="1:8" s="21" customFormat="1" ht="108.75" customHeight="1">
      <c r="A323" s="18"/>
      <c r="B323" s="18"/>
      <c r="C323" s="2" t="s">
        <v>264</v>
      </c>
      <c r="D323" s="2"/>
      <c r="E323" s="2"/>
      <c r="F323" s="2"/>
      <c r="G323" s="2"/>
      <c r="H323" s="2"/>
    </row>
    <row r="324" spans="1:8" s="36" customFormat="1" ht="45.75" customHeight="1">
      <c r="A324" s="35"/>
      <c r="B324" s="35"/>
      <c r="C324" s="2" t="s">
        <v>265</v>
      </c>
      <c r="D324" s="2"/>
      <c r="E324" s="2"/>
      <c r="F324" s="2"/>
      <c r="G324" s="2"/>
      <c r="H324" s="2"/>
    </row>
    <row r="325" spans="1:8" s="21" customFormat="1" ht="21.75" customHeight="1">
      <c r="A325" s="18"/>
      <c r="B325" s="18">
        <v>92108</v>
      </c>
      <c r="C325" s="39" t="s">
        <v>154</v>
      </c>
      <c r="D325" s="40">
        <v>10578709</v>
      </c>
      <c r="E325" s="40">
        <v>111861</v>
      </c>
      <c r="F325" s="40">
        <v>0</v>
      </c>
      <c r="G325" s="40">
        <v>0</v>
      </c>
      <c r="H325" s="40">
        <f>D325+E325-F325</f>
        <v>10690570</v>
      </c>
    </row>
    <row r="326" spans="1:8" s="21" customFormat="1" ht="60.75" customHeight="1">
      <c r="A326" s="18"/>
      <c r="B326" s="18"/>
      <c r="C326" s="9" t="s">
        <v>155</v>
      </c>
      <c r="D326" s="9"/>
      <c r="E326" s="9"/>
      <c r="F326" s="9"/>
      <c r="G326" s="9"/>
      <c r="H326" s="9"/>
    </row>
    <row r="327" spans="1:8" s="21" customFormat="1" ht="22.5" customHeight="1">
      <c r="A327" s="18"/>
      <c r="B327" s="18">
        <v>92109</v>
      </c>
      <c r="C327" s="39" t="s">
        <v>101</v>
      </c>
      <c r="D327" s="40">
        <v>7284824</v>
      </c>
      <c r="E327" s="40">
        <v>76980</v>
      </c>
      <c r="F327" s="40">
        <v>0</v>
      </c>
      <c r="G327" s="40">
        <v>0</v>
      </c>
      <c r="H327" s="40">
        <f>D327+E327-F327</f>
        <v>7361804</v>
      </c>
    </row>
    <row r="328" spans="1:8" s="59" customFormat="1" ht="58.5" customHeight="1">
      <c r="A328" s="43"/>
      <c r="B328" s="43"/>
      <c r="C328" s="2" t="s">
        <v>149</v>
      </c>
      <c r="D328" s="2"/>
      <c r="E328" s="2"/>
      <c r="F328" s="2"/>
      <c r="G328" s="2"/>
      <c r="H328" s="2"/>
    </row>
    <row r="329" spans="1:8" s="36" customFormat="1" ht="95.25" customHeight="1">
      <c r="A329" s="35"/>
      <c r="B329" s="35"/>
      <c r="C329" s="2" t="s">
        <v>341</v>
      </c>
      <c r="D329" s="2"/>
      <c r="E329" s="2"/>
      <c r="F329" s="2"/>
      <c r="G329" s="2"/>
      <c r="H329" s="2"/>
    </row>
    <row r="330" spans="1:8" s="21" customFormat="1" ht="20.25" customHeight="1">
      <c r="A330" s="18"/>
      <c r="B330" s="18">
        <v>92116</v>
      </c>
      <c r="C330" s="39" t="s">
        <v>97</v>
      </c>
      <c r="D330" s="40">
        <v>21629230</v>
      </c>
      <c r="E330" s="40">
        <v>388251</v>
      </c>
      <c r="F330" s="40">
        <v>0</v>
      </c>
      <c r="G330" s="40">
        <v>30730</v>
      </c>
      <c r="H330" s="40">
        <f>D330+E330-F330</f>
        <v>22017481</v>
      </c>
    </row>
    <row r="331" spans="1:8" s="21" customFormat="1" ht="15.75" customHeight="1">
      <c r="A331" s="18"/>
      <c r="B331" s="18"/>
      <c r="C331" s="46" t="s">
        <v>136</v>
      </c>
      <c r="D331" s="46"/>
      <c r="E331" s="46"/>
      <c r="F331" s="46"/>
      <c r="G331" s="46"/>
      <c r="H331" s="46"/>
    </row>
    <row r="332" spans="1:8" s="21" customFormat="1" ht="17.25" customHeight="1">
      <c r="A332" s="18"/>
      <c r="B332" s="18"/>
      <c r="C332" s="2" t="s">
        <v>175</v>
      </c>
      <c r="D332" s="2"/>
      <c r="E332" s="2"/>
      <c r="F332" s="2"/>
      <c r="G332" s="2"/>
      <c r="H332" s="2"/>
    </row>
    <row r="333" spans="1:8" s="21" customFormat="1" ht="51.75" customHeight="1">
      <c r="A333" s="18"/>
      <c r="B333" s="18"/>
      <c r="C333" s="2" t="s">
        <v>266</v>
      </c>
      <c r="D333" s="2"/>
      <c r="E333" s="2"/>
      <c r="F333" s="2"/>
      <c r="G333" s="2"/>
      <c r="H333" s="2"/>
    </row>
    <row r="334" spans="1:8" s="21" customFormat="1" ht="25.5" customHeight="1">
      <c r="A334" s="18"/>
      <c r="B334" s="18"/>
      <c r="C334" s="46" t="s">
        <v>176</v>
      </c>
      <c r="D334" s="46"/>
      <c r="E334" s="46"/>
      <c r="F334" s="46"/>
      <c r="G334" s="46"/>
      <c r="H334" s="46"/>
    </row>
    <row r="335" spans="1:8" s="58" customFormat="1" ht="28.5" customHeight="1">
      <c r="A335" s="66"/>
      <c r="B335" s="35"/>
      <c r="C335" s="2" t="s">
        <v>177</v>
      </c>
      <c r="D335" s="2"/>
      <c r="E335" s="2"/>
      <c r="F335" s="2"/>
      <c r="G335" s="2"/>
      <c r="H335" s="2"/>
    </row>
    <row r="336" spans="1:8" s="58" customFormat="1" ht="28.5" customHeight="1">
      <c r="A336" s="66"/>
      <c r="B336" s="35"/>
      <c r="C336" s="2" t="s">
        <v>178</v>
      </c>
      <c r="D336" s="2"/>
      <c r="E336" s="2"/>
      <c r="F336" s="2"/>
      <c r="G336" s="2"/>
      <c r="H336" s="2"/>
    </row>
    <row r="337" spans="1:8" s="58" customFormat="1" ht="16.5" customHeight="1">
      <c r="A337" s="66"/>
      <c r="B337" s="35"/>
      <c r="C337" s="2" t="s">
        <v>267</v>
      </c>
      <c r="D337" s="2"/>
      <c r="E337" s="2"/>
      <c r="F337" s="2"/>
      <c r="G337" s="2"/>
      <c r="H337" s="2"/>
    </row>
    <row r="338" spans="1:8" s="21" customFormat="1" ht="15" customHeight="1">
      <c r="A338" s="18"/>
      <c r="B338" s="18"/>
      <c r="C338" s="2" t="s">
        <v>192</v>
      </c>
      <c r="D338" s="2"/>
      <c r="E338" s="2"/>
      <c r="F338" s="2"/>
      <c r="G338" s="2"/>
      <c r="H338" s="2"/>
    </row>
    <row r="339" spans="1:8" s="21" customFormat="1" ht="41.25" customHeight="1">
      <c r="A339" s="18"/>
      <c r="B339" s="18"/>
      <c r="C339" s="2" t="s">
        <v>193</v>
      </c>
      <c r="D339" s="2"/>
      <c r="E339" s="2"/>
      <c r="F339" s="2"/>
      <c r="G339" s="2"/>
      <c r="H339" s="2"/>
    </row>
    <row r="340" spans="1:8" s="21" customFormat="1" ht="25.5" customHeight="1">
      <c r="A340" s="18"/>
      <c r="B340" s="18"/>
      <c r="C340" s="2" t="s">
        <v>301</v>
      </c>
      <c r="D340" s="2"/>
      <c r="E340" s="2"/>
      <c r="F340" s="2"/>
      <c r="G340" s="2"/>
      <c r="H340" s="2"/>
    </row>
    <row r="341" spans="1:8" s="21" customFormat="1" ht="28.5" customHeight="1">
      <c r="A341" s="18"/>
      <c r="B341" s="18"/>
      <c r="C341" s="46" t="s">
        <v>268</v>
      </c>
      <c r="D341" s="46"/>
      <c r="E341" s="46"/>
      <c r="F341" s="46"/>
      <c r="G341" s="46"/>
      <c r="H341" s="46"/>
    </row>
    <row r="342" spans="1:8" s="21" customFormat="1" ht="27.75" customHeight="1">
      <c r="A342" s="18"/>
      <c r="B342" s="18"/>
      <c r="C342" s="2" t="s">
        <v>269</v>
      </c>
      <c r="D342" s="2"/>
      <c r="E342" s="2"/>
      <c r="F342" s="2"/>
      <c r="G342" s="2"/>
      <c r="H342" s="2"/>
    </row>
    <row r="343" spans="1:8" s="21" customFormat="1" ht="27.75" customHeight="1">
      <c r="A343" s="18"/>
      <c r="B343" s="18"/>
      <c r="C343" s="2" t="s">
        <v>191</v>
      </c>
      <c r="D343" s="2"/>
      <c r="E343" s="2"/>
      <c r="F343" s="2"/>
      <c r="G343" s="2"/>
      <c r="H343" s="2"/>
    </row>
    <row r="344" spans="1:8" s="21" customFormat="1" ht="27.75" customHeight="1">
      <c r="A344" s="18"/>
      <c r="B344" s="18"/>
      <c r="C344" s="2" t="s">
        <v>190</v>
      </c>
      <c r="D344" s="2"/>
      <c r="E344" s="2"/>
      <c r="F344" s="2"/>
      <c r="G344" s="2"/>
      <c r="H344" s="2"/>
    </row>
    <row r="345" spans="1:8" s="21" customFormat="1" ht="18" customHeight="1">
      <c r="A345" s="18"/>
      <c r="B345" s="18">
        <v>92118</v>
      </c>
      <c r="C345" s="39" t="s">
        <v>70</v>
      </c>
      <c r="D345" s="40">
        <v>15957567</v>
      </c>
      <c r="E345" s="40">
        <v>1011016</v>
      </c>
      <c r="F345" s="40">
        <v>0</v>
      </c>
      <c r="G345" s="40">
        <v>0</v>
      </c>
      <c r="H345" s="40">
        <f>D345+E345-F345</f>
        <v>16968583</v>
      </c>
    </row>
    <row r="346" spans="1:8" s="21" customFormat="1" ht="43.5" customHeight="1">
      <c r="A346" s="18"/>
      <c r="B346" s="18"/>
      <c r="C346" s="9" t="s">
        <v>270</v>
      </c>
      <c r="D346" s="9"/>
      <c r="E346" s="9"/>
      <c r="F346" s="9"/>
      <c r="G346" s="9"/>
      <c r="H346" s="9"/>
    </row>
    <row r="347" spans="1:8" s="21" customFormat="1" ht="77.25" customHeight="1">
      <c r="A347" s="18"/>
      <c r="B347" s="18"/>
      <c r="C347" s="2" t="s">
        <v>302</v>
      </c>
      <c r="D347" s="2"/>
      <c r="E347" s="2"/>
      <c r="F347" s="2"/>
      <c r="G347" s="2"/>
      <c r="H347" s="2"/>
    </row>
    <row r="348" spans="1:8" s="21" customFormat="1" ht="18" customHeight="1">
      <c r="A348" s="18"/>
      <c r="B348" s="18">
        <v>92195</v>
      </c>
      <c r="C348" s="39" t="s">
        <v>21</v>
      </c>
      <c r="D348" s="40">
        <v>29715723</v>
      </c>
      <c r="E348" s="40">
        <v>10385591</v>
      </c>
      <c r="F348" s="40">
        <v>418372</v>
      </c>
      <c r="G348" s="40">
        <v>505128</v>
      </c>
      <c r="H348" s="40">
        <f>D348+E348-F348</f>
        <v>39682942</v>
      </c>
    </row>
    <row r="349" spans="1:8" s="21" customFormat="1" ht="15" customHeight="1">
      <c r="A349" s="18"/>
      <c r="B349" s="86"/>
      <c r="C349" s="46" t="s">
        <v>156</v>
      </c>
      <c r="D349" s="46"/>
      <c r="E349" s="46"/>
      <c r="F349" s="46"/>
      <c r="G349" s="46"/>
      <c r="H349" s="46"/>
    </row>
    <row r="350" spans="1:8" s="21" customFormat="1" ht="54.75" customHeight="1">
      <c r="A350" s="18"/>
      <c r="B350" s="86"/>
      <c r="C350" s="2" t="s">
        <v>345</v>
      </c>
      <c r="D350" s="2"/>
      <c r="E350" s="2"/>
      <c r="F350" s="2"/>
      <c r="G350" s="2"/>
      <c r="H350" s="2"/>
    </row>
    <row r="351" spans="1:8" s="21" customFormat="1" ht="66" customHeight="1">
      <c r="A351" s="18"/>
      <c r="B351" s="86"/>
      <c r="C351" s="2" t="s">
        <v>208</v>
      </c>
      <c r="D351" s="2"/>
      <c r="E351" s="2"/>
      <c r="F351" s="2"/>
      <c r="G351" s="2"/>
      <c r="H351" s="2"/>
    </row>
    <row r="352" spans="1:8" s="21" customFormat="1" ht="68.25" customHeight="1">
      <c r="A352" s="18"/>
      <c r="B352" s="86"/>
      <c r="C352" s="2" t="s">
        <v>189</v>
      </c>
      <c r="D352" s="2"/>
      <c r="E352" s="2"/>
      <c r="F352" s="2"/>
      <c r="G352" s="2"/>
      <c r="H352" s="2"/>
    </row>
    <row r="353" spans="1:8" s="21" customFormat="1" ht="57" customHeight="1">
      <c r="A353" s="18"/>
      <c r="B353" s="18"/>
      <c r="C353" s="9" t="s">
        <v>303</v>
      </c>
      <c r="D353" s="9"/>
      <c r="E353" s="9"/>
      <c r="F353" s="9"/>
      <c r="G353" s="9"/>
      <c r="H353" s="9"/>
    </row>
    <row r="354" spans="1:8" s="21" customFormat="1" ht="92.25" customHeight="1">
      <c r="A354" s="18"/>
      <c r="B354" s="18"/>
      <c r="C354" s="9" t="s">
        <v>346</v>
      </c>
      <c r="D354" s="9"/>
      <c r="E354" s="9"/>
      <c r="F354" s="9"/>
      <c r="G354" s="9"/>
      <c r="H354" s="9"/>
    </row>
    <row r="355" spans="1:8" s="21" customFormat="1" ht="6" customHeight="1">
      <c r="A355" s="18"/>
      <c r="B355" s="18"/>
      <c r="C355" s="1"/>
      <c r="D355" s="1"/>
      <c r="E355" s="1"/>
      <c r="F355" s="1"/>
      <c r="G355" s="1"/>
      <c r="H355" s="61"/>
    </row>
    <row r="356" spans="1:8" s="34" customFormat="1" ht="30" customHeight="1">
      <c r="A356" s="30"/>
      <c r="B356" s="67">
        <v>925</v>
      </c>
      <c r="C356" s="68" t="s">
        <v>50</v>
      </c>
      <c r="D356" s="69">
        <v>13391372</v>
      </c>
      <c r="E356" s="69">
        <f>E357</f>
        <v>33950</v>
      </c>
      <c r="F356" s="69">
        <f>F357</f>
        <v>0</v>
      </c>
      <c r="G356" s="69">
        <f>G357</f>
        <v>0</v>
      </c>
      <c r="H356" s="69">
        <f>D356+E356-F356</f>
        <v>13425322</v>
      </c>
    </row>
    <row r="357" spans="1:8" s="21" customFormat="1" ht="18" customHeight="1">
      <c r="A357" s="18"/>
      <c r="B357" s="18">
        <v>92502</v>
      </c>
      <c r="C357" s="39" t="s">
        <v>51</v>
      </c>
      <c r="D357" s="40">
        <v>13391372</v>
      </c>
      <c r="E357" s="40">
        <v>33950</v>
      </c>
      <c r="F357" s="40">
        <v>0</v>
      </c>
      <c r="G357" s="40"/>
      <c r="H357" s="40">
        <f>D357+E357-F357</f>
        <v>13425322</v>
      </c>
    </row>
    <row r="358" spans="1:8" s="21" customFormat="1" ht="51.75" customHeight="1">
      <c r="A358" s="18"/>
      <c r="B358" s="18"/>
      <c r="C358" s="2" t="s">
        <v>121</v>
      </c>
      <c r="D358" s="2"/>
      <c r="E358" s="2"/>
      <c r="F358" s="2"/>
      <c r="G358" s="2"/>
      <c r="H358" s="2"/>
    </row>
    <row r="359" spans="1:8" s="21" customFormat="1" ht="55.5" customHeight="1">
      <c r="A359" s="18"/>
      <c r="B359" s="18"/>
      <c r="C359" s="2" t="s">
        <v>174</v>
      </c>
      <c r="D359" s="2"/>
      <c r="E359" s="2"/>
      <c r="F359" s="2"/>
      <c r="G359" s="2"/>
      <c r="H359" s="2"/>
    </row>
    <row r="360" spans="1:8" s="21" customFormat="1" ht="4.5" customHeight="1">
      <c r="A360" s="18"/>
      <c r="B360" s="18"/>
      <c r="C360" s="1"/>
      <c r="D360" s="1"/>
      <c r="E360" s="1"/>
      <c r="F360" s="1"/>
      <c r="G360" s="1"/>
      <c r="H360" s="1"/>
    </row>
    <row r="361" spans="1:8" s="58" customFormat="1" ht="24.75" customHeight="1">
      <c r="A361" s="30"/>
      <c r="B361" s="30">
        <v>926</v>
      </c>
      <c r="C361" s="31" t="s">
        <v>59</v>
      </c>
      <c r="D361" s="37">
        <v>7421000</v>
      </c>
      <c r="E361" s="37">
        <f>E362</f>
        <v>600000</v>
      </c>
      <c r="F361" s="37">
        <f>F362</f>
        <v>544000</v>
      </c>
      <c r="G361" s="37">
        <f>G362</f>
        <v>0</v>
      </c>
      <c r="H361" s="37">
        <f>D361+E361-F361</f>
        <v>7477000</v>
      </c>
    </row>
    <row r="362" spans="1:8" s="21" customFormat="1" ht="19.5" customHeight="1">
      <c r="A362" s="18"/>
      <c r="B362" s="18">
        <v>92605</v>
      </c>
      <c r="C362" s="39" t="s">
        <v>66</v>
      </c>
      <c r="D362" s="40">
        <v>7421000</v>
      </c>
      <c r="E362" s="40">
        <v>600000</v>
      </c>
      <c r="F362" s="40">
        <v>544000</v>
      </c>
      <c r="G362" s="40">
        <v>0</v>
      </c>
      <c r="H362" s="40">
        <f>D362+E362-F362</f>
        <v>7477000</v>
      </c>
    </row>
    <row r="363" spans="1:8" s="34" customFormat="1" ht="58.5" customHeight="1">
      <c r="A363" s="66"/>
      <c r="B363" s="66"/>
      <c r="C363" s="2" t="s">
        <v>304</v>
      </c>
      <c r="D363" s="2"/>
      <c r="E363" s="2"/>
      <c r="F363" s="2"/>
      <c r="G363" s="2"/>
      <c r="H363" s="2"/>
    </row>
    <row r="364" spans="1:8" s="58" customFormat="1" ht="46.5" customHeight="1">
      <c r="A364" s="66"/>
      <c r="B364" s="66"/>
      <c r="C364" s="2" t="s">
        <v>305</v>
      </c>
      <c r="D364" s="2"/>
      <c r="E364" s="2"/>
      <c r="F364" s="2"/>
      <c r="G364" s="2"/>
      <c r="H364" s="2"/>
    </row>
    <row r="365" spans="1:8" s="11" customFormat="1" ht="20.25" customHeight="1">
      <c r="A365" s="12" t="s">
        <v>2</v>
      </c>
      <c r="B365" s="12"/>
      <c r="C365" s="12"/>
      <c r="D365" s="12"/>
      <c r="E365" s="12"/>
      <c r="F365" s="12"/>
      <c r="G365" s="12"/>
      <c r="H365" s="12"/>
    </row>
    <row r="366" spans="1:8" s="6" customFormat="1" ht="18.75" customHeight="1">
      <c r="A366" s="97" t="s">
        <v>9</v>
      </c>
      <c r="B366" s="98" t="s">
        <v>16</v>
      </c>
      <c r="C366" s="98"/>
      <c r="D366" s="99"/>
      <c r="E366" s="99"/>
      <c r="F366" s="99"/>
      <c r="G366" s="99"/>
      <c r="H366" s="99"/>
    </row>
    <row r="367" spans="1:8" s="104" customFormat="1" ht="24.75" customHeight="1">
      <c r="A367" s="100" t="s">
        <v>17</v>
      </c>
      <c r="B367" s="101" t="s">
        <v>25</v>
      </c>
      <c r="C367" s="102"/>
      <c r="D367" s="103">
        <v>1180488671.53</v>
      </c>
      <c r="E367" s="103">
        <v>44296900</v>
      </c>
      <c r="F367" s="103"/>
      <c r="G367" s="103"/>
      <c r="H367" s="103">
        <f aca="true" t="shared" si="0" ref="H367:H374">D367+E367-F367</f>
        <v>1224785571.53</v>
      </c>
    </row>
    <row r="368" spans="1:8" s="104" customFormat="1" ht="24.75" customHeight="1">
      <c r="A368" s="100" t="s">
        <v>18</v>
      </c>
      <c r="B368" s="105" t="s">
        <v>26</v>
      </c>
      <c r="C368" s="106"/>
      <c r="D368" s="103">
        <v>903553216.53</v>
      </c>
      <c r="E368" s="103">
        <v>40634870</v>
      </c>
      <c r="F368" s="103"/>
      <c r="G368" s="103"/>
      <c r="H368" s="103">
        <f t="shared" si="0"/>
        <v>944188086.53</v>
      </c>
    </row>
    <row r="369" spans="1:8" s="36" customFormat="1" ht="24.75" customHeight="1">
      <c r="A369" s="100" t="s">
        <v>19</v>
      </c>
      <c r="B369" s="107" t="s">
        <v>44</v>
      </c>
      <c r="C369" s="108"/>
      <c r="D369" s="103">
        <v>276935455</v>
      </c>
      <c r="E369" s="103">
        <v>3662030</v>
      </c>
      <c r="F369" s="103"/>
      <c r="G369" s="103"/>
      <c r="H369" s="103">
        <f t="shared" si="0"/>
        <v>280597485</v>
      </c>
    </row>
    <row r="370" spans="1:8" s="104" customFormat="1" ht="24.75" customHeight="1">
      <c r="A370" s="100" t="s">
        <v>27</v>
      </c>
      <c r="B370" s="105" t="s">
        <v>49</v>
      </c>
      <c r="C370" s="106"/>
      <c r="D370" s="103">
        <v>1279988671.53</v>
      </c>
      <c r="E370" s="103">
        <v>44296900</v>
      </c>
      <c r="F370" s="103"/>
      <c r="G370" s="103"/>
      <c r="H370" s="103">
        <f t="shared" si="0"/>
        <v>1324285571.53</v>
      </c>
    </row>
    <row r="371" spans="1:8" s="11" customFormat="1" ht="24.75" customHeight="1">
      <c r="A371" s="100" t="s">
        <v>28</v>
      </c>
      <c r="B371" s="109" t="s">
        <v>47</v>
      </c>
      <c r="C371" s="110"/>
      <c r="D371" s="103">
        <v>820537241.53</v>
      </c>
      <c r="E371" s="103">
        <v>40282810</v>
      </c>
      <c r="F371" s="103"/>
      <c r="G371" s="103"/>
      <c r="H371" s="103">
        <f t="shared" si="0"/>
        <v>860820051.53</v>
      </c>
    </row>
    <row r="372" spans="1:8" s="36" customFormat="1" ht="24.75" customHeight="1">
      <c r="A372" s="100" t="s">
        <v>29</v>
      </c>
      <c r="B372" s="107" t="s">
        <v>48</v>
      </c>
      <c r="C372" s="108"/>
      <c r="D372" s="103">
        <v>459451430</v>
      </c>
      <c r="E372" s="103">
        <v>4014090</v>
      </c>
      <c r="F372" s="103"/>
      <c r="G372" s="103"/>
      <c r="H372" s="103">
        <f t="shared" si="0"/>
        <v>463465520</v>
      </c>
    </row>
    <row r="373" spans="1:8" s="104" customFormat="1" ht="24.75" customHeight="1">
      <c r="A373" s="100" t="s">
        <v>30</v>
      </c>
      <c r="B373" s="111" t="s">
        <v>306</v>
      </c>
      <c r="C373" s="111"/>
      <c r="D373" s="112">
        <v>16653108</v>
      </c>
      <c r="E373" s="112"/>
      <c r="F373" s="112">
        <f>F374</f>
        <v>4640000</v>
      </c>
      <c r="G373" s="112"/>
      <c r="H373" s="112">
        <f t="shared" si="0"/>
        <v>12013108</v>
      </c>
    </row>
    <row r="374" spans="1:8" s="36" customFormat="1" ht="27.75" customHeight="1">
      <c r="A374" s="100" t="s">
        <v>37</v>
      </c>
      <c r="B374" s="111" t="s">
        <v>307</v>
      </c>
      <c r="C374" s="111"/>
      <c r="D374" s="113">
        <v>4640000</v>
      </c>
      <c r="E374" s="113"/>
      <c r="F374" s="113">
        <v>4640000</v>
      </c>
      <c r="G374" s="113"/>
      <c r="H374" s="113">
        <f t="shared" si="0"/>
        <v>0</v>
      </c>
    </row>
    <row r="375" spans="1:8" s="36" customFormat="1" ht="24.75" customHeight="1">
      <c r="A375" s="100" t="s">
        <v>38</v>
      </c>
      <c r="B375" s="114" t="s">
        <v>40</v>
      </c>
      <c r="C375" s="115"/>
      <c r="D375" s="103">
        <v>491140975</v>
      </c>
      <c r="E375" s="103">
        <f>E376+E377</f>
        <v>38428260</v>
      </c>
      <c r="F375" s="103"/>
      <c r="G375" s="103"/>
      <c r="H375" s="103">
        <f>D375+E375-F375</f>
        <v>529569235</v>
      </c>
    </row>
    <row r="376" spans="1:8" s="36" customFormat="1" ht="27" customHeight="1">
      <c r="A376" s="100" t="s">
        <v>39</v>
      </c>
      <c r="B376" s="114" t="s">
        <v>41</v>
      </c>
      <c r="C376" s="115"/>
      <c r="D376" s="103">
        <v>283412727</v>
      </c>
      <c r="E376" s="103">
        <v>34425778</v>
      </c>
      <c r="F376" s="103"/>
      <c r="G376" s="103"/>
      <c r="H376" s="103">
        <f>D376+E376-F376</f>
        <v>317838505</v>
      </c>
    </row>
    <row r="377" spans="1:8" s="36" customFormat="1" ht="27" customHeight="1">
      <c r="A377" s="100" t="s">
        <v>43</v>
      </c>
      <c r="B377" s="114" t="s">
        <v>42</v>
      </c>
      <c r="C377" s="115"/>
      <c r="D377" s="103">
        <v>207728248</v>
      </c>
      <c r="E377" s="103">
        <v>4002482</v>
      </c>
      <c r="F377" s="103"/>
      <c r="G377" s="103"/>
      <c r="H377" s="103">
        <f>D377+E377-F377</f>
        <v>211730730</v>
      </c>
    </row>
    <row r="378" spans="1:8" s="36" customFormat="1" ht="39.75" customHeight="1">
      <c r="A378" s="100" t="s">
        <v>45</v>
      </c>
      <c r="B378" s="116" t="s">
        <v>67</v>
      </c>
      <c r="C378" s="116"/>
      <c r="D378" s="103">
        <v>2248180</v>
      </c>
      <c r="E378" s="103">
        <v>1690</v>
      </c>
      <c r="F378" s="103"/>
      <c r="G378" s="103"/>
      <c r="H378" s="103">
        <f>D378+E378-F378</f>
        <v>2249870</v>
      </c>
    </row>
    <row r="379" spans="1:8" s="36" customFormat="1" ht="52.5" customHeight="1">
      <c r="A379" s="100" t="s">
        <v>60</v>
      </c>
      <c r="B379" s="116" t="s">
        <v>68</v>
      </c>
      <c r="C379" s="116"/>
      <c r="D379" s="103">
        <v>2248180</v>
      </c>
      <c r="E379" s="103">
        <v>1690</v>
      </c>
      <c r="F379" s="103"/>
      <c r="G379" s="103"/>
      <c r="H379" s="103">
        <f>D379+E379-F379</f>
        <v>2249870</v>
      </c>
    </row>
    <row r="380" spans="1:8" s="11" customFormat="1" ht="5.25" customHeight="1">
      <c r="A380" s="117"/>
      <c r="B380" s="118"/>
      <c r="C380" s="118"/>
      <c r="D380" s="119"/>
      <c r="E380" s="119"/>
      <c r="F380" s="119"/>
      <c r="G380" s="119"/>
      <c r="H380" s="119"/>
    </row>
    <row r="381" spans="1:8" s="6" customFormat="1" ht="18.75" customHeight="1">
      <c r="A381" s="71" t="s">
        <v>10</v>
      </c>
      <c r="B381" s="120" t="s">
        <v>11</v>
      </c>
      <c r="C381" s="120"/>
      <c r="D381" s="73"/>
      <c r="E381" s="73"/>
      <c r="F381" s="73"/>
      <c r="G381" s="73"/>
      <c r="H381" s="73"/>
    </row>
    <row r="382" spans="1:8" s="122" customFormat="1" ht="17.25" customHeight="1">
      <c r="A382" s="121" t="s">
        <v>17</v>
      </c>
      <c r="B382" s="10" t="s">
        <v>73</v>
      </c>
      <c r="C382" s="10"/>
      <c r="D382" s="10"/>
      <c r="E382" s="10"/>
      <c r="F382" s="10"/>
      <c r="G382" s="10"/>
      <c r="H382" s="10"/>
    </row>
    <row r="383" spans="1:8" s="122" customFormat="1" ht="18.75" customHeight="1">
      <c r="A383" s="121" t="s">
        <v>18</v>
      </c>
      <c r="B383" s="10" t="s">
        <v>74</v>
      </c>
      <c r="C383" s="10"/>
      <c r="D383" s="10"/>
      <c r="E383" s="10"/>
      <c r="F383" s="10"/>
      <c r="G383" s="10"/>
      <c r="H383" s="10"/>
    </row>
    <row r="384" spans="1:8" s="122" customFormat="1" ht="17.25" customHeight="1">
      <c r="A384" s="121" t="s">
        <v>19</v>
      </c>
      <c r="B384" s="10" t="s">
        <v>75</v>
      </c>
      <c r="C384" s="10"/>
      <c r="D384" s="10"/>
      <c r="E384" s="10"/>
      <c r="F384" s="10"/>
      <c r="G384" s="10"/>
      <c r="H384" s="10"/>
    </row>
    <row r="385" spans="1:8" s="122" customFormat="1" ht="17.25" customHeight="1">
      <c r="A385" s="121" t="s">
        <v>27</v>
      </c>
      <c r="B385" s="10" t="s">
        <v>76</v>
      </c>
      <c r="C385" s="10"/>
      <c r="D385" s="10"/>
      <c r="E385" s="10"/>
      <c r="F385" s="10"/>
      <c r="G385" s="10"/>
      <c r="H385" s="10"/>
    </row>
    <row r="386" spans="1:8" s="122" customFormat="1" ht="17.25" customHeight="1">
      <c r="A386" s="121" t="s">
        <v>28</v>
      </c>
      <c r="B386" s="10" t="s">
        <v>77</v>
      </c>
      <c r="C386" s="10"/>
      <c r="D386" s="10"/>
      <c r="E386" s="10"/>
      <c r="F386" s="10"/>
      <c r="G386" s="10"/>
      <c r="H386" s="10"/>
    </row>
    <row r="387" spans="1:8" s="122" customFormat="1" ht="26.25" customHeight="1">
      <c r="A387" s="121" t="s">
        <v>29</v>
      </c>
      <c r="B387" s="10" t="s">
        <v>78</v>
      </c>
      <c r="C387" s="10"/>
      <c r="D387" s="10"/>
      <c r="E387" s="10"/>
      <c r="F387" s="10"/>
      <c r="G387" s="10"/>
      <c r="H387" s="10"/>
    </row>
    <row r="388" spans="1:14" s="123" customFormat="1" ht="17.25" customHeight="1">
      <c r="A388" s="121" t="s">
        <v>30</v>
      </c>
      <c r="B388" s="10" t="s">
        <v>79</v>
      </c>
      <c r="C388" s="10"/>
      <c r="D388" s="10"/>
      <c r="E388" s="10"/>
      <c r="F388" s="10"/>
      <c r="G388" s="10"/>
      <c r="H388" s="10"/>
      <c r="K388" s="124"/>
      <c r="N388" s="125"/>
    </row>
    <row r="389" spans="1:8" s="122" customFormat="1" ht="17.25" customHeight="1">
      <c r="A389" s="121" t="s">
        <v>37</v>
      </c>
      <c r="B389" s="10" t="s">
        <v>80</v>
      </c>
      <c r="C389" s="10"/>
      <c r="D389" s="10"/>
      <c r="E389" s="10"/>
      <c r="F389" s="10"/>
      <c r="G389" s="10"/>
      <c r="H389" s="10"/>
    </row>
    <row r="390" spans="1:8" s="122" customFormat="1" ht="17.25" customHeight="1">
      <c r="A390" s="121" t="s">
        <v>38</v>
      </c>
      <c r="B390" s="10" t="s">
        <v>81</v>
      </c>
      <c r="C390" s="10"/>
      <c r="D390" s="10"/>
      <c r="E390" s="10"/>
      <c r="F390" s="10"/>
      <c r="G390" s="10"/>
      <c r="H390" s="10"/>
    </row>
    <row r="391" spans="1:8" s="126" customFormat="1" ht="15.75" customHeight="1">
      <c r="A391" s="121" t="s">
        <v>39</v>
      </c>
      <c r="B391" s="7" t="s">
        <v>217</v>
      </c>
      <c r="C391" s="7"/>
      <c r="D391" s="7"/>
      <c r="E391" s="7"/>
      <c r="F391" s="7"/>
      <c r="G391" s="7"/>
      <c r="H391" s="7"/>
    </row>
    <row r="392" spans="1:8" s="126" customFormat="1" ht="17.25" customHeight="1">
      <c r="A392" s="121" t="s">
        <v>43</v>
      </c>
      <c r="B392" s="127" t="s">
        <v>218</v>
      </c>
      <c r="C392" s="127"/>
      <c r="D392" s="127"/>
      <c r="E392" s="127"/>
      <c r="F392" s="127"/>
      <c r="G392" s="127"/>
      <c r="H392" s="127"/>
    </row>
    <row r="393" spans="1:8" s="122" customFormat="1" ht="17.25" customHeight="1">
      <c r="A393" s="121" t="s">
        <v>45</v>
      </c>
      <c r="B393" s="10" t="s">
        <v>82</v>
      </c>
      <c r="C393" s="10"/>
      <c r="D393" s="10"/>
      <c r="E393" s="10"/>
      <c r="F393" s="10"/>
      <c r="G393" s="10"/>
      <c r="H393" s="10"/>
    </row>
    <row r="394" spans="1:8" s="122" customFormat="1" ht="17.25" customHeight="1">
      <c r="A394" s="121" t="s">
        <v>60</v>
      </c>
      <c r="B394" s="10" t="s">
        <v>83</v>
      </c>
      <c r="C394" s="10"/>
      <c r="D394" s="10"/>
      <c r="E394" s="10"/>
      <c r="F394" s="10"/>
      <c r="G394" s="10"/>
      <c r="H394" s="10"/>
    </row>
    <row r="395" spans="1:8" s="122" customFormat="1" ht="8.25" customHeight="1">
      <c r="A395" s="121"/>
      <c r="B395" s="128"/>
      <c r="C395" s="128"/>
      <c r="D395" s="128"/>
      <c r="E395" s="128"/>
      <c r="F395" s="128"/>
      <c r="G395" s="128"/>
      <c r="H395" s="129"/>
    </row>
    <row r="396" spans="1:8" s="29" customFormat="1" ht="17.25" customHeight="1">
      <c r="A396" s="130" t="s">
        <v>20</v>
      </c>
      <c r="B396" s="131" t="s">
        <v>84</v>
      </c>
      <c r="C396" s="131"/>
      <c r="D396" s="132"/>
      <c r="E396" s="132"/>
      <c r="F396" s="132"/>
      <c r="G396" s="132"/>
      <c r="H396" s="132"/>
    </row>
    <row r="397" spans="1:8" s="29" customFormat="1" ht="4.5" customHeight="1">
      <c r="A397" s="26"/>
      <c r="B397" s="26"/>
      <c r="C397" s="133"/>
      <c r="D397" s="133"/>
      <c r="E397" s="133"/>
      <c r="F397" s="133"/>
      <c r="G397" s="133"/>
      <c r="H397" s="134"/>
    </row>
    <row r="398" spans="1:8" s="36" customFormat="1" ht="12.75" customHeight="1">
      <c r="A398" s="26" t="s">
        <v>87</v>
      </c>
      <c r="B398" s="47" t="s">
        <v>85</v>
      </c>
      <c r="C398" s="47"/>
      <c r="D398" s="47"/>
      <c r="E398" s="47"/>
      <c r="F398" s="47"/>
      <c r="G398" s="47"/>
      <c r="H398" s="47"/>
    </row>
    <row r="399" spans="1:8" s="36" customFormat="1" ht="15" customHeight="1">
      <c r="A399" s="35"/>
      <c r="B399" s="135" t="s">
        <v>31</v>
      </c>
      <c r="C399" s="47" t="s">
        <v>308</v>
      </c>
      <c r="D399" s="47"/>
      <c r="E399" s="47"/>
      <c r="F399" s="47"/>
      <c r="G399" s="47"/>
      <c r="H399" s="47"/>
    </row>
    <row r="400" spans="1:8" s="29" customFormat="1" ht="15" customHeight="1">
      <c r="A400" s="35"/>
      <c r="B400" s="135" t="s">
        <v>32</v>
      </c>
      <c r="C400" s="47" t="s">
        <v>309</v>
      </c>
      <c r="D400" s="47"/>
      <c r="E400" s="47"/>
      <c r="F400" s="47"/>
      <c r="G400" s="47"/>
      <c r="H400" s="47"/>
    </row>
    <row r="401" spans="1:8" s="29" customFormat="1" ht="15" customHeight="1">
      <c r="A401" s="26"/>
      <c r="B401" s="56" t="s">
        <v>310</v>
      </c>
      <c r="C401" s="56"/>
      <c r="D401" s="56"/>
      <c r="E401" s="56"/>
      <c r="F401" s="56"/>
      <c r="G401" s="56"/>
      <c r="H401" s="56"/>
    </row>
    <row r="402" spans="1:8" s="29" customFormat="1" ht="12.75">
      <c r="A402" s="26"/>
      <c r="B402" s="26"/>
      <c r="C402" s="133"/>
      <c r="D402" s="136"/>
      <c r="E402" s="136"/>
      <c r="F402" s="136"/>
      <c r="G402" s="136"/>
      <c r="H402" s="136"/>
    </row>
  </sheetData>
  <sheetProtection password="C25B" sheet="1"/>
  <mergeCells count="280">
    <mergeCell ref="C75:H75"/>
    <mergeCell ref="C54:H54"/>
    <mergeCell ref="C55:F55"/>
    <mergeCell ref="C56:F56"/>
    <mergeCell ref="C57:F57"/>
    <mergeCell ref="C48:H48"/>
    <mergeCell ref="C49:F49"/>
    <mergeCell ref="C50:F50"/>
    <mergeCell ref="C51:F51"/>
    <mergeCell ref="C78:H78"/>
    <mergeCell ref="C80:F80"/>
    <mergeCell ref="C148:H148"/>
    <mergeCell ref="C150:H150"/>
    <mergeCell ref="C77:F77"/>
    <mergeCell ref="C79:F79"/>
    <mergeCell ref="C81:H81"/>
    <mergeCell ref="C310:H310"/>
    <mergeCell ref="C155:H155"/>
    <mergeCell ref="C156:H156"/>
    <mergeCell ref="C157:H157"/>
    <mergeCell ref="C160:H160"/>
    <mergeCell ref="C290:H290"/>
    <mergeCell ref="C291:H291"/>
    <mergeCell ref="C158:H158"/>
    <mergeCell ref="C163:H163"/>
    <mergeCell ref="C351:H351"/>
    <mergeCell ref="C268:H268"/>
    <mergeCell ref="C101:H101"/>
    <mergeCell ref="C215:H215"/>
    <mergeCell ref="C326:H326"/>
    <mergeCell ref="C153:H153"/>
    <mergeCell ref="C109:H109"/>
    <mergeCell ref="C315:H315"/>
    <mergeCell ref="C146:H146"/>
    <mergeCell ref="C316:H316"/>
    <mergeCell ref="C39:H39"/>
    <mergeCell ref="C211:H211"/>
    <mergeCell ref="C142:H142"/>
    <mergeCell ref="C299:H299"/>
    <mergeCell ref="C298:H298"/>
    <mergeCell ref="C300:H300"/>
    <mergeCell ref="C147:H147"/>
    <mergeCell ref="C149:H149"/>
    <mergeCell ref="C52:F52"/>
    <mergeCell ref="C65:F65"/>
    <mergeCell ref="B398:H398"/>
    <mergeCell ref="B394:H394"/>
    <mergeCell ref="B366:C366"/>
    <mergeCell ref="B385:H385"/>
    <mergeCell ref="B396:C396"/>
    <mergeCell ref="B386:H386"/>
    <mergeCell ref="C43:H43"/>
    <mergeCell ref="B377:C377"/>
    <mergeCell ref="C267:H267"/>
    <mergeCell ref="C218:H218"/>
    <mergeCell ref="C283:H283"/>
    <mergeCell ref="C295:H295"/>
    <mergeCell ref="C279:H279"/>
    <mergeCell ref="B370:C370"/>
    <mergeCell ref="B371:C371"/>
    <mergeCell ref="B375:C375"/>
    <mergeCell ref="A10:H10"/>
    <mergeCell ref="B369:C369"/>
    <mergeCell ref="B367:C367"/>
    <mergeCell ref="B368:C368"/>
    <mergeCell ref="B383:H383"/>
    <mergeCell ref="B384:H384"/>
    <mergeCell ref="C131:H131"/>
    <mergeCell ref="B11:C11"/>
    <mergeCell ref="C346:H346"/>
    <mergeCell ref="C347:H347"/>
    <mergeCell ref="A1:H1"/>
    <mergeCell ref="A2:H2"/>
    <mergeCell ref="A3:H3"/>
    <mergeCell ref="A5:H5"/>
    <mergeCell ref="A9:H9"/>
    <mergeCell ref="A4:H4"/>
    <mergeCell ref="A6:H6"/>
    <mergeCell ref="A7:H7"/>
    <mergeCell ref="A8:H8"/>
    <mergeCell ref="B390:H390"/>
    <mergeCell ref="B382:H382"/>
    <mergeCell ref="C400:H400"/>
    <mergeCell ref="C272:H272"/>
    <mergeCell ref="B393:H393"/>
    <mergeCell ref="B388:H388"/>
    <mergeCell ref="B387:H387"/>
    <mergeCell ref="B378:C378"/>
    <mergeCell ref="C399:H399"/>
    <mergeCell ref="B376:C376"/>
    <mergeCell ref="B389:H389"/>
    <mergeCell ref="C193:H193"/>
    <mergeCell ref="C196:H196"/>
    <mergeCell ref="C284:H284"/>
    <mergeCell ref="C288:H288"/>
    <mergeCell ref="C144:H144"/>
    <mergeCell ref="B379:C379"/>
    <mergeCell ref="B372:C372"/>
    <mergeCell ref="A365:H365"/>
    <mergeCell ref="B381:C381"/>
    <mergeCell ref="C63:H63"/>
    <mergeCell ref="C67:H67"/>
    <mergeCell ref="B401:H401"/>
    <mergeCell ref="C45:H45"/>
    <mergeCell ref="C46:F46"/>
    <mergeCell ref="C58:H58"/>
    <mergeCell ref="C59:H59"/>
    <mergeCell ref="C47:H47"/>
    <mergeCell ref="C53:H53"/>
    <mergeCell ref="C71:H71"/>
    <mergeCell ref="C76:H76"/>
    <mergeCell ref="C66:H66"/>
    <mergeCell ref="C70:F70"/>
    <mergeCell ref="C83:H83"/>
    <mergeCell ref="B391:H391"/>
    <mergeCell ref="B392:H392"/>
    <mergeCell ref="C189:H189"/>
    <mergeCell ref="C190:H190"/>
    <mergeCell ref="C191:H191"/>
    <mergeCell ref="C194:H194"/>
    <mergeCell ref="C195:H195"/>
    <mergeCell ref="C192:H192"/>
    <mergeCell ref="C90:H90"/>
    <mergeCell ref="C113:H113"/>
    <mergeCell ref="C145:H145"/>
    <mergeCell ref="C177:H177"/>
    <mergeCell ref="C178:H178"/>
    <mergeCell ref="C175:H175"/>
    <mergeCell ref="C115:H115"/>
    <mergeCell ref="C154:H154"/>
    <mergeCell ref="C130:H130"/>
    <mergeCell ref="C162:H162"/>
    <mergeCell ref="C173:H173"/>
    <mergeCell ref="B373:C373"/>
    <mergeCell ref="B374:C374"/>
    <mergeCell ref="C176:H176"/>
    <mergeCell ref="C179:H179"/>
    <mergeCell ref="C323:H323"/>
    <mergeCell ref="C322:H322"/>
    <mergeCell ref="C186:H186"/>
    <mergeCell ref="C185:H185"/>
    <mergeCell ref="C187:H187"/>
    <mergeCell ref="C188:H188"/>
    <mergeCell ref="C296:H296"/>
    <mergeCell ref="C172:H172"/>
    <mergeCell ref="C91:F91"/>
    <mergeCell ref="C92:F92"/>
    <mergeCell ref="C183:H183"/>
    <mergeCell ref="C184:H184"/>
    <mergeCell ref="C174:H174"/>
    <mergeCell ref="C138:H138"/>
    <mergeCell ref="C99:H99"/>
    <mergeCell ref="C105:H105"/>
    <mergeCell ref="C255:H255"/>
    <mergeCell ref="C262:H262"/>
    <mergeCell ref="C263:H263"/>
    <mergeCell ref="C203:H203"/>
    <mergeCell ref="C217:H217"/>
    <mergeCell ref="C151:H151"/>
    <mergeCell ref="C180:H180"/>
    <mergeCell ref="C248:H248"/>
    <mergeCell ref="C249:H249"/>
    <mergeCell ref="C324:H324"/>
    <mergeCell ref="C353:H353"/>
    <mergeCell ref="C336:H336"/>
    <mergeCell ref="C358:H358"/>
    <mergeCell ref="C256:H256"/>
    <mergeCell ref="C292:H292"/>
    <mergeCell ref="C293:H293"/>
    <mergeCell ref="C294:H294"/>
    <mergeCell ref="C261:H261"/>
    <mergeCell ref="C254:H254"/>
    <mergeCell ref="C181:H181"/>
    <mergeCell ref="C182:H182"/>
    <mergeCell ref="C152:H152"/>
    <mergeCell ref="C159:H159"/>
    <mergeCell ref="C161:H161"/>
    <mergeCell ref="C216:H216"/>
    <mergeCell ref="C247:H247"/>
    <mergeCell ref="C252:H252"/>
    <mergeCell ref="C364:H364"/>
    <mergeCell ref="C338:H338"/>
    <mergeCell ref="C332:H332"/>
    <mergeCell ref="C331:H331"/>
    <mergeCell ref="C274:H274"/>
    <mergeCell ref="C349:H349"/>
    <mergeCell ref="C363:H363"/>
    <mergeCell ref="C328:H328"/>
    <mergeCell ref="C329:H329"/>
    <mergeCell ref="C350:H350"/>
    <mergeCell ref="C306:H306"/>
    <mergeCell ref="C297:H297"/>
    <mergeCell ref="C227:H227"/>
    <mergeCell ref="C198:H198"/>
    <mergeCell ref="C204:H204"/>
    <mergeCell ref="C206:H206"/>
    <mergeCell ref="C236:H236"/>
    <mergeCell ref="C232:H232"/>
    <mergeCell ref="C240:H240"/>
    <mergeCell ref="C260:H260"/>
    <mergeCell ref="C264:H264"/>
    <mergeCell ref="C265:H265"/>
    <mergeCell ref="C169:H169"/>
    <mergeCell ref="C170:H170"/>
    <mergeCell ref="C257:H257"/>
    <mergeCell ref="C221:H221"/>
    <mergeCell ref="C250:H250"/>
    <mergeCell ref="C244:H244"/>
    <mergeCell ref="C242:H242"/>
    <mergeCell ref="C245:H245"/>
    <mergeCell ref="C205:H205"/>
    <mergeCell ref="C207:H207"/>
    <mergeCell ref="C225:H225"/>
    <mergeCell ref="C359:H359"/>
    <mergeCell ref="C337:H337"/>
    <mergeCell ref="C333:H333"/>
    <mergeCell ref="C352:H352"/>
    <mergeCell ref="C341:H341"/>
    <mergeCell ref="C258:H258"/>
    <mergeCell ref="C243:H243"/>
    <mergeCell ref="C122:H122"/>
    <mergeCell ref="C123:H123"/>
    <mergeCell ref="C334:H334"/>
    <mergeCell ref="C171:H171"/>
    <mergeCell ref="C164:H164"/>
    <mergeCell ref="C167:H167"/>
    <mergeCell ref="C168:H168"/>
    <mergeCell ref="C302:H302"/>
    <mergeCell ref="C278:H278"/>
    <mergeCell ref="C276:H276"/>
    <mergeCell ref="C25:H25"/>
    <mergeCell ref="C28:H28"/>
    <mergeCell ref="C69:F69"/>
    <mergeCell ref="C121:H121"/>
    <mergeCell ref="C165:H165"/>
    <mergeCell ref="C166:H166"/>
    <mergeCell ref="C32:H32"/>
    <mergeCell ref="C33:H33"/>
    <mergeCell ref="C124:H124"/>
    <mergeCell ref="C97:H97"/>
    <mergeCell ref="C21:H21"/>
    <mergeCell ref="C22:H22"/>
    <mergeCell ref="C35:H35"/>
    <mergeCell ref="C20:H20"/>
    <mergeCell ref="C27:H27"/>
    <mergeCell ref="C19:H19"/>
    <mergeCell ref="C26:H26"/>
    <mergeCell ref="C23:H23"/>
    <mergeCell ref="C34:H34"/>
    <mergeCell ref="C31:H31"/>
    <mergeCell ref="C342:H342"/>
    <mergeCell ref="C343:H343"/>
    <mergeCell ref="C344:H344"/>
    <mergeCell ref="C340:H340"/>
    <mergeCell ref="C339:H339"/>
    <mergeCell ref="C312:H312"/>
    <mergeCell ref="C321:H321"/>
    <mergeCell ref="C335:H335"/>
    <mergeCell ref="C313:H313"/>
    <mergeCell ref="C317:H317"/>
    <mergeCell ref="C354:H354"/>
    <mergeCell ref="C60:F60"/>
    <mergeCell ref="C62:F62"/>
    <mergeCell ref="C72:F72"/>
    <mergeCell ref="C73:F73"/>
    <mergeCell ref="C74:F74"/>
    <mergeCell ref="C64:F64"/>
    <mergeCell ref="C68:F68"/>
    <mergeCell ref="C61:F61"/>
    <mergeCell ref="C117:H117"/>
    <mergeCell ref="C24:H24"/>
    <mergeCell ref="C29:H29"/>
    <mergeCell ref="C30:H30"/>
    <mergeCell ref="C126:H126"/>
    <mergeCell ref="C85:F85"/>
    <mergeCell ref="C86:F86"/>
    <mergeCell ref="C84:H84"/>
    <mergeCell ref="C87:H87"/>
    <mergeCell ref="C88:F88"/>
    <mergeCell ref="C89:F89"/>
  </mergeCells>
  <printOptions/>
  <pageMargins left="0.3937007874015748" right="0.35433070866141736" top="0.984251968503937" bottom="0.984251968503937"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w Toruniu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k.mach</dc:creator>
  <cp:keywords/>
  <dc:description/>
  <cp:lastModifiedBy>Krzysztof Ryszewski</cp:lastModifiedBy>
  <cp:lastPrinted>2020-06-18T06:30:52Z</cp:lastPrinted>
  <dcterms:created xsi:type="dcterms:W3CDTF">2008-01-28T10:43:05Z</dcterms:created>
  <dcterms:modified xsi:type="dcterms:W3CDTF">2020-06-18T06:45:49Z</dcterms:modified>
  <cp:category/>
  <cp:version/>
  <cp:contentType/>
  <cp:contentStatus/>
</cp:coreProperties>
</file>