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75" yWindow="65296" windowWidth="12120" windowHeight="912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<sst xmlns="http://schemas.openxmlformats.org/spreadsheetml/2006/main" count="514" uniqueCount="419">
  <si>
    <t>1. Przedmiot regulacji</t>
  </si>
  <si>
    <t>2. Omówienie podstawy prawnej</t>
  </si>
  <si>
    <t>5. Ocena skutków regulacji:</t>
  </si>
  <si>
    <t xml:space="preserve">Zgodnie z istniejącym stanem prawnym nie ma konieczności skierowania projektu uchwały do konsultacji.  </t>
  </si>
  <si>
    <t>Treść</t>
  </si>
  <si>
    <t>Plan przed zmianą</t>
  </si>
  <si>
    <t>Zmniejszenia</t>
  </si>
  <si>
    <t>Plan po zmianach</t>
  </si>
  <si>
    <t>Zwiększenia</t>
  </si>
  <si>
    <t>I.</t>
  </si>
  <si>
    <t>II.</t>
  </si>
  <si>
    <t>Zmiany załączników do uchwały budżetowej:</t>
  </si>
  <si>
    <t>Wydatki</t>
  </si>
  <si>
    <t>Lp.</t>
  </si>
  <si>
    <t>Przeniesienia między zadaniami  w ramach tej samej klasyfikacji budżetowej</t>
  </si>
  <si>
    <t>OGÓŁEM</t>
  </si>
  <si>
    <t>Zmiany w treści uchwały:</t>
  </si>
  <si>
    <t>1.</t>
  </si>
  <si>
    <t>2.</t>
  </si>
  <si>
    <t>3.</t>
  </si>
  <si>
    <t>III.</t>
  </si>
  <si>
    <t>Pozostała działalność</t>
  </si>
  <si>
    <t>Oświata i wychowanie</t>
  </si>
  <si>
    <t>UZASADNIENIE</t>
  </si>
  <si>
    <t>Dochody</t>
  </si>
  <si>
    <t>§ 1 ust. 1 dotyczący dochodów budżetowych</t>
  </si>
  <si>
    <t>§ 1 ust. 1 pkt 1 dotyczący dochodów bieżących</t>
  </si>
  <si>
    <t>4.</t>
  </si>
  <si>
    <t>5.</t>
  </si>
  <si>
    <t>6.</t>
  </si>
  <si>
    <t>7.</t>
  </si>
  <si>
    <t>1)</t>
  </si>
  <si>
    <t>2)</t>
  </si>
  <si>
    <t>Transport i łączność</t>
  </si>
  <si>
    <t>Pozostałe zadania w zakresie polityki społecznej</t>
  </si>
  <si>
    <t>Edukacyjna opieka wychowawcza</t>
  </si>
  <si>
    <t>Kultura i ochrona dziedzictwa narodowego</t>
  </si>
  <si>
    <t>3. Konsultacje wymagane przepisami prawa (łącznie z przepisami wewnętrznymi)</t>
  </si>
  <si>
    <t>8.</t>
  </si>
  <si>
    <t>9.</t>
  </si>
  <si>
    <t>10.</t>
  </si>
  <si>
    <t>§ 7 ust. 1 dotyczący dotacji udzielanych z budżetu województwa</t>
  </si>
  <si>
    <t>§ 7 ust. 1 pkt 1 dotyczący dotacji udzielanych z budżetu województwa jednostkom sektora finansów publicznych</t>
  </si>
  <si>
    <t>§ 7 ust. 1 pkt 2 dotyczący dotacji udzielanych z budżetu województwa jednostkom spoza sektora finansów publicznych</t>
  </si>
  <si>
    <t>11.</t>
  </si>
  <si>
    <t>§ 1 ust. 1 pkt 2 dotyczący dochodów majątkowych</t>
  </si>
  <si>
    <t>12.</t>
  </si>
  <si>
    <t xml:space="preserve">Różne rozliczenia </t>
  </si>
  <si>
    <t>§ 2 ust. 1 pkt 1 dotyczący wydatków bieżących</t>
  </si>
  <si>
    <t>§ 2 ust. 1 pkt 2 dotyczący wydatków majątkowych</t>
  </si>
  <si>
    <t>§ 2 ust. 1 dotyczący wydatków budżetowych</t>
  </si>
  <si>
    <t>Ogrody botaniczne i zoologiczne oraz naturalne obszary i obiekty chronionej przyrody</t>
  </si>
  <si>
    <t>Parki krajobrazowe</t>
  </si>
  <si>
    <t>Biblioteki</t>
  </si>
  <si>
    <t xml:space="preserve">Parki krajobrazowe </t>
  </si>
  <si>
    <t>Teatry</t>
  </si>
  <si>
    <t>Gospodarka komunalna i ochrona środowiska</t>
  </si>
  <si>
    <t xml:space="preserve">o kwotę </t>
  </si>
  <si>
    <t>Drogi publiczne wojewódzkie</t>
  </si>
  <si>
    <t>60013</t>
  </si>
  <si>
    <t>Regionalne Programy Operacyjne 2014-2020 finansowane z udziałem środków Europejskiego Funduszu Rozwoju Regionalnego</t>
  </si>
  <si>
    <t>Specjalne ośrodki szkolno-wychowawcze</t>
  </si>
  <si>
    <t xml:space="preserve">   1) na zadania bieżące w ramach:</t>
  </si>
  <si>
    <t xml:space="preserve">Kultura fizyczna </t>
  </si>
  <si>
    <t xml:space="preserve">   2) na zadania inwestycyjne w ramach:</t>
  </si>
  <si>
    <t xml:space="preserve">       - Działania 5.1 Infrastruktura drogowa, na projekty:</t>
  </si>
  <si>
    <t>Ochrona zdrowia</t>
  </si>
  <si>
    <t>Administracja publiczna</t>
  </si>
  <si>
    <t>Promocja jednostek samorządu terytorialnego</t>
  </si>
  <si>
    <t>Regionalne Programy Operacyjne 2014-2020 finansowane z udziałem środków Europejskiego Funduszu Społecznego</t>
  </si>
  <si>
    <t>Przetwórstwo przemysłowe</t>
  </si>
  <si>
    <t>Zwiększa się wydatki:</t>
  </si>
  <si>
    <t>90095</t>
  </si>
  <si>
    <t>Zadania w zakresie kultury fizycznej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</si>
  <si>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</si>
  <si>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</si>
  <si>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Pomoc społeczna</t>
  </si>
  <si>
    <t>Urzędy marszałkowskie</t>
  </si>
  <si>
    <t>Muzea</t>
  </si>
  <si>
    <t>Domy i ośrodki kultury, świetlice i kluby</t>
  </si>
  <si>
    <t>Obsługa długu publicznego</t>
  </si>
  <si>
    <t>Rozliczenia z tytułu poręczeń i gwarancji udzielonych przez Skarb Państwa lub jednostkę samorządu terytorialnego</t>
  </si>
  <si>
    <t>Galerie i biura wystaw artystycznych</t>
  </si>
  <si>
    <r>
      <t xml:space="preserve">         pn. </t>
    </r>
    <r>
      <rPr>
        <i/>
        <sz val="10"/>
        <rFont val="Times New Roman"/>
        <family val="1"/>
      </rPr>
      <t>"Przebudowa wraz z rozbudową drogi wojewódzkiej Nr 265 Brześć Kujawski-Gostynin od km 
         0+003 do km 19+117"</t>
    </r>
  </si>
  <si>
    <t>4. Uzasadnienie merytoryczne - uzasadnienie do zmian w uchwale budżetowej na 2019 rok</t>
  </si>
  <si>
    <t>Załącznik nr 1 "Dochody budżetu Województwa Kujawsko-Pomorskiego wg źródeł pochodzenia. Plan na 2019 rok";</t>
  </si>
  <si>
    <t>Załącznik nr 2 "Dochody budżetu Województwa Kujawsko-Pomorskiego wg klasyfikacji budżetowej. Plan na 2019 rok";</t>
  </si>
  <si>
    <t>Załącznik nr 3 "Wydatki budżetu Województwa Kujawsko-Pomorskiego wg grup wydatków. Plan na 2019 rok";</t>
  </si>
  <si>
    <t>Załącznik nr 4 "Wydatki budżetu Województwa Kujawsko-Pomorskiego wg klasyfikacji budżetowej. Plan na 2019 rok";</t>
  </si>
  <si>
    <t>Załącznik nr 5 "Wynik budżetowy i finansowy. Plan na 2019 rok";</t>
  </si>
  <si>
    <t>Załącznik nr 6 "Projekty i działania realizowane w ramach Regionalnego Programu Operacyjnego Województwa Kujawsko-Pomorskiego 2014-2020. Plan na 2019 rok";</t>
  </si>
  <si>
    <t>Załącznik nr 8 "Wydatki na zadania inwestycyjne. Plan na 2019 rok";</t>
  </si>
  <si>
    <t>Załącznik nr 9 "Dotacje udzielane z budżetu Województwa Kujawsko-Pomorskiego. Plan na 2019 rok";</t>
  </si>
  <si>
    <t>Załącznik nr 12 "Dochody i wydatki na zadania realizowane w drodze umów i porozumień między jednostkami samorządu terytorialnego. Plan na 2019 rok";</t>
  </si>
  <si>
    <t>Załącznik nr 13 "Dochody gromadzone na wydzielonych rachunkach oraz wydatki nimi finansowane. Plan na 2019 rok".</t>
  </si>
  <si>
    <t>Wynik budżetowy i finansowy na 2019 rok</t>
  </si>
  <si>
    <t>Zmianie ulega załącznik nr 5 do uchwały budżetowej pn. "Wynik budżetowy i finansowy. Plan na 2019 rok" w związku ze:</t>
  </si>
  <si>
    <t>§ 4 dotyczący wydatków przypadających do spłaty w 2019 roku zgodnie z zawartymi umowami, z tytułu poręczeń i gwarancji udzielonych przez Województwo Kujawsko-Pomorskie</t>
  </si>
  <si>
    <t>Medycyna pracy</t>
  </si>
  <si>
    <t>Ponadto art. 211, 212, 214, 215, 217, 219 ust. 3, 222, 235-237 i 258 ustawy z dnia 27 sierpnia 2009 r. o finansach publicznych określają zakres i wymogi, które musi spełniać uchwała budżetowa jednostki samorządu terytorialnego.</t>
  </si>
  <si>
    <t xml:space="preserve">Zgodnie z art. 18 pkt 6 ustawy z dnia 5 czerwca 1998 r. o samorządzie województwa (Dz. U. z 2019 r. poz. 512,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2019 r. poz. 869, z późn. zm.). </t>
  </si>
  <si>
    <t>Ochrona zabytków i opieka nad zabytkami</t>
  </si>
  <si>
    <t>Zmniejsza się wydatki:</t>
  </si>
  <si>
    <t>Szkoły zawodowe specjalne</t>
  </si>
  <si>
    <t>Szkoły podstawowe specjalne</t>
  </si>
  <si>
    <t>Rozwój kadr nowoczesnej gospodarki i przedsiębiorczości</t>
  </si>
  <si>
    <t>Przedszkola specjalne</t>
  </si>
  <si>
    <t>Działalność usługowa</t>
  </si>
  <si>
    <t xml:space="preserve"> - pn. "Utworzenie w Toruniu ścieżki edukacyjnej i Klubu Ekologicznego "Atmosfera" oraz realizacja działań informacyjno-edukacyjnych 
   podnoszących świadomość ekologiczną młodzieży";</t>
  </si>
  <si>
    <t xml:space="preserve"> - pn. "Edukacja ekologiczna i ochrona bioróżnorodności w Ośrodkach Edukacji Ekologicznej województwa kujawsko-pomorskiego".</t>
  </si>
  <si>
    <t>Szkoły policealne</t>
  </si>
  <si>
    <t>Placówki kształcenia ustawicznego, placówki kształcenia praktycznego i ośrodki dokształcania i doskonalenia zawodowego</t>
  </si>
  <si>
    <t>w kwocie</t>
  </si>
  <si>
    <t xml:space="preserve">       - Poddziałania 6.3.2 Inwestycje w infrastrukturę kształcenia zawodowego, na projekty:</t>
  </si>
  <si>
    <r>
      <t xml:space="preserve">         pn. </t>
    </r>
    <r>
      <rPr>
        <i/>
        <sz val="10"/>
        <rFont val="Times New Roman"/>
        <family val="1"/>
      </rPr>
      <t>"Usłyszeć potrzeby" - wzmocnienie pozycji uczniów słabosłyszących i niesłyszących w ramach 
         rozbudowy warsztatów zawodowych Kujawsko-Pomorskiego Specjalnego Ośrodka Szkolno-
         Wychowawczego nr 2 w Bydgoszczy w kontekście zwiększenia szans na rynku pracy"</t>
    </r>
  </si>
  <si>
    <r>
      <t xml:space="preserve">         pn. </t>
    </r>
    <r>
      <rPr>
        <i/>
        <sz val="10"/>
        <rFont val="Times New Roman"/>
        <family val="1"/>
      </rPr>
      <t>"Przebudowa i rozbudowa drogi wojewódzkiej Nr 255 Pakość - Strzelno od km 0+005 do km 
         21+910. Etap I - Rozbudowa drogi wojewódzkiej Nr 255 na odc. od km 0+005 do km 2+220, 
         dł. 2,215 km"</t>
    </r>
  </si>
  <si>
    <r>
      <t xml:space="preserve">         pn. </t>
    </r>
    <r>
      <rPr>
        <i/>
        <sz val="10"/>
        <rFont val="Times New Roman"/>
        <family val="1"/>
      </rPr>
      <t>"Rozbudowa drogi wojewódzkiej Nr 251 Kaliska-Inowrocław na odcinku od km 19+649 (od 
         granicy województwa kujawsko-pomorskiego) do km 34+200 oraz od km 34+590,30 do km 35+290 
         wraz z przebudową mostu na rzece Gąsawka w miejscowości Żnin"</t>
    </r>
  </si>
  <si>
    <r>
      <t xml:space="preserve">         pn. </t>
    </r>
    <r>
      <rPr>
        <i/>
        <sz val="10"/>
        <rFont val="Times New Roman"/>
        <family val="1"/>
      </rPr>
      <t>"Przebudowa drogi wojewódzkiej Nr 249 wraz z uruchomieniem przeprawy promowej przez Wisłę
         na wysokości Solca Kujawskiego i Czarnowa"</t>
    </r>
  </si>
  <si>
    <r>
      <t xml:space="preserve">         pn. </t>
    </r>
    <r>
      <rPr>
        <i/>
        <sz val="10"/>
        <rFont val="Times New Roman"/>
        <family val="1"/>
      </rPr>
      <t>"Rozbudowa drogi wojewódzkiej Nr 548 Stolno-Wąbrzeźno od km 0+005 do km 29+619 
         z wyłączeniem węzła autostradowego w m. Lisewo od km 14+144 do km 15+146"</t>
    </r>
  </si>
  <si>
    <t>Niniejszą uchwałą dokonuje się zmian w zakresie planowanych dochodów, wydatków, limitów wydatków na programy (projekty) finansowane ze środków zagranicznych. Ponadto dokonuje się zmian w planie dochodów gromadzonych na wydzielonych rachunkach przez jednostki budżetowe prowadzące działalność określoną w ustawie Prawo oświatowe i wydatków nimi finansowanych.</t>
  </si>
  <si>
    <t>Powyższe zmiany dokonywane są w celu dostosowania planowanych dochodów do wielkości przewidywanych wpływów środków europejskich, których uruchomienie uzależnione jest od rzeczowego zaawansowania zadań.</t>
  </si>
  <si>
    <r>
      <t xml:space="preserve">         pn. </t>
    </r>
    <r>
      <rPr>
        <i/>
        <sz val="10"/>
        <rFont val="Times New Roman"/>
        <family val="1"/>
      </rPr>
      <t>"Artyści w zawodzie - modernizacja warsztatów kształcenia zawodowego w K-PSOSW im. Korczaka
         w Toruniu"</t>
    </r>
  </si>
  <si>
    <t>Powyższe zmiany nie wpływają na deficyt budżetowy.</t>
  </si>
  <si>
    <t>Dochody od osób prawnych, od osób fizycznych i od innych jednostek nieposiadających osobowości prawnej oraz wydatki związane z ich poborem</t>
  </si>
  <si>
    <t>Staże i specjalizacje medyczne</t>
  </si>
  <si>
    <t>Część oświatowa subwencji ogólnej dla jednostek samorządu terytorialnego</t>
  </si>
  <si>
    <t>Zwiększa się planowane dochody własne województwa łącznie o kwotę 1.298.842 zł w związku z Decyzjami Ministra Finansów:</t>
  </si>
  <si>
    <t xml:space="preserve"> - Nr ST5.4750.19.2019.1w z dnia 22 listopada 2019 r. o zwiększeniu części oświatowej subwencji ogólnej dla Województwa Kujawsko-
   Pomorskiego na rok 2019 ze środków rezerwy części oświatowej subwencji ogólnej o kwotę 15.000 zł na dofinansowanie doposażenia szkół 
   i placówek w zakresie pomieszczeń do nauki w nowo wybudowanych budynkach oraz nowych pomieszczeń do nauki pozyskanych w wyniku 
   adaptacji;</t>
  </si>
  <si>
    <t xml:space="preserve"> - Nr ST5.4750.20.2019.2w z dnia 22 listopada 2019 r. o zwiększeniu części oświatowej subwencji ogólnej dla Województwa Kujawsko-
   Pomorskiego na rok 2019 ze środków rezerwy części oświatowej subwencji ogólnej o kwotę 30.000 zł na dofinansowanie w zakresie 
   wyposażenia w sprzęt szkolny i pomoce dydaktyczne do pomieszczeń w szkołach rozpoczynających kształcenie w zawodach, w których szkoły 
   te nie prowadziły kształcenia, w tym pomieszczeń do przeprowadzania egzaminów praktycznych potwierdzających kwalifikacje w zawodach, 
   w których szkoły te dotychczas nie prowadziły takiego kształcenia;</t>
  </si>
  <si>
    <t>Część regionalna subwencji ogólnej dla województw</t>
  </si>
  <si>
    <t>Biura planowania przestrzennego</t>
  </si>
  <si>
    <t>Urealnia się dochody własne województwa uzyskiwane przez Kujawsko-Pomorskie Biuro Planowania Przestrzennego i Regionalnego we Włocławku poprzez:</t>
  </si>
  <si>
    <t xml:space="preserve"> - zmniejszenie dochodów z tytułu rozliczeń z lat ubiegłych o kwotę 1.479 zł;</t>
  </si>
  <si>
    <t xml:space="preserve"> - zwiększenie dochodów z tytułu wynagrodzenia dla płatnika składek ZUS i podatku dochodowego od osób fizycznych o kwotę 50 zł.</t>
  </si>
  <si>
    <t xml:space="preserve">Zwiększa się o kwotę 17.958 zł dochody własne województwa zaplanowane z tytułu umowy zawartej z Ministrem Zdrowia w sprawie przekazania w 2019 r. środków na finansowanie staży podyplomowych lekarzy i lekarzy dentystów oraz na pokrycie kosztów obsługi zadania Marszałka Województwa wynikającego z ustawy z dnia 5 grudnia 1996 r. o zawodach lekarza i lekarza dentysty. </t>
  </si>
  <si>
    <r>
      <t xml:space="preserve">Zwiększa się o kwotę 17.958 zł wydatki zaplanowane na zadanie własne pn. </t>
    </r>
    <r>
      <rPr>
        <i/>
        <sz val="10"/>
        <rFont val="Times New Roman"/>
        <family val="1"/>
      </rPr>
      <t>"Obsługa zadania określonego w przepisach o zawodach lekarza i lekarza dentysty"</t>
    </r>
    <r>
      <rPr>
        <sz val="10"/>
        <rFont val="Times New Roman"/>
        <family val="1"/>
      </rPr>
      <t xml:space="preserve"> w związku ze wzrostem kosztów organizacji, finansowania i zapewnienia warunków odbywania stażu podyplomowego przez absolwentów studiów lekarskich i lekarsko-dentystycznych.</t>
    </r>
  </si>
  <si>
    <t xml:space="preserve">Wpływy z innych opłat stanowiących dochody jednostek samorządu terytorialnego na podstawie ustaw </t>
  </si>
  <si>
    <t>Zwiększa się planowane dochody własne województwa o kwotę 108.000 zł w związku ze wzrostem wpływów z opłat z tytułu wydawania zezwoleń na obrót hurtowy napojami alkoholowymi do 18 % zawartości alkoholu, pobieranych zgodnie z ustawą z dnia 26 października 1982 r. o wychowaniu w trzeźwości i przeciwdziałaniu alkoholizmowi.</t>
  </si>
  <si>
    <r>
      <t xml:space="preserve">Zmniejsza się o kwotę 506.866 zł wydatki zaplanowane na zadanie własne  pn. </t>
    </r>
    <r>
      <rPr>
        <i/>
        <sz val="10"/>
        <rFont val="Times New Roman"/>
        <family val="1"/>
      </rPr>
      <t>„Obsługa kredytów komercyjnych”</t>
    </r>
    <r>
      <rPr>
        <sz val="10"/>
        <rFont val="Times New Roman"/>
        <family val="1"/>
      </rPr>
      <t xml:space="preserve"> w związku z mniejszymi niż pierwotnie zakładano kosztami odsetek. </t>
    </r>
  </si>
  <si>
    <t>Państwowy Fundusz Rehabilitacji Osób Niepełnosprawnych</t>
  </si>
  <si>
    <t>Infrastruktura portowa</t>
  </si>
  <si>
    <t xml:space="preserve">Zwiększa się o kwotę 2.700.000 zł wydatki zaplanowane na podwyższenie kapitału zakładowego spółki Kujawsko-Pomorski Transport Samochodowy S.A. Wniesienie kapitału nastąpi poprzez objęcie 320 mln akcji nowej emisji o wartości nominalnej 0,01 zł. Środki uzyskane z podwyższenia kapitału przeznaczone zostaną na modernizację floty autobusowej objętej planem inwestycyjnym. </t>
  </si>
  <si>
    <t>Biblioteki pedagogiczne</t>
  </si>
  <si>
    <r>
      <t>Zwiększa się o kwotę 1.000.000 zł wydatki zaplanowane na zadanie własne pn.</t>
    </r>
    <r>
      <rPr>
        <i/>
        <sz val="10"/>
        <rFont val="Times New Roman"/>
        <family val="1"/>
      </rPr>
      <t xml:space="preserve"> "Mała architektura i budowa infrastruktury sportowej przy obiektach edukacyjnych - wsparcie finansowe"</t>
    </r>
    <r>
      <rPr>
        <sz val="10"/>
        <rFont val="Times New Roman"/>
        <family val="1"/>
      </rPr>
      <t xml:space="preserve"> z przeznaczeniem na udzielenie pomocy finansowej jednostkom samorządu terytorialnego na dofinansowanie zadań inwestycyjnych polegających na budowie sal gimnastycznych.</t>
    </r>
  </si>
  <si>
    <r>
      <t>Zmniejsza się o kwotę 2.900 zł wydatki zaplanowane na zadanie własne pn.</t>
    </r>
    <r>
      <rPr>
        <i/>
        <sz val="10"/>
        <rFont val="Times New Roman"/>
        <family val="1"/>
      </rPr>
      <t xml:space="preserve"> "Zakupy inwestycyjne" </t>
    </r>
    <r>
      <rPr>
        <sz val="10"/>
        <rFont val="Times New Roman"/>
        <family val="1"/>
      </rPr>
      <t>realizowane przez Medyczno-Społeczne Centrum Kształcenia Zawodowego i Ustawicznego w Inowrocławiu, tj. do kwoty wydatkowanej na zakup kolorowego urządzenia wielofunkcyjnego.</t>
    </r>
  </si>
  <si>
    <t>Różne rozliczenia</t>
  </si>
  <si>
    <t>Rezerwy ogólne i celowe</t>
  </si>
  <si>
    <t>Rozwiązuje się następujące rezerwy celowe:</t>
  </si>
  <si>
    <t xml:space="preserve"> - na remonty obiektów jednostek organizacyjnych w kwocie 84.217 zł;</t>
  </si>
  <si>
    <t xml:space="preserve"> - na wydatki inwestycyjne jednostek organizacyjnych w kwocie 279.787 zł.</t>
  </si>
  <si>
    <t>Zmniejsza się:</t>
  </si>
  <si>
    <t>W celu zabezpieczenia środków na bieżące funkcjonowanie Instytucji, zwiększa się wydatki zaplanowane na działalność statutową:</t>
  </si>
  <si>
    <t xml:space="preserve"> - Teatru im. W. Horzycy w Toruniu o kwotę 61.688 zł;</t>
  </si>
  <si>
    <t xml:space="preserve"> - Kujawsko-Pomorskiego Impresaryjnego Teatru Muzycznego w Toruniu o kwotę 6.750 zł.</t>
  </si>
  <si>
    <t>Filharmonie, orkiestry, chóry i kapele</t>
  </si>
  <si>
    <t>Zwiększa się o kwotę 95.183 zł wydatki zaplanowane na działalność statutową Filharmonii Pomorskiej w Bydgoszczy w celu zabezpieczenia środków na bieżące funkcjonowanie Instytucji.</t>
  </si>
  <si>
    <t xml:space="preserve"> - Kujawsko-Pomorskiego Centrum Kultury w Bydgoszczy o kwotę 28.500 zł;</t>
  </si>
  <si>
    <t xml:space="preserve"> - Wojewódzkiego Ośrodka Animacji Kultury w Toruniu o kwotę 17.813 zł;</t>
  </si>
  <si>
    <t xml:space="preserve"> - Ośrodka Chopinowskiego w Szafarni o kwotę 7.875 zł;</t>
  </si>
  <si>
    <t xml:space="preserve"> - Pałacu Lubostroń w Lubostroniu o kwotę 17.250 zł.</t>
  </si>
  <si>
    <t xml:space="preserve"> - Galerii i Ośrodka Plastycznej Twórczości Dziecka w Toruniu o kwotę 15.188 zł;</t>
  </si>
  <si>
    <t xml:space="preserve"> - Galerii Sztuki "Wozownia" w Toruniu o kwotę 10.125 zł.</t>
  </si>
  <si>
    <t xml:space="preserve"> - Wojewódzkiej Biblioteki Publicznej - Książnicy Kopernikańskiej w Toruniu o kwotę 97.823 zł.</t>
  </si>
  <si>
    <t xml:space="preserve"> - Wojewódzkiej i Miejskiej Biblioteki Publicznej im. dr Witolda Bełzy w Bydgoszczy o kwotę  107.535 zł;</t>
  </si>
  <si>
    <t xml:space="preserve"> - Muzeum Etnograficznego w Toruniu o kwotę 80.809 zł (w tym o kwotę 18.056 zł z przeznaczeniem na wypłatę odprawy emerytalnej 
   pracownikowi Instytucji);</t>
  </si>
  <si>
    <t xml:space="preserve"> - Muzeum Ziemi Kujawskiej i Dobrzyńskiej we Włocławku o kwotę 51.600 zł;</t>
  </si>
  <si>
    <t xml:space="preserve"> - Muzeum Archeologicznego w Biskupinie o kwotę 41.573 zł.</t>
  </si>
  <si>
    <r>
      <t xml:space="preserve">      - zmiana nazwy na: </t>
    </r>
    <r>
      <rPr>
        <i/>
        <sz val="10"/>
        <rFont val="Times New Roman"/>
        <family val="1"/>
      </rPr>
      <t>"Przebudowa wraz z rozbudową drogi wojewódzkiej Nr 254 Brzoza-Łabiszyn-Barcin-Mogilno-Wylatowo (odcinek 
        Brzoza-Barcin). Odcinek I od km 0+069 do km 13+280;</t>
    </r>
  </si>
  <si>
    <t xml:space="preserve">      - zmniejszenie wydatków finansowanych ze środków własnych województwa o kwotę 25.684 zł;</t>
  </si>
  <si>
    <t>Zmniejsza się wydatki na projekty przewidziane do realizacji w ramach RPO WK-P 2014-2020, Działania 5.1 Infrastruktura drogowa, tj.:</t>
  </si>
  <si>
    <r>
      <t xml:space="preserve">  2) pn.</t>
    </r>
    <r>
      <rPr>
        <i/>
        <sz val="10"/>
        <rFont val="Times New Roman"/>
        <family val="1"/>
      </rPr>
      <t xml:space="preserve"> "Przebudowa i rozbudowa drogi wojewódzkiej Nr 255 Pakość - Strzelno od km 0+005 do km 21+910. Etap I - Rozbudowa drogi 
      wojewódzkiej Nr 255 na odc. od km 0+005 do km 2+220, dł. 2,215 km" </t>
    </r>
    <r>
      <rPr>
        <sz val="10"/>
        <rFont val="Times New Roman"/>
        <family val="1"/>
      </rPr>
      <t>-  zmniejszenie wydatków finansowanych z budżetu środków 
      europejskich o kwotę 2.110.929 zł;</t>
    </r>
  </si>
  <si>
    <r>
      <t xml:space="preserve">  6) pn. </t>
    </r>
    <r>
      <rPr>
        <i/>
        <sz val="10"/>
        <rFont val="Times New Roman"/>
        <family val="1"/>
      </rPr>
      <t>"Przebudowa wraz z rozbudową drogi wojewódzkiej Nr 254 Brzoza-Łabiszyn-Barcin-Mogilno-Wylatowo (odcinek Brzoza-Barcin)":</t>
    </r>
  </si>
  <si>
    <r>
      <t xml:space="preserve">  4) pn. </t>
    </r>
    <r>
      <rPr>
        <i/>
        <sz val="10"/>
        <rFont val="Times New Roman"/>
        <family val="1"/>
      </rPr>
      <t xml:space="preserve">"Rozbudowa drogi wojewódzkiej Nr 548 Stolno-Wąbrzeźno od km 0+005 do km 29+619 z wyłączeniem węzła autostradowego 
      w m. Lisewo od km 14+144 do km 15+146" </t>
    </r>
    <r>
      <rPr>
        <sz val="10"/>
        <rFont val="Times New Roman"/>
        <family val="1"/>
      </rPr>
      <t>- zmniejszenie wydatków o kwotę 8.038.130 zł, w tym finansowanych z budżetu środków 
      europejskich o kwotę 4.250.006 zł oraz wydatków niekwalifikowalnych o kwotę 3.788.124 zł. Środki przeniesione zostają na lata następne 
      w związku z planem wznowienia robót przez nowego wykonawcę. Urealnia się ogólną wartość inwestycji oraz wydłuża okres realizacji;</t>
    </r>
  </si>
  <si>
    <r>
      <t xml:space="preserve">  7) pn. </t>
    </r>
    <r>
      <rPr>
        <i/>
        <sz val="10"/>
        <rFont val="Times New Roman"/>
        <family val="1"/>
      </rPr>
      <t xml:space="preserve">"Przebudowa wraz z rozbudową drogi wojewódzkiej Nr 241 Tuchola - Rogoźno od km 0+005 do km 26+360 na odc. Tuchola- 
      Sępólno Krajeńskie" - </t>
    </r>
    <r>
      <rPr>
        <sz val="10"/>
        <rFont val="Times New Roman"/>
        <family val="1"/>
      </rPr>
      <t>zmniejszenie wydatków finansowanych ze środków własnych województwa o kwotę 516.600 zł;</t>
    </r>
  </si>
  <si>
    <r>
      <t xml:space="preserve">  8) pn. </t>
    </r>
    <r>
      <rPr>
        <i/>
        <sz val="10"/>
        <rFont val="Times New Roman"/>
        <family val="1"/>
      </rPr>
      <t xml:space="preserve">"Przebudowa wraz z rozbudową drogi wojewódzkiej Nr 269 Szczerkowo-Kowal od km 12+170 do km 28+898 oraz od km 33+622 
      do km 59+194" - </t>
    </r>
    <r>
      <rPr>
        <sz val="10"/>
        <rFont val="Times New Roman"/>
        <family val="1"/>
      </rPr>
      <t>zmniejszenie wydatków finansowanych ze środków własnych województwa o kwotę 191.133 zł;</t>
    </r>
  </si>
  <si>
    <r>
      <t xml:space="preserve">  9) pn. </t>
    </r>
    <r>
      <rPr>
        <i/>
        <sz val="10"/>
        <rFont val="Times New Roman"/>
        <family val="1"/>
      </rPr>
      <t xml:space="preserve">"Przebudowa wraz z rozbudową drogi wojewódzkiej Nr 266 Ciechocinek-Służewo-Radziejów-Sompolno-Konin" </t>
    </r>
    <r>
      <rPr>
        <sz val="10"/>
        <rFont val="Times New Roman"/>
        <family val="1"/>
      </rPr>
      <t>- zmniejszenie 
      wydatków finansowanych ze środków własnych województwa o kwotę 790.890 zł;</t>
    </r>
  </si>
  <si>
    <t xml:space="preserve">      w związku ze zmianą zakresu rzeczowego inwestycji. Urealnia się ogólną wartość inwestycji oraz wydłuża okres realizacji.</t>
  </si>
  <si>
    <r>
      <t xml:space="preserve">Określa się wydatki w kwocie 25.684 zł na projekt pn. </t>
    </r>
    <r>
      <rPr>
        <i/>
        <sz val="10"/>
        <rFont val="Times New Roman"/>
        <family val="1"/>
      </rPr>
      <t>"Przebudowa wraz z rozbudową drogi wojewódzkiej Nr 254 Brzoza-Łabiszyn-Barcin-Mogilno-Wylatowo (odcinek Łabiszyn-Barcin)"</t>
    </r>
    <r>
      <rPr>
        <sz val="10"/>
        <rFont val="Times New Roman"/>
        <family val="1"/>
      </rPr>
      <t xml:space="preserve"> przewidziany do realizacji przez Zarząd Dróg Wojewódzkich w Bydgoszczy w ramach RPO WK-P 2014-2020, Działania 5.1. Powyższa kwota przeznaczona zostanie na pokrycie kosztów opracowania PFU.</t>
    </r>
  </si>
  <si>
    <r>
      <t xml:space="preserve"> - w kwocie 516.600 zł na zadanie własne pn. </t>
    </r>
    <r>
      <rPr>
        <i/>
        <sz val="10"/>
        <rFont val="Times New Roman"/>
        <family val="1"/>
      </rPr>
      <t>"Przebudowa wraz z rozbudową drogi wojewódzkiej Nr 241 Tuchola - Rogoźno od km 0+005 
   do km 26+360 na odc. Tuchola- Sępólno Krajeńskie - przygotowanie inwestycji";</t>
    </r>
  </si>
  <si>
    <r>
      <t xml:space="preserve"> - w kwocie 790.890 zł na zadanie własne pn. </t>
    </r>
    <r>
      <rPr>
        <i/>
        <sz val="10"/>
        <rFont val="Times New Roman"/>
        <family val="1"/>
      </rPr>
      <t>"Przebudowa wraz z rozbudową drogi wojewódzkiej Nr 266 Ciechocinek-Służewo-Radziejów-
   Sompolno-Konin -  przygotowanie inwestycji";</t>
    </r>
  </si>
  <si>
    <r>
      <t xml:space="preserve"> - w kwocie 250.212 zł na roboty budowlane w ramach inwestycji "Rozbudowa drogi wojewódzkiej nr 546 na odcinku od km 10+791,00 do km
   13+103,20 od Bierzgłowa (przystanek PKS) do Łubianki (skrzyżowanie z drogą wojewódzką nr 553)" ujętej w zakresie zadania 
   pn. </t>
    </r>
    <r>
      <rPr>
        <i/>
        <sz val="10"/>
        <rFont val="Times New Roman"/>
        <family val="1"/>
      </rPr>
      <t>"Modernizacja dróg wojewódzkich, grupa III - Kujawsko-pomorskiego planu spójności komunikacji drogowej i kolejowej 2014-2020";</t>
    </r>
  </si>
  <si>
    <t>Zwiększa się planowane dochody z tytułu dotacji od jednostek samorządu terytorialnego w związku z określeniem dotacji od gminy Łubianka:</t>
  </si>
  <si>
    <r>
      <t xml:space="preserve">Wprowadza się następujące zmiany w ramach zadania pn. </t>
    </r>
    <r>
      <rPr>
        <i/>
        <sz val="10"/>
        <rFont val="Times New Roman"/>
        <family val="1"/>
      </rPr>
      <t>"Wykup gruntu"</t>
    </r>
    <r>
      <rPr>
        <sz val="10"/>
        <rFont val="Times New Roman"/>
        <family val="1"/>
      </rPr>
      <t xml:space="preserve"> realizowanego przez Zarząd Dróg Wojewódzkich w Bydgoszczy:</t>
    </r>
  </si>
  <si>
    <r>
      <t>Zwiększa się wydatki na wieloletnie zadanie inwestycyjne pn. "</t>
    </r>
    <r>
      <rPr>
        <i/>
        <sz val="10"/>
        <rFont val="Times New Roman"/>
        <family val="1"/>
      </rPr>
      <t xml:space="preserve">Modernizacja dróg wojewódzkich, grupa III - Kujawsko-pomorskiego planu spójności komunikacji drogowej i kolejowej 2014-2020" </t>
    </r>
    <r>
      <rPr>
        <sz val="10"/>
        <rFont val="Times New Roman"/>
        <family val="1"/>
      </rPr>
      <t>łącznie o kwotę 940.000 zł, w tym:</t>
    </r>
  </si>
  <si>
    <t xml:space="preserve"> - Brodnickiego Parku Krajobrazowego - przeniesienie planowanych wydatków między podziałkami klasyfikacji budżetowej w kwocie 2.899 zł oraz 
   zwiększenie wydatków o kwotę o kwotę 1.940 zł;</t>
  </si>
  <si>
    <t xml:space="preserve"> - Górznieńsko-Lidzbarskiego Parku Krajobrazowego - przeniesienie planowanych wydatków między podziałkami klasyfikacji budżetowej 
   w kwocie 1.029 zł oraz zwiększenie wydatków o kwotę o kwotę 2.721 zł;</t>
  </si>
  <si>
    <t>Zwiększa się planowane dochody własne województwa o kwotę 76.246 zł w związku z otrzymaniem przez Gostynińsko-Włocławki Park Krajobrazowy darowizny na organizację konferencji popularno-naukowej  pn. "Rodzime rasy zwierząt gospodarskich w służbie aktywnej ochrony przyrody w parkach krajobrazowych" (1.300 zł)  oraz uzyskaniem wpływów z Agencji Restrukturyzacji i Modernizacji Rolnictwa z tytułu płatności rolnośrodowiskowej (74.946 zł).</t>
  </si>
  <si>
    <t>Rozwój przedsiębiorczości</t>
  </si>
  <si>
    <t>Dokształcanie i doskonalenie nauczycieli</t>
  </si>
  <si>
    <t>90026</t>
  </si>
  <si>
    <t>Pozostałe działania związane z gospodarką odpadami</t>
  </si>
  <si>
    <r>
      <t>Zmniejsza się o kwotę 3.762.307 zł wydatki zaplanowane na projekt pn.</t>
    </r>
    <r>
      <rPr>
        <i/>
        <sz val="10"/>
        <rFont val="Times New Roman"/>
        <family val="1"/>
      </rPr>
      <t xml:space="preserve"> "Wsparcie umiędzynarodowienia kujawsko-pomorskich MŚP oraz promocja potencjału gospodarczego regionu" </t>
    </r>
    <r>
      <rPr>
        <sz val="10"/>
        <rFont val="Times New Roman"/>
        <family val="1"/>
      </rPr>
      <t>realizowany w ramach RPO WK-P 2014-2020, Podziałania 1.5.2 w związku z przeniesieniem organizacji części przedsięwzięć z roku 2019 na rok 2020. Nie zmienia się ogólna wartość projektu.</t>
    </r>
  </si>
  <si>
    <t xml:space="preserve">Wprowadza się następujące zmiany w projektach realizowanych w ramach RPO WK-P 2014-2020: </t>
  </si>
  <si>
    <r>
      <t xml:space="preserve">1) projekt pn. </t>
    </r>
    <r>
      <rPr>
        <i/>
        <sz val="10"/>
        <rFont val="Times New Roman"/>
        <family val="1"/>
      </rPr>
      <t>"Tylko w Korczaku jest super dzieciaku"</t>
    </r>
    <r>
      <rPr>
        <sz val="10"/>
        <rFont val="Times New Roman"/>
        <family val="1"/>
      </rPr>
      <t xml:space="preserve"> (Poddziałanie 6.3.1) - zwiększenie wydatków o kwotę 494.383 zł w celu zabezpieczenia
    środków na rozstrzygnięcie postępowania przetargowego na budowę przedszkola w kwocie odpowiadającej najniższej ofercie. Zwiększa się
    ogólna wartość projektu;</t>
    </r>
  </si>
  <si>
    <r>
      <t xml:space="preserve">2) projekt pn. </t>
    </r>
    <r>
      <rPr>
        <i/>
        <sz val="10"/>
        <rFont val="Times New Roman"/>
        <family val="1"/>
      </rPr>
      <t xml:space="preserve">"Usłyszeć potrzeby" - wzmocnienie pozycji uczniów słabosłyszących i niesłyszących w ramach rozbudowy warsztatów 
    zawodowych Kujawsko-Pomorskiego Specjalnego Ośrodka Szkolno-Wychowawczego nr 2 w Bydgoszczy w kontekście zwiększenia szans 
    na rynku pracy" </t>
    </r>
    <r>
      <rPr>
        <sz val="10"/>
        <rFont val="Times New Roman"/>
        <family val="1"/>
      </rPr>
      <t>(Poddziałanie 6.3.2):</t>
    </r>
  </si>
  <si>
    <t xml:space="preserve">    w związku ze zmianą poziomu źródeł finansowania i konieczności dostosowania planu do zaakceptowanych zmian we wniosku
    o dofinansowanie projektu. Nie zmienia się ogólna wartość zadania.</t>
  </si>
  <si>
    <t xml:space="preserve">    - przeniesienie planowanych wydatków między podziałkami klasyfikacji budżetowej w kwocie 128 zł w celu określenia wydatków 
      niekwalifikowalnych dotyczących konserwacji systemów teleinformatycznych;</t>
  </si>
  <si>
    <t xml:space="preserve">    - zwiększenie wydatków o kwotę 1.850.872 zł w celu zabezpieczenia środków na rozstrzygnięcie postępowania przetargowego na wykonanie 
      kompleksowej modernizacji rozbudowy Ośrodka w kwocie odpowiadającej najniższej ofercie. Zwiększa się ogólna wartość projektu.</t>
  </si>
  <si>
    <t>W celu urealnienia wydatków na wynagrodzenia i pochodne dokonuje się zmian w bieżącym utrzymaniu placówek oświatowych poprzez:</t>
  </si>
  <si>
    <r>
      <t xml:space="preserve">Zmniejsza się o kwotę 302.006 zł wydatki zaplanowane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 w związku z zabezpieczeniem środków na nagrody jubileuszowe i odprawy emerytalne w planach finansowych poszczególnych jednostek oświatowych.</t>
    </r>
  </si>
  <si>
    <t xml:space="preserve"> - zmniejszenie wydatków o kwotę 94.767 zł w planie finansowym Kujawsko-Pomorskiego Specjalnego Ośrodka Szkolno-Wychowawczego nr 1 
   w Bydgoszczy;</t>
  </si>
  <si>
    <t xml:space="preserve"> - zmniejszenie wydatków o kwotę 100.765 zł w planie finansowym Kujawsko-Pomorskiego Specjalnego Ośrodka Szkolno-Wychowawczego nr 2 
   w Bydgoszczy.</t>
  </si>
  <si>
    <t xml:space="preserve"> - przeniesienie planowanych wydatków między podziałkami klasyfikacji budżetowej w kwocie 39.784 zł oraz zmniejszenie wydatków o kwotę 
    17.228 zł w planie finansowym Kujawsko-Pomorskiego Specjalnego Ośrodka Szkolno-Wychowawczego w Toruniu;</t>
  </si>
  <si>
    <t>Wczesne wspomaganie rozwoju dziecka</t>
  </si>
  <si>
    <t>W celu urealnienia wydatków na wynagrodzenia i pochodne zmniejsza się wydatki na bieżące utrzymanie:</t>
  </si>
  <si>
    <t>1) Kujawsko-Pomorskiego Specjalnego Ośrodka Szkolno-Wychowawczego w Toruniu o kwotę 205.232 zł;</t>
  </si>
  <si>
    <t>2) Kujawsko-Pomorskiego Specjalnego Ośrodka Szkolno-Wychowawczego nr 1 w Bydgoszczy o kwotę 26.180 zł;</t>
  </si>
  <si>
    <t>3) Kujawsko-Pomorskiego Specjalnego Ośrodka Szkolno-Wychowawczego nr 2 w Bydgoszczy o kwotę 99.372 zł.</t>
  </si>
  <si>
    <t>Placówki wychowania pozaszkolnego</t>
  </si>
  <si>
    <r>
      <t xml:space="preserve">W związku z zabezpieczeniem środków na nagrody jubileuszowe i odprawy emerytalne w planach finansowych poszczególnych jednostek oświatowych zmniejsza się o kwotę 6.439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</si>
  <si>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r>
      <t xml:space="preserve">W związku z zabezpieczeniem środków na nagrody jubileuszowe i odprawy emerytalne w planach finansowych poszczególnych jednostek oświatowych zmniejsza się o kwotę 59.353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</si>
  <si>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t>Internaty i bursy szkolne</t>
  </si>
  <si>
    <t>Dokonuje się przeniesienia planowanych wydatków między podziałkami klasyfikacji budżetowej w kwocie 2.982 zł oraz zmniejszenia wydatków o kwotę 5.382 zł w ramach bieżącego utrzymania Kujawsko-Pomorskiego Centrum Kształcenia Zawodowego w Bydgoszczy w celu urealnienia wydatków na wynagrodzenia i pochodne.</t>
  </si>
  <si>
    <r>
      <t xml:space="preserve">W związku z zabezpieczeniem środków na nagrody jubileuszowe i odprawy emerytalne w planach finansowych poszczególnych jednostek oświatowych zmniejsza się o kwotę 259.363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 </t>
    </r>
  </si>
  <si>
    <t xml:space="preserve"> - zwiększenie wydatków o kwotę 25.646 zł w planie finansowym Zespołu Szkół Specjalnych Nr 1 w Ciechocinku.</t>
  </si>
  <si>
    <t xml:space="preserve"> - zmniejszenie wydatków o kwotę 83.442 zł w planie finansowym Zespołu Szkół Nr 33 Specjalnych dla Dzieci i Młodzieży Przewlekle Chorej 
   w Bydgoszczy;</t>
  </si>
  <si>
    <t xml:space="preserve"> - zmniejszenie wydatków o kwotę 215.988 zł w planie finansowym Kujawsko-Pomorskiego Specjalnego Ośrodka Szkolno-Wychowawczego nr 2 
   w Bydgoszczy;</t>
  </si>
  <si>
    <t xml:space="preserve"> - zwiększenie wydatków o kwotę 60.058 zł w planie finansowym Kujawsko-Pomorskiego Specjalnego Ośrodka Szkolno-Wychowawczego nr 1 
   w Bydgoszczy;</t>
  </si>
  <si>
    <t xml:space="preserve"> - przeniesienie planowanych wydatków między podziałkami klasyfikacji budżetowej w kwocie 12.310 zł oraz zmniejszenie wydatków o kwotę
   32.482 zł w planie finansowym Kujawsko-Pomorskiego Specjalnego Ośrodka Szkolno-Wychowawczego w Toruniu;</t>
  </si>
  <si>
    <t>Dokonuje się przeniesienia planowanych wydatków między podziałkami klasyfikacji budżetowej w kwocie 1.233 zł oraz zmniejszenia wydatków o kwotę 55 zł w ramach bieżącego utrzymania Zespołu Szkół Nr 33 Specjalnych w Bydgoszczy w celu urealnienia wydatków na wynagrodzenia i pochodne.</t>
  </si>
  <si>
    <t>Gimnazja specjalne</t>
  </si>
  <si>
    <r>
      <t xml:space="preserve">W związku z zabezpieczeniem środków na nagrody jubileuszowe i odprawy emerytalne w planach finansowych poszczególnych jednostek oświatowych zmniejsza się o kwotę 12.106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 </t>
    </r>
  </si>
  <si>
    <t>1) Kujawsko-Pomorskiego Specjalnego Ośrodka Szkolno-Wychowawczego w Toruniu o kwotę 98.561 zł;</t>
  </si>
  <si>
    <t>2) Zespołu Szkół Nr 33 Specjalnych dla Dzieci i Młodzieży Przewlekle Chorej w Bydgoszczy o kwotę 26.597 zł.</t>
  </si>
  <si>
    <t>Licea ogólnokształcące specjalne</t>
  </si>
  <si>
    <r>
      <t xml:space="preserve">W związku z zabezpieczeniem środków na nagrody jubileuszowe i odprawy emerytalne w planach finansowych poszczególnych jednostek oświatowych zmniejsza się o kwotę 26.812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 </t>
    </r>
  </si>
  <si>
    <r>
      <t xml:space="preserve">W związku z zabezpieczeniem środków na nagrody jubileuszowe i odprawy emerytalne w planach finansowych poszczególnych jednostek oświatowych zmniejsza się o kwotę 188.482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 </t>
    </r>
  </si>
  <si>
    <t xml:space="preserve"> - zmniejszenie wydatków o kwotę 574.643 zł w planie finansowym Kujawsko-Pomorskiego Specjalnego Ośrodka Szkolno-Wychowawczego 
   w Toruniu;</t>
  </si>
  <si>
    <t xml:space="preserve"> - zwiększenie wydatków o kwotę 30.686 zł w planie finansowym Kujawsko-Pomorskiego Specjalnego Ośrodka Szkolno-Wychowawczego nr 2 
   w Bydgoszczy.</t>
  </si>
  <si>
    <t xml:space="preserve"> - Medyczno-Społecznego Centrum Kształcenia Zawodowego i Ustawicznego w Inowrocławiu o kwotę 176.135 zł;</t>
  </si>
  <si>
    <t xml:space="preserve"> - Medyczno-Społecznego Centrum Kształcenia Zawodowego i Ustawicznego w Toruniu o kwotę 64.187 zł.</t>
  </si>
  <si>
    <r>
      <t xml:space="preserve">W związku z zabezpieczeniem środków na nagrody jubileuszowe i odprawy emerytalne w planach finansowych poszczególnych jednostek oświatowych zmniejsza się o kwotę 40.469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 </t>
    </r>
  </si>
  <si>
    <t>Wprowadza się następujące zmiany w bieżącym utrzymaniu Kujawsko-Pomorskiego Centrum Kształcenia Zawodowego w Bydgoszczy:</t>
  </si>
  <si>
    <r>
      <t xml:space="preserve">W związku z zabezpieczeniem środków na nagrody jubileuszowe i odprawy emerytalne w planach finansowych poszczególnych jednostek oświatowych zmniejsza się o kwotę 67.019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 </t>
    </r>
  </si>
  <si>
    <t xml:space="preserve"> - zmniejszenie wydatków finansowanych ze środków własnych województwa o kwotę 52.150 zł przy jednoczesnym zwiększeniu wydatków 
   finansowanych z dotacji od jednostek samorządu terytorialnego. Zmiana wynika z urealnienia dochodów uzyskiwanych od gmin i powiatów 
   z tytułu odpłatności za kształcenie uczniów w zakresie teoretycznej nauki zawodu;</t>
  </si>
  <si>
    <t xml:space="preserve"> - zmniejszenie wydatków finansowanych ze środków własnych województwa o kwotę 151.800 zł w związku z urealnieniem wydatków na 
   wynagrodzenia i pochodne.</t>
  </si>
  <si>
    <r>
      <t xml:space="preserve">W związku z zabezpieczeniem środków na nagrody jubileuszowe i odprawy emerytalne w planach finansowych poszczególnych jednostek oświatowych zmniejsza się o kwotę 138.277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Marszałkowskiego.</t>
    </r>
  </si>
  <si>
    <r>
      <t xml:space="preserve"> - o kwotę 135.185 zł wydatki na zadanie własne pn. </t>
    </r>
    <r>
      <rPr>
        <i/>
        <sz val="10"/>
        <rFont val="Times New Roman"/>
        <family val="1"/>
      </rPr>
      <t>"Jednorazowe płatności jednostek oświatowych"</t>
    </r>
    <r>
      <rPr>
        <sz val="10"/>
        <rFont val="Times New Roman"/>
        <family val="1"/>
      </rPr>
      <t xml:space="preserve"> ujęte w planie finansowym Urzędu 
   Marszałkowskiego w związku z zabezpieczeniem środków na nagrody jubileuszowe i odprawy emerytalne w planach finansowych 
   poszczególnych jednostek oświatowych;</t>
    </r>
  </si>
  <si>
    <r>
      <t xml:space="preserve"> - kwotę 40.346 zł  na zadanie pn. </t>
    </r>
    <r>
      <rPr>
        <i/>
        <sz val="10"/>
        <rFont val="Times New Roman"/>
        <family val="1"/>
      </rPr>
      <t>"Biblioteka Pedagogiczna w Toruniu - remont"</t>
    </r>
    <r>
      <rPr>
        <sz val="10"/>
        <rFont val="Times New Roman"/>
        <family val="1"/>
      </rPr>
      <t xml:space="preserve"> realizowane przez Urząd Marszałkowski w Toruniu, tj. do 
   wysokości kosztów poniesionych na wykonanie remontu pokrycia dachowego i nowej instalacji odgromowej oraz nadzór inwestorski.</t>
    </r>
  </si>
  <si>
    <t xml:space="preserve">    1) określeniu wydatków na Poddziałanie 10.2.3 Kształcenie zawodowe w kwocie 3.334 zł;</t>
  </si>
  <si>
    <t>Powyższe zmiany wynikają z konieczności dostosowania planu wydatków do wielkości prognozowanego współfinansowania krajowego.</t>
  </si>
  <si>
    <t xml:space="preserve"> - przeniesienie planowanych wydatków między podziałkami klasyfikacji budżetowej w kwocie 3.253 zł oraz zwiększenie wydatków o kwotę 
   4.410 zł w planie finansowym Kujawsko-Pomorskiego Specjalnego Ośrodka Szkolno-Wychowawczego nr 1 w Bydgoszczy;</t>
  </si>
  <si>
    <t>Realizacja zadań wymagających stosowania specjalnej organizacji nauki i metod pracy dla dzieci w przedszkolach, oddziałach przedszkolnych w szkołach podstawowych i innych formach wychowania przedszkolnego</t>
  </si>
  <si>
    <t>Kwalifikacyjne kursy zawodowe</t>
  </si>
  <si>
    <t>Zmniejsza się o kwotę 42.425 zł wydatki zaplanowane na bieżące utrzymanie Kujawsko-Pomorskiego Specjalnego Ośrodka Szkolno-Wychowawczego nr 1 w Bydgoszczy w celu urealnienia wydatków na wynagrodzenia i pochodne.</t>
  </si>
  <si>
    <t>1) Kujawsko-Pomorskiego Specjalnego Ośrodka Szkolno-Wychowawczego w Toruniu o kwotę 74.787 zł;</t>
  </si>
  <si>
    <t>2) Kujawsko-Pomorskiego Specjalnego Ośrodka Szkolno-Wychowawczego nr 1 w Bydgoszczy o kwotę 195 445 zł.</t>
  </si>
  <si>
    <t>Programy polityki zdrowotnej</t>
  </si>
  <si>
    <t>Ośrodki wsparcia</t>
  </si>
  <si>
    <t>Usługi opiekuńcze i specjalistyczne usługi opiekuńcze</t>
  </si>
  <si>
    <r>
      <t xml:space="preserve">W związku z podziałem przez Zarząd PFRON środków przypadających według algorytmu dla poszczególnych województw na realizację zadań wynikających z ustawy z dnia 27 sierpnia 1997 r. o rehabilitacji zawodowej i społecznej oraz o zatrudnianiu osób niepełnosprawnych, zwiększa się o kwotę 7.108 zł wydatki zaplanowane na zadanie własne pn. </t>
    </r>
    <r>
      <rPr>
        <i/>
        <sz val="10"/>
        <rFont val="Times New Roman"/>
        <family val="1"/>
      </rPr>
      <t>"Obsługa zadań finansowanych ze środków PFRON"</t>
    </r>
    <r>
      <rPr>
        <sz val="10"/>
        <rFont val="Times New Roman"/>
        <family val="1"/>
      </rPr>
      <t>, którego wydatki stanowią 2,5 % środków przeznaczonych dla Województwa Kujawsko-Pomorskiego na powyższy cel. Jednocześnie dokonuje się przeniesienia planowanych wydatków między podziałkami klasyfikacji budżetowej w kwocie 39.416 zł w celu zabezpieczenia środków na pokrycie kosztów wynagrodzeń pracowników zaangażowanych w realizację zadania.</t>
    </r>
  </si>
  <si>
    <r>
      <t xml:space="preserve">3) projekt pn. </t>
    </r>
    <r>
      <rPr>
        <i/>
        <sz val="10"/>
        <rFont val="Times New Roman"/>
        <family val="1"/>
      </rPr>
      <t>"Artyści w zawodzie - Modernizacja warsztatów kształcenia zawodowego w KPSOSW im. J. Korczaka w Toruniu"</t>
    </r>
    <r>
      <rPr>
        <sz val="10"/>
        <rFont val="Times New Roman"/>
        <family val="1"/>
      </rPr>
      <t xml:space="preserve"> 
    (Poddziałanie 6.3.2):</t>
    </r>
  </si>
  <si>
    <t>2) przeniesienie planowanych wydatków między podziałkami klasyfikacji budżetowej w kwocie 357 zł oraz zmniejszenie wydatków o kwotę 
    36.544 zł w planie finansowym Zespołu Szkół Specjalnych Nr 1 w Ciechocinku.</t>
  </si>
  <si>
    <t>1) przeniesienie planowanych wydatków między podziałkami klasyfikacji budżetowej w kwocie 247 zł oraz zmniejszenie wydatków o kwotę 
    23.507 zł w planie finansowym Zespołu Szkół Nr 33 Specjalnych dla Dzieci i Młodzieży Przewlekle Chorej w Bydgoszczy;</t>
  </si>
  <si>
    <t>W celu dostosowania planu wydatków do wielkości prognozowanego współfinansowania krajowego dla projektów przewidzianych do realizacji przez beneficjentów w 2019 r. w ramach RPO WK-P 2014-2020 zmniejsza się wydatki na:</t>
  </si>
  <si>
    <t xml:space="preserve"> - Poddziałanie 9.3.2 Rozwój usług społecznych o kwotę 1.386.203 zł;</t>
  </si>
  <si>
    <t xml:space="preserve"> - Poddziałanie 8.4.1 Wsparcie zatrudnienia osób pełniących funkcje opiekuńcze o kwotę 84.711 zł.</t>
  </si>
  <si>
    <t>W celu dostosowania planu wydatków do wielkości prognozowanego współfinansowania krajowego dla projektów przewidzianych do realizacji przez beneficjentów w 2019 r. zmniejsza się o kwotę 34.820 zł wydatki zaplanowywane w ramach RPO WK-P 2014-2020 na Poddziałanie 9.1.2 Rozwój usług opiekuńczych w ramach ZIT.</t>
  </si>
  <si>
    <t>Zmniejsza się o kwotę 1.082.335 zł wydatki zaplanowane w ramach RPO WK-P 2014-2020 na Poddziałanie 9.4.1 Rozwój podmiotów sektora ekonomii społecznej w celu dostosowania planu wydatków do wielkości prognozowanego współfinansowania krajowego dla projektów przewidzianych do realizacji przez beneficjentów w 2019 r.</t>
  </si>
  <si>
    <t xml:space="preserve"> - Poddziałanie 8.6.1 Wsparcie na rzecz wydłużania aktywności zawodowej mieszkańców o kwotę 32.186 zł;</t>
  </si>
  <si>
    <t xml:space="preserve"> - Poddziałanie 9.3.1 Rozwój usług zdrowotnych o kwotę 878.012 zł.</t>
  </si>
  <si>
    <t xml:space="preserve">Zmniejsza się o kwotę 1.617.788 zł wydatki zaplanowane w ramach RPO WK-P 2014-2020 na Poddziałanie 8.6.2 Regionalne programy polityki zdrowotnej i profilaktyczne w celu dostosowania planu wydatków do wielkości prognozowanego współfinansowania krajowego dla projektów przewidzianych do realizacji przez beneficjentów w 2019 r. </t>
  </si>
  <si>
    <r>
      <t xml:space="preserve">       - Działania 4.5 Ochrona przyrody, na projekt pn. </t>
    </r>
    <r>
      <rPr>
        <i/>
        <sz val="10"/>
        <rFont val="Times New Roman"/>
        <family val="1"/>
      </rPr>
      <t>"Modernizacja zagrody wiejskiej w Dusocinie na potrzeby
         ośrodka edukacji ekologicznej na terenie Parku Krajobrazowego Góry Łosiowe wraz z czynną ochroną 
         przyrody na obszarze Natura 2000"</t>
    </r>
  </si>
  <si>
    <r>
      <t xml:space="preserve">       - Działania 4.2 Gospodarka odpadami, na projekt pn. </t>
    </r>
    <r>
      <rPr>
        <i/>
        <sz val="10"/>
        <rFont val="Times New Roman"/>
        <family val="1"/>
      </rPr>
      <t>"Punkty selektywnego zbierania odpadów 
         komunalnych w województwie kujawsko-pomorskim"</t>
    </r>
  </si>
  <si>
    <r>
      <t xml:space="preserve">       - Działania 4.4 Ochrona i rozwój zasobów kultury, na projekt pn. </t>
    </r>
    <r>
      <rPr>
        <i/>
        <sz val="10"/>
        <rFont val="Times New Roman"/>
        <family val="1"/>
      </rPr>
      <t>"Wsparcie opieki nad zabytkami 
         województwa kujawsko-pomorskiego w 2019 roku"</t>
    </r>
  </si>
  <si>
    <r>
      <t xml:space="preserve">       - Poddziałania 1.5.2 Wsparcie procesu umiędzynarodowienia przedsiębiorstw, na projekt pn. "</t>
    </r>
    <r>
      <rPr>
        <i/>
        <sz val="10"/>
        <rFont val="Times New Roman"/>
        <family val="1"/>
      </rPr>
      <t>Wsparcie 
         umiędzynarodowienia kujawsko-pomorskich MŚP oraz promocja potencjału gospodarczego regionu"</t>
    </r>
  </si>
  <si>
    <r>
      <t xml:space="preserve">Ponadto określa się w kwocie 2.557.095 zł dochody z tytułu dotacji celowych z budżetu państwa (budżet środków krajowych) w ramach Działania 4.4 Ochrona i rozwój zasobów kultury na projekt pn. </t>
    </r>
    <r>
      <rPr>
        <i/>
        <sz val="10"/>
        <rFont val="Times New Roman"/>
        <family val="1"/>
      </rPr>
      <t xml:space="preserve">"Wsparcie opieki nad zabytkami województwa kujawsko-pomorskiego w 2019 roku" </t>
    </r>
    <r>
      <rPr>
        <sz val="10"/>
        <rFont val="Times New Roman"/>
        <family val="1"/>
      </rPr>
      <t>w związku z wyrażeniem zgody przez Ministra Funduszy i Polityki Regionalnej na przeznaczenie środków z budżetu państwa na dofinansowanie wkładu krajowego dla projektu.</t>
    </r>
  </si>
  <si>
    <t>Dokonuje się zmian w planowanych dochodach z tytułu dotacji celowych z budżetu państwa (budżet środków krajowych) przeznaczonych na współfinansowanie projektów w ramach Regionalnego Programu Operacyjnego Województwa Kujawsko-Pomorskiego 2014-2020 poprzez:</t>
  </si>
  <si>
    <t xml:space="preserve">       - Poddziałania 8.6.2 Regionalne programy polityki zdrowotnej i profilaktyczne</t>
  </si>
  <si>
    <t xml:space="preserve">       - Poddziałania 9.4.1 Rozwój podmiotów sektora ekonomii społecznej</t>
  </si>
  <si>
    <t xml:space="preserve">       - Poddziałania 9.1.2 Rozwój usług opiekuńczych w ramach ZIT</t>
  </si>
  <si>
    <t xml:space="preserve">       - Poddziałania 9.3.2 Rozwój usług społecznych</t>
  </si>
  <si>
    <t xml:space="preserve">       - Poddziałania 10.1.2 Kształcenie ogólne w ramach ZIT</t>
  </si>
  <si>
    <t xml:space="preserve">       - Poddziałania 10.2.2 Kształcenie ogólne</t>
  </si>
  <si>
    <t xml:space="preserve">       - Poddziałania 8.6.1 Wsparcie na rzecz wydłużania aktywności zawodowej mieszkańców</t>
  </si>
  <si>
    <t xml:space="preserve">       - Poddziałania 9.3.1 Rozwój usług zdrowotnych</t>
  </si>
  <si>
    <t xml:space="preserve">       - Poddziałania 10.4.1 Edukacja dorosłych w zakresie kompetencji cyfrowych i języków obcych</t>
  </si>
  <si>
    <t xml:space="preserve">       - Poddziałania 10.4.2 Edukacja dorosłych na rzecz rynku pracy</t>
  </si>
  <si>
    <t>2. zmniejszenie planowanych dochodów:</t>
  </si>
  <si>
    <t xml:space="preserve">       - Poddziałania 10.2.3 Kształcenie zawodowe</t>
  </si>
  <si>
    <t xml:space="preserve"> - Opery Nova w Bydgoszczy o kwotę 1.167.688 zł (w tym 950.000 zł na pokrycie ujemnego wyniku finansowego prowadzonej działalności);</t>
  </si>
  <si>
    <t xml:space="preserve">       - Poddziałania 8.3 Wsparcie przedsiębiorczości i samozatrudnienia w regionie</t>
  </si>
  <si>
    <t xml:space="preserve">       - Poddziałania 8.4.1 Wsparcie zatrudnienia osób pełniących funkcje opiekuńcze</t>
  </si>
  <si>
    <t xml:space="preserve">       - Poddziałania 10.1.3 Kształcenie zawodowe w ramach ZIT</t>
  </si>
  <si>
    <t xml:space="preserve">w kwocie </t>
  </si>
  <si>
    <r>
      <t xml:space="preserve">3. przeniesienie planowanych dochodów pomiędzy dotacjami przeznaczonymi na wydatki województwa (lidera)
    a dotacjami na wydatki partnerów w ramach Poddziałania 8.4.1 Wsparcie zatrudnienia osób pełniących 
    funkcje opiekuńcze, w projekcie pn. </t>
    </r>
    <r>
      <rPr>
        <i/>
        <sz val="10"/>
        <rFont val="Times New Roman"/>
        <family val="1"/>
      </rPr>
      <t>"Aktywna Mama, Aktywny Tata"</t>
    </r>
  </si>
  <si>
    <t>Zmniejsza się dochody z tytułu dotacji celowej z budżetu państwa (budżet środków krajowych) zaplanowane w ramach Pomocy Technicznej RPO WK-P na lata 2014-2020, Działania 12.1 Wsparcie procesu zarządzania i wdrażania RPO na zadania inwestycyjne o kwotę 18.700 zł.</t>
  </si>
  <si>
    <t>Wpływy i wydatki związane z wprowadzeniem do obrotu baterii i akumulatorów</t>
  </si>
  <si>
    <t>Zwiększa się o kwotę 950 zł dochody własne województwa stanowiące 5% odpis od wpływów z tytułu opłaty produktowej, dodatkowej opłaty produktowej, opłaty na publiczne kampanie edukacyjne oraz nieodebranej opłaty depozytowej, pobieranych na podstawie ustawy z dnia 24 kwietnia 2009 r. o bateriach i akumulatorach. Zmiana wynika z wyższych wpływów, od których nalicza się odpis.</t>
  </si>
  <si>
    <r>
      <t xml:space="preserve">W związku z urealnieniem dochodów stanowiących  5% odpis od wpływów z tytułu opłat za nieosiągnięcie wymaganego poziomu odzysku i recyklingu odpadów pochodzących z pojazdów wycofanych z eksploatacji, pobieranych na podstawie ustawy z dnia 20 stycznia 2005 r. o recyklingu pojazdów wycofanych z eksploatacji, zwiększa się o kwotę 220 zł wydatki zaplanowane na zadanie własne pn. </t>
    </r>
    <r>
      <rPr>
        <i/>
        <sz val="10"/>
        <rFont val="Times New Roman"/>
        <family val="1"/>
      </rPr>
      <t>"Realizacja ustawy o recyklingu pojazdów wycofanych z eksploatacji".</t>
    </r>
  </si>
  <si>
    <r>
      <t xml:space="preserve">W związku z urealnieniem dochodów stanowiących 10% odpis od wpłaty środków stanowiących równowartość kwoty skalkulowanej na wykonanie obowiązku prowadzenia publicznych kampanii edukacyjnych oraz od wpływów z tytułu opłaty produktowej i dodatkowej opłaty produktowej, pobieranych zgodnie z ustawą z dnia 11 września 2015 r. o zużytym sprzęcie elektrycznym i elektronicznym, zmniejsza się o kwotę 250 zł wydatki zaplanowane na zadanie własne pn. </t>
    </r>
    <r>
      <rPr>
        <i/>
        <sz val="10"/>
        <rFont val="Times New Roman"/>
        <family val="1"/>
      </rPr>
      <t>"Realizacja ustawy o zużytym sprzęcie elektrycznym i elektronicznym".</t>
    </r>
  </si>
  <si>
    <t>W celu dostosowania planu wydatków do wielkości prognozowanego współfinansowania krajowego dla projektów przewidzianych do realizacji przez beneficjentów w 2019 r. zwiększa się o kwotę 307.973 zł wydatki zaplanowane w ramach RPO WK-P 2014-2020 na Działanie 7.1 Rozwój lokalny kierowany przez społeczność.</t>
  </si>
  <si>
    <t xml:space="preserve"> - Działanie 8.3 Wsparcie przedsiębiorczości i samozatrudnienia w regionie o kwotę 7.965 zł;</t>
  </si>
  <si>
    <t xml:space="preserve"> - Poddziałanie 10.4.1 Edukacja dorosłych w zakresie kompetencji cyfrowych i języków obcych o kwotę 151.499 zł;</t>
  </si>
  <si>
    <t xml:space="preserve"> - Poddziałanie 10.4.2 Edukacja dorosłych na rzecz rynku pracy o kwotę 447.808 zł.</t>
  </si>
  <si>
    <t>W celu urealnienia wydatków na wynagrodzenia i pochodne wprowadza się zmiany w bieżącym utrzymaniu parków krajobrazowych, tj.:</t>
  </si>
  <si>
    <t>Udziały województw w podatkach stanowiących dochód budżetu państwa</t>
  </si>
  <si>
    <r>
      <t xml:space="preserve">Określa się wydatki w kwocie 1.746.000 zł na zadanie własne pn. </t>
    </r>
    <r>
      <rPr>
        <i/>
        <sz val="10"/>
        <rFont val="Times New Roman"/>
        <family val="1"/>
      </rPr>
      <t xml:space="preserve">"Wydatki  związane z zatrudnieniem osób zaangażowanych w realizację projektów unijnych" </t>
    </r>
    <r>
      <rPr>
        <sz val="10"/>
        <rFont val="Times New Roman"/>
        <family val="1"/>
      </rPr>
      <t xml:space="preserve">z przeznaczeniem na pokrycie kosztów wynagrodzeń i pochodnych, które nie są kwalifikowalne w ramach RPO i PROW a dotyczą osób zatrudnionych przy realizacji projektów współfinansowanych ze środków unijnych. </t>
    </r>
  </si>
  <si>
    <t>Zwiększa się o kwotę 4.408 zł wydatki zaplanowane na bieżące utrzymanie Urzędu Marszałkowskiego w Toruniu w celu zabezpieczenia środków na funkcjonowanie jednostki.</t>
  </si>
  <si>
    <t xml:space="preserve"> - w kwocie 247.842 zł na pokrycie kosztów wykupu gruntów na potrzeby powyższej inwestycji.</t>
  </si>
  <si>
    <t xml:space="preserve"> - Nr ST5.4750.22.2019.2w z dnia 22 listopada 2019 r. o zwiększeniu części oświatowej subwencji ogólnej dla Województwa Kujawsko-
   Pomorskiego na rok 2019 ze środków rezerwy części oświatowej subwencji ogólnej o kwotę 14.376 zł na dofinansowanie zadań o jednorazowym
   charakterze w zakresie świadczeń na start dla nauczycieli stażystów.</t>
  </si>
  <si>
    <t>Zwiększa się o kwotę 307.973 zł dochody z tytułu dotacji celowych z budżetu państwa (budżet środków krajowych) przeznaczone na współfinansowanie projektów inwestycyjnych w ramach Regionalnego Programu Operacyjnego Województwa Kujawsko-Pomorskiego 2014-2020 na Działanie 7.1 Rozwój lokalny kierowany przez społeczność. Zmiany dokonuje się w celu dostosowania planu dochodów do wielkości wynikających ze złożonego do Ministra Funduszy i Polityki Regionalnej planu udzielania dotacji celowej z budżetu państwa dla województwa kujawsko-pomorskiego w 2019 roku.</t>
  </si>
  <si>
    <t>Powyższe środki przeniesione zostają na rok 2021 w związku z brakiem możliwości ich wydatkowania na skutek konieczności sfinansowania w pierwszej kolejności robót dodatkowych i uzupełniających stanowiących wydatek niekwalifikowalny. Wydłuża się okres realizacji powyższych projektów. Ogólna wartość inwestycji nie ulega zmianie.</t>
  </si>
  <si>
    <t>Zarząd Województwa podjął decyzję o odstąpieniu od realizacji projektów ujętych w pkt. 7-11. W związku z powyższym określa się wydatki:</t>
  </si>
  <si>
    <t>z przeznaczeniem na pokrycie kosztów opracowania Programów Funkcjonalno-Użytkowych dla powyższych inwestycji.</t>
  </si>
  <si>
    <t xml:space="preserve"> - określenie wydatków finansowanych z dotacji od jednostek samorządu terytorialnego w kwocie 247.842 zł stanowiących pomoc finansową
   od gminy Łubianka na wykup gruntów na potrzeby inwestycji "Rozbudowa drogi wojewódzkiej nr 546 na odcinku od km 10+791,00 do km 
   13+103,20 do Bierzgłowa (przystanek PKS) do Łubianki (skrzyżowanie z drogą wojewódzką nr 553)";</t>
  </si>
  <si>
    <t xml:space="preserve"> - zmniejszenie wydatków finansowanych ze środków własnych województwa o kwotę 667.842 zł w związku z mniejszą ilością wydanych przez 
   Wojewodę Kujawsko-Pomorskiego decyzji odszkodowawczych za utracone prawo własności nieruchomości.</t>
  </si>
  <si>
    <t xml:space="preserve"> - o kwotę 689.788 zł w celu zabezpieczenia środków na roboty dodatkowe w ramach inwestycji "Rozbudowa odcinka drogi wojewódzkiej nr 223 -
   ulicy Szubińskiej w Białych Błotach na odcinku od km 3+200 do km 3+900 (w tym budowa ronda w ciągu drogi wojewódzkiej stanowiącego 
   połączenie komunikacyjne drogi powiatowej nr 1537C relacji Trzciniec-Ciele-Kruszyn Krajeński oraz drogi gminnej na Miedzyń) wraz z jego 
   odwodnieniem i oświetleniem oraz przebudową pozostałych sieci kolidujących z inwestycją".</t>
  </si>
  <si>
    <r>
      <t xml:space="preserve"> - o kwotę 160.000 zł na zadanie własne pn. </t>
    </r>
    <r>
      <rPr>
        <i/>
        <sz val="10"/>
        <rFont val="Times New Roman"/>
        <family val="1"/>
      </rPr>
      <t xml:space="preserve">"Zakup oprogramowania na potrzeby cyfryzacji procesu planowania i sprawozdawczości 
   wojewódzkich osób prawnych" </t>
    </r>
    <r>
      <rPr>
        <sz val="10"/>
        <rFont val="Times New Roman"/>
        <family val="1"/>
      </rPr>
      <t>w związku z odstąpieniem w 2019 r. od realizacji zadania.</t>
    </r>
  </si>
  <si>
    <r>
      <t xml:space="preserve">Odstępuje się w 2019 roku od realizacji zadania pn. </t>
    </r>
    <r>
      <rPr>
        <i/>
        <sz val="10"/>
        <rFont val="Times New Roman"/>
        <family val="1"/>
      </rPr>
      <t>"Promocja Województwa Kujawsko-Pomorskiego w ramach współpracy z przewoźnikami lotniczymi"</t>
    </r>
    <r>
      <rPr>
        <sz val="10"/>
        <rFont val="Times New Roman"/>
        <family val="1"/>
      </rPr>
      <t xml:space="preserve"> i zmniejsza wydatki o kwotę 3.000.000 zł. Środki przenosi się na rok 2021 i zmienia okres realizacji zadania. Zmiana wynika z braku ostatecznych ustaleń podczas trwających negocjacji dotyczących trójstronnego porozumienia pomiędzy Województwem, Miastem Bydgoszcz i Miastem Toruń w sprawie współpracy przy promocji w liniach lotniczych oraz na międzynarodowych trasach lotniczych.</t>
    </r>
  </si>
  <si>
    <r>
      <t>Zmniejsza się o kwotę 1.908.183 zł wydatki zaplanowane na zwrot wraz z odsetkami środków od Fundacji WIATRAK przyznanych w latach 2009-2010 ze środków Państwowego Funduszu Rehabilitacji Osób Niepełnosprawnych na dofinansowanie robót budowlanych dotyczących obiektów służących rehabilitacji osób niepełnosprawnych - budowę obiektu Domu Jubileuszowego w Bydgoszczy (zadanie własne pn.</t>
    </r>
    <r>
      <rPr>
        <i/>
        <sz val="10"/>
        <rFont val="Times New Roman"/>
        <family val="1"/>
      </rPr>
      <t xml:space="preserve"> "Zwrot dotacji - PFRON"). </t>
    </r>
    <r>
      <rPr>
        <sz val="10"/>
        <rFont val="Times New Roman"/>
        <family val="1"/>
      </rPr>
      <t>Zmiana wynika z Decyzji Marszałka Województwa z dnia 28 sierpnia 2019 r. o umorzeniu Fundacji w całości przypisanej do zwrotu należności pieniężnej wraz z odsetkami. Marszałek województwa wystąpił z prośbą do Prezesa Zarządu PFRON o uchylenie Decyzji nakazującej zwrot wraz z odsetkami środków Funduszu oraz tytułu wykonawczego.</t>
    </r>
  </si>
  <si>
    <r>
      <t xml:space="preserve">W związku z urealnieniem dochodów stanowiących 5% odpis od wpływów z tytułu opłaty produktowej, dodatkowej opłaty produktowej, opłaty na publiczne kampanie edukacyjne oraz nieodebranej opłaty depozytowej, pobieranych na podstawie ustawy z dnia 24 kwietnia 2009 r. o bateriach i akumulatorach, zwiększa się o kwotę 950 zł wydatki zaplanowane na zadanie własne pn. </t>
    </r>
    <r>
      <rPr>
        <i/>
        <sz val="10"/>
        <rFont val="Times New Roman"/>
        <family val="1"/>
      </rPr>
      <t>"Obsługa opłat związanych z gromadzeniem środków z tytułu wprowadzania do obrotu baterii i akumulatorów".</t>
    </r>
    <r>
      <rPr>
        <sz val="10"/>
        <rFont val="Times New Roman"/>
        <family val="1"/>
      </rPr>
      <t xml:space="preserve"> Jednocześnie dokonuje się przeniesienia planowanych wydatków między podziałkami klasyfikacji budżetowej w kwocie 1.000 zł z przeznaczeniem na wynagrodzenie pracownika zajmującego się obsługą administracyjną systemu opłat.</t>
    </r>
  </si>
  <si>
    <r>
      <t xml:space="preserve">Zmniejsza się o kwotę 5.240.358 zł wydatki zaplanowane na projekt pn. </t>
    </r>
    <r>
      <rPr>
        <i/>
        <sz val="10"/>
        <rFont val="Times New Roman"/>
        <family val="1"/>
      </rPr>
      <t>"Punkty selektywnego zbierania odpadów komunalnych w województwie kujawsko-pomorskim"</t>
    </r>
    <r>
      <rPr>
        <sz val="10"/>
        <rFont val="Times New Roman"/>
        <family val="1"/>
      </rPr>
      <t xml:space="preserve"> realizowany w ramach RPO WK-P 2014-2020, Działania 4.2. Środki przeniesione zostają na rok 2020 w związku z brakiem możliwości ogłoszenia naboru wniosków o powierzenie grantu w wyniku przedłużających się prac nad procedurą dotyczącą realizacji projektu grantowego.</t>
    </r>
  </si>
  <si>
    <r>
      <t xml:space="preserve"> - o kwotę 80.000 zł na zadanie własne pn. </t>
    </r>
    <r>
      <rPr>
        <i/>
        <sz val="10"/>
        <rFont val="Times New Roman"/>
        <family val="1"/>
      </rPr>
      <t xml:space="preserve">"Upowszechnianie kultury" </t>
    </r>
    <r>
      <rPr>
        <sz val="10"/>
        <rFont val="Times New Roman"/>
        <family val="1"/>
      </rPr>
      <t>w  związku z brakiem możliwości wydatkowania środków na organizację 
   przyszłorocznych obchodów 100-lecia powrotu Pomorza do Rzeczypospolitej (mała ilość zadań, które można finansować etapami).</t>
    </r>
  </si>
  <si>
    <t xml:space="preserve"> - przeniesienie wydatków inwestycyjnych w kwocie 324.250 zł oraz wydatków bieżących w kwocie 22.012 zł pomiędzy źródłami finansowania - 
   środki finansowane z budżetu środków europejskich zastępuje się środkami własnymi województwa w celu dostosowania planu do wniosku
   o dofinansowanie projektu; </t>
  </si>
  <si>
    <t xml:space="preserve"> - przeniesienie planowanych wydatków między podziałkami klasyfikacji budżetowej w kwocie 49.738 zł w celu zabezpieczenia środków na 
   pokrycie kosztów wydania atlasu pn. Dawne odmiany drzew owocowych uprawianych w Polsce", Tom I.</t>
  </si>
  <si>
    <t>§ 5 pkt 1 dotyczący rezerwy ogólnej</t>
  </si>
  <si>
    <t>§ 5 pkt 1 lit. b dotyczący rezerwy ogólnej na wydatki inwestycyjne</t>
  </si>
  <si>
    <t>§ 5 pkt 2 dotyczący rezerw celowych</t>
  </si>
  <si>
    <t>§ 5 pkt 2 lit. c dotyczący rezerwy celowej na remonty obiektów jednostek organizacyjnych</t>
  </si>
  <si>
    <t>§ 5 pkt 2 lit. d dotyczący rezerwy celowej na wydatki inwestycyjne jednostek organizacyjnych</t>
  </si>
  <si>
    <t>§ 5 pkt 1 lit. a dotyczący rezerwy ogólnej na wydatki bieżące</t>
  </si>
  <si>
    <t>§ 5 pkt 2 lit. b dotyczący rezerwy celowej na bieżące potrzeby placówek oświatowych, w tym na regulację płac</t>
  </si>
  <si>
    <t>17.</t>
  </si>
  <si>
    <t>§ 8 ust. 5 dotyczący dochodów pochodzących z 2,5 % odpisu od środków przyznanych województwu z PFRON oraz wydatków na pokrycie kosztów obsługi zadań realizowanych na rzecz osób niepełnosprawnych</t>
  </si>
  <si>
    <t>13.</t>
  </si>
  <si>
    <t xml:space="preserve">§ 8 ust.3 dotyczący dochodów pochodzących z 5 % odpisu od wpływów z tytułu opłaty produktowej, dodatkowej opłaty produktowej, opłaty na publiczne kampanie edukacyjne oraz nieodebranej opłaty depozytowej i wydatków na koszty egzekucji należności z tytułu tych opłat i obsługę administracyjną systemu tych opłat </t>
  </si>
  <si>
    <t>14.</t>
  </si>
  <si>
    <t>15.</t>
  </si>
  <si>
    <t>16.</t>
  </si>
  <si>
    <t>§ 8 ust.1 pkt 1 dotyczący dochodów z tytułu wydawania zezwoleń na sprzedaż napojów alkoholowych</t>
  </si>
  <si>
    <t>18.</t>
  </si>
  <si>
    <t>19.</t>
  </si>
  <si>
    <t>20.</t>
  </si>
  <si>
    <t>21.</t>
  </si>
  <si>
    <t>22.</t>
  </si>
  <si>
    <t>23.</t>
  </si>
  <si>
    <t>24.</t>
  </si>
  <si>
    <t>Informatyka</t>
  </si>
  <si>
    <t>zmniejszeniem planowanych wydatków o kwotę 57.281.893 zł, tj. do kwoty 1.000.535.750,56 zł.</t>
  </si>
  <si>
    <t>zmniejszeniem planowanych dochodów o kwotę 57.281.893 zł, tj. do kwoty 951.735.750,56 zł;</t>
  </si>
  <si>
    <t xml:space="preserve"> - Nr ST5.4750.8.2019.w z dnia 13 września 2019 r. o zwiększeniu części oświatowej subwencji ogólnej dla Województwa Kujawsko-Pomorskiego 
   na rok 2019 o kwotę 1.239.466 zł w związku z ustawą z dnia 13 czerwca 2019 r. o zmianie ustawy - Karta Nauczyciela oraz niektórych ustaw
   (Dz. U. poz. 1287);</t>
  </si>
  <si>
    <t>Zmniejsza się dochody z tytułu dotacji celowych z budżetu państwa (budżet środków europejskich) zaplanowane na projekty przewidziane do realizacji w ramach Regionalnego Programu Operacyjnego Województwa Kujawsko-Pomorskiego 2014-2020, tj.:</t>
  </si>
  <si>
    <r>
      <t xml:space="preserve">Dokonuje się przeniesienia planowanych dochodów pomiędzy dotacjami z budżetu państwa (budżet środków europejskich) przeznaczonymi na wydatki województwa (lidera) a dotacjami na wydatki partnerów w ramach Poddziałania 8.4.1 Wsparcie zatrudnienia osób pełniących funkcje opiekuńcze, w projekcie pn. </t>
    </r>
    <r>
      <rPr>
        <i/>
        <sz val="10"/>
        <rFont val="Times New Roman"/>
        <family val="1"/>
      </rPr>
      <t xml:space="preserve">"Aktywna Mama, Aktywny Tata" </t>
    </r>
    <r>
      <rPr>
        <sz val="10"/>
        <rFont val="Times New Roman"/>
        <family val="1"/>
      </rPr>
      <t>w kwocie 260.151 zł.</t>
    </r>
  </si>
  <si>
    <t>Powyższych zmian dokonuje się w celu dostosowania planu dochodów do wielkości wynikających ze złożonego do Ministra Funduszy i Polityki Regionalnej planu udzielania dotacji celowej z budżetu państwa dla województwa kujawsko-pomorskiego w 2019 roku.</t>
  </si>
  <si>
    <t>Zwiększa się planowane dochody z tytułu dotacji od jednostek samorządu terytorialnego o kwotę 52.150 zł w celu urealnienia dochodów uzyskiwanych od gmin i powiatów z tytułu odpłatności za kształcenie uczniów w zakresie teoretycznej nauki zawodu w Kujawsko-Pomorskim Centrum Kształcenia Zawodowego w Bydgoszczy.</t>
  </si>
  <si>
    <t>Zwiększa się o kwotę 7.108 zł planowane dochody własne województwa pochodzące z tytułu 2,5 % odpisu od środków przyznanych województwu z Państwowego Funduszu Rehabilitacji Osób Niepełnosprawnych, tj. z kwoty 309.862 zł do kwoty 316.970 zł. Wstępnie przyznane zostały środki w kwocie 12.394.483 zł. Po ostatecznym podziale środków przypadającym samorządom województw przez Zarząd Państwowego Funduszu Rehabilitacji Osób Niepełnosprawnych dla województwa kujawsko-pomorskiego określona została kwota 12.678.790 zł.</t>
  </si>
  <si>
    <t>Zwiększa się o kwotę 220 zł dochody własne województwa stanowiące 5% odpis od wpływów z tytułu opłat za nieosiągnięcie wymaganego poziomu odzysku i recyklingu odpadów pochodzących z pojazdów wycofanych z eksploatacji, pobieranych na podstawie ustawy z dnia 20 stycznia 2005 r. o recyklingu pojazdów wycofanych z eksploatacji. Zmiana wynika z wyższych wpływów, od których nalicza się odpis.</t>
  </si>
  <si>
    <t>Zmniejsza o kwotę 250 zł dochody własne województwa stanowiące 10% odpis od wpłaty środków stanowiących równowartość kwoty skalkulowanej na wykonanie obowiązku prowadzenia publicznych kampanii edukacyjnych oraz od wpływów z tytułu opłaty produktowej i dodatkowej opłaty produktowej, pobieranych zgodnie z ustawą z dnia 11 września 2015 r. o zużytym sprzęcie elektrycznym i elektronicznym, w związku z niższymi wpływami, od których nalicza się odpis.</t>
  </si>
  <si>
    <r>
      <t xml:space="preserve">  5) pn.</t>
    </r>
    <r>
      <rPr>
        <i/>
        <sz val="10"/>
        <rFont val="Times New Roman"/>
        <family val="1"/>
      </rPr>
      <t xml:space="preserve"> "Przebudowa drogi wojewódzkiej Nr 249 wraz z uruchomieniem przeprawy promowej przez Wisłę na wysokości Solca Kujawskiego 
      i Czarnowa"</t>
    </r>
    <r>
      <rPr>
        <i/>
        <sz val="10"/>
        <color indexed="10"/>
        <rFont val="Times New Roman"/>
        <family val="1"/>
      </rPr>
      <t xml:space="preserve"> - </t>
    </r>
    <r>
      <rPr>
        <sz val="10"/>
        <rFont val="Times New Roman"/>
        <family val="1"/>
      </rPr>
      <t>zmniejszenie wydatków finansowanych z budżetu środków europejskich o kwotę 3.566.480 zł w wyniku trwającej procedury  
      weryfikacji wniosku o płatność oraz dokumentów związanych z postępowaniami przetargowymi. Środki przeniesione zostają na rok 2021 
      i wydłuża się okres realizacji inwestycji. Nie zmienia się ogólna wartość zadania;</t>
    </r>
  </si>
  <si>
    <r>
      <t xml:space="preserve">11) pn. </t>
    </r>
    <r>
      <rPr>
        <i/>
        <sz val="10"/>
        <rFont val="Times New Roman"/>
        <family val="1"/>
      </rPr>
      <t xml:space="preserve">"Przebudowa wraz z rozbudową drogi wojewódzkiej Nr 563 Rypin-Żuromin-Mława od km 2+475 do km 16+656" </t>
    </r>
    <r>
      <rPr>
        <sz val="10"/>
        <rFont val="Times New Roman"/>
        <family val="1"/>
      </rPr>
      <t>- zmniejszenie 
      wydatków finansowanych ze środków własnych województwa o kwotę 41.943 zł.</t>
    </r>
  </si>
  <si>
    <t>Zmienia się ogólna wartość zadania.</t>
  </si>
  <si>
    <r>
      <t xml:space="preserve"> - o kwotę 22.000 zł na podzadanie </t>
    </r>
    <r>
      <rPr>
        <i/>
        <sz val="10"/>
        <rFont val="Times New Roman"/>
        <family val="1"/>
      </rPr>
      <t xml:space="preserve">Koszty Instytucji </t>
    </r>
    <r>
      <rPr>
        <sz val="10"/>
        <rFont val="Times New Roman"/>
        <family val="1"/>
      </rPr>
      <t>realizowane w ramach Pomocy Technicznej Regionalnego Programu Operacyjnego 
   Województwa Kujawsko-Pomorskiego 2014-2020 w związku ze zmianą Rocznego planu udzielenia dotacji celowej z budżetu państwa w ramach 
   RPO WK-P na rok 2019;</t>
    </r>
  </si>
  <si>
    <t xml:space="preserve"> - o kwotę 200.000 zł rezerwę celową na bieżące potrzeby placówek oświatowych, w tym na regulację płac.</t>
  </si>
  <si>
    <t>1) zwiększenie wydatków o kwotę 11.728 zł w planie finansowym Kujawsko-Pomorskiego Specjalnego Ośrodka Szkolno-Wychowawczego nr 1 
    w Bydgoszczy;</t>
  </si>
  <si>
    <t>2) zmniejszenie wydatków:</t>
  </si>
  <si>
    <t xml:space="preserve">    - o kwotę 14.104 zł w planie finansowym Kujawsko-Pomorskiego Specjalnego Ośrodka Szkolno-Wychowawczego nr 2 w Bydgoszczy;</t>
  </si>
  <si>
    <t xml:space="preserve">    - o kwotę 78.936 zł w planie finansowym Zespołu Szkół Nr 33 Specjalnych dla Dzieci i Młodzieży Przewlekle Chorej w Bydgoszczy;</t>
  </si>
  <si>
    <t xml:space="preserve">    - o kwotę 21.715 zł w planie finansowym Zespołu Szkół Specjalnych Nr 1 w Ciechocinku.</t>
  </si>
  <si>
    <t xml:space="preserve"> - Kujawsko-Pomorskiego Centrum Edukacji Nauczycieli w Bydgoszczy o kwotę 39.136 zł;</t>
  </si>
  <si>
    <t xml:space="preserve"> - Kujawsko-Pomorskiego Centrum Edukacji Nauczycieli w Toruniu o kwotę 63.659 zł;</t>
  </si>
  <si>
    <r>
      <t xml:space="preserve">Zmniejsza się o kwotę 152.400 zł wydatki zaplanowane na wieloletnie zadanie inwestycyjne pn. </t>
    </r>
    <r>
      <rPr>
        <i/>
        <sz val="10"/>
        <rFont val="Times New Roman"/>
        <family val="1"/>
      </rPr>
      <t>"Rozbudowa Kujawsko-Pomorskiego Centrum Edukacji Nauczycieli we Włocławku - dokumentacja",</t>
    </r>
    <r>
      <rPr>
        <sz val="10"/>
        <rFont val="Times New Roman"/>
        <family val="1"/>
      </rPr>
      <t xml:space="preserve"> tj. do wysokości kosztów poniesionych na wykonanie koncepcji projektowej, projektu budowlanego, projektu wykonawczego oraz uzyskania pozwoleń i uzgodnień.</t>
    </r>
  </si>
  <si>
    <t>1) zwiększenie wydatków:</t>
  </si>
  <si>
    <t xml:space="preserve">    - o kwotę 49.074 zł w planie finansowym Pedagogicznej Biblioteki Wojewódzkiej w Bydgoszczy;</t>
  </si>
  <si>
    <t>2) zmniejszenie wydatków o kwotę 58.566 zł w planie finansowym Kujawsko-Pomorskiego Centrum Edukacji Nauczycieli we Włocławku.</t>
  </si>
  <si>
    <t xml:space="preserve">    - Poddziałanie 10.1.2 Kształcenie ogólne w ramach ZIT o kwotę 32.286 zł;</t>
  </si>
  <si>
    <t xml:space="preserve">    - Poddziałanie 10.1.3 Kształcenie zawodowe w ramach ZIT o kwotę 495.000 zł;</t>
  </si>
  <si>
    <t xml:space="preserve">    - Poddziałanie 10.2.2 Kształcenie ogólne o kwotę 2.143.319 zł;</t>
  </si>
  <si>
    <t xml:space="preserve">    - Poddziałanie 10.2.3 Kształcenie zawodowe o kwotę 298.596 zł.</t>
  </si>
  <si>
    <r>
      <t xml:space="preserve">Zmniejsza się o kwotę 105.000 zł wydatki zaplanowane na zadanie własne pn. </t>
    </r>
    <r>
      <rPr>
        <i/>
        <sz val="10"/>
        <rFont val="Times New Roman"/>
        <family val="1"/>
      </rPr>
      <t xml:space="preserve">"Medycyna pracy" </t>
    </r>
    <r>
      <rPr>
        <sz val="10"/>
        <rFont val="Times New Roman"/>
        <family val="1"/>
      </rPr>
      <t>w związku z mniejszą liczbą pacjentów kierowanych na badania do Instytutu Medycyny Pracy im. prof. Nofera w Łodzi - jednostki orzeczniczej II stopnia.</t>
    </r>
  </si>
  <si>
    <r>
      <t xml:space="preserve">Dokonuje się przeniesienia planowanych wydatków między podziałkami klasyfikacji budżetowej w kwocie 290.757 zł w projekcie pn. </t>
    </r>
    <r>
      <rPr>
        <i/>
        <sz val="10"/>
        <rFont val="Times New Roman"/>
        <family val="1"/>
      </rPr>
      <t>"Aktywna Mama, Aktywny Tata"</t>
    </r>
    <r>
      <rPr>
        <sz val="10"/>
        <rFont val="Times New Roman"/>
        <family val="1"/>
      </rPr>
      <t xml:space="preserve"> realizowanym w ramach RPO WK-P 2014-2020, Poddziałania 8.4.1. Zmiana wynika z konieczności zabezpieczenia środków dla partnerów projektu.</t>
    </r>
  </si>
  <si>
    <t xml:space="preserve">    - w zakresie wydatków inwestycyjnych poprzez zmniejszenie wydatków niekwalifikowalnych o kwotę 738.561 zł przy jednoczesnym zwiększeniu 
      wydatków kwalifikowalnych;</t>
  </si>
  <si>
    <t xml:space="preserve">    - przeniesienie planowanych wydatków między podziałkami klasyfikacji budżetowej w kwocie 68.825 zł;</t>
  </si>
  <si>
    <r>
      <t xml:space="preserve"> - o kwotę 44.672 zł na projekt pn. </t>
    </r>
    <r>
      <rPr>
        <i/>
        <sz val="10"/>
        <rFont val="Times New Roman"/>
        <family val="1"/>
      </rPr>
      <t>"Utworzenie ośrodka edukacji przyrodniczej Krajeńskiego Parku Krajobrazowego"</t>
    </r>
    <r>
      <rPr>
        <sz val="10"/>
        <rFont val="Times New Roman"/>
        <family val="1"/>
      </rPr>
      <t xml:space="preserve"> realizowany przez 
   Krajeński Park Krajobrazowy w ramach RPO WK-P, Działania 4.5 w celu zabezpieczenia środków na pokrycie wydatków niekwalifikowalnych 
   dotyczących robót dodatkowych obejmujących zmianę systemu ogrzewania z grzejnikowego na podłogowe, dodatkowe roboty rozbiórkowe 
   oraz wykonanie muru oporowego. Zmienia się ogólny koszt zadania.</t>
    </r>
  </si>
  <si>
    <r>
      <t>Wprowadza się zmiany w projekcie pn.</t>
    </r>
    <r>
      <rPr>
        <i/>
        <sz val="10"/>
        <rFont val="Times New Roman"/>
        <family val="1"/>
      </rPr>
      <t xml:space="preserve"> "Modernizacja zagrody wiejskiej w Dusocinie na potrzeby ośrodka edukacji ekologicznej na terenie Parku Krajobrazowego Góry Łosiowe wraz z czynną ochroną przyrody na obszarze Natura 2000"</t>
    </r>
    <r>
      <rPr>
        <sz val="10"/>
        <rFont val="Times New Roman"/>
        <family val="1"/>
      </rPr>
      <t xml:space="preserve"> realizowanym przez Zespół Parków Krajobrazowych nad Dolną Wisłą w ramach RPO WK-P 2014-2020, Działania  4.5 poprzez:</t>
    </r>
  </si>
  <si>
    <r>
      <t xml:space="preserve">Zmniejsza się o kwotę 1.855.135 zł dochody zaplanowane z Narodowego Centrum Badań i Rozwoju na projekt pn. </t>
    </r>
    <r>
      <rPr>
        <i/>
        <sz val="10"/>
        <rFont val="Times New Roman"/>
        <family val="1"/>
      </rPr>
      <t>"Usytuowanie na poziomie samorządów lokalnych instrumentów wsparcia dla MŚP działających w oparciu o model wielopoziomowego zarządzania regionem"</t>
    </r>
    <r>
      <rPr>
        <sz val="10"/>
        <rFont val="Times New Roman"/>
        <family val="1"/>
      </rPr>
      <t xml:space="preserve"> w związku z przeniesieniem części zakresu rzeczowo-finansowego projektu na rok 2020 i aktualizacją harmonogramu płatności do umowy.</t>
    </r>
  </si>
  <si>
    <t>Uchwała dotyczy zmiany budżetu Województwa Kujawsko-Pomorskiego na 2019 r., przyjętego uchwałą Nr II/48/18 Sejmiku Województwa Kujawsko-Pomorskiego z dnia 17 grudnia 2018 r., zmienionego uchwałami: Nr 7/236/19 Zarządu Województwa Kujawsko-Pomorskiego z dnia 20 lutego 2019 r., Nr 12/456/19 Zarządu Województwa Kujawsko-Pomorskiego z dnia 27 marca 2019 r., Nr V/99/19 Sejmiku Województwa Kujawsko-Pomorskiego z dnia 15 kwietnia 2019 r., Nr 17/684/19 Zarządu Województwa Kujawsko-Pomorskiego z dnia 30 kwietnia 2019 r., Nr 21/859/19 Zarządu Województwa Kujawsko-Pomorskiego z dnia 31 maja 2019 r., Nr 22/954/19 Zarządu Województwa Kujawsko-Pomorskiego z dnia 5 czerwca 2019 r., Nr VIII/127/19 Sejmiku Województwa Kujawsko-Pomorskiego z dnia 24 czerwca 2019 r., Nr 25/1086/19 Zarządu Województwa Kujawsko-Pomorskiego z dnia 26 czerwca 2019 r., Nr 29/1291/19 Zarządu Województwa Kujawsko-Pomorskiego z dnia 31 lipca 2019 r., Nr 34/1539/19 Zarządu Województwa Kujawsko-Pomorskiego z dnia 4 września 2019 r., Nr X/189/19 Sejmiku Województwa Kujawsko-Pomorskiego z dnia 23 września 2019 r., Nr 39/1763/19 Zarządu Województwa Kujawsko-Pomorskiego z dnia 9 października 2019 r. oraz Nr 46/2089/19 Zarządu Województwa Kujawsko-Pomorskiego z dnia 28 listopada 2019 r.</t>
  </si>
  <si>
    <t xml:space="preserve">Zmniejsza się o kwotę 3.500.000 zł planowane dochody własne województwa z tytułu udziału we wpływach z podatku dochodowego od osób prawnych, które zgodnie z ustawą z dnia 13 listopada 2003 r. o dochodach jednostek samorządu terytorialnego wynoszą 14,75 % wpływów od podatników mających siedzibę na obszarze województwa, tj. z kwoty 253.500.000 zł do kwoty 250.000.000 zł. </t>
  </si>
  <si>
    <t>W związku z Decyzją Ministra Finansów Nr ST3.4750.17.2019 z dnia 26 września 2019 r. o zwiększeniu części regionalnej subwencji ogólnej dla Województwa Kujawsko-Pomorskiego na rok 2019 do kwoty 61.702.554 zł, zwiększa się planowane dochody województwa o kwotę 6.170.255 zł, tj. o pozostałe 10% należne Województwu.</t>
  </si>
  <si>
    <t>1. określenie planowanych dochodów na zadania inwestycyjne w ramach Poddziałania 10.2.3 Kształcenie 
    zawodowe</t>
  </si>
  <si>
    <t>Zmniejsza się  dochody własne województwa o kwotę 1.908.183 zł zaplanowane od Fundacji WIATRAK jako zwrot dotacji wraz z odsetkami przyznanej w latach 2009-2010 ze środków Państwowego Funduszu Rehabilitacji Osób Niepełnosprawnych na dofinansowanie robót budowlanych dotyczących obiektów służących rehabilitacji osób niepełnosprawnych (Decyzja Prezesa Zarządu PFRON nakazująca zwrot środków Funduszu  wraz z odsetkami przyznanych na realizację budowy obiektu Domu Jubileuszowego w Bydgoszczy). Zmiana wynika z wydanej przez Marszałka Województwa Decyzji z dnia 28 sierpnia 2019 r. o umorzeniu w całości przypisanej do zwrotu należności pieniężnej wraz z odsetkami.</t>
  </si>
  <si>
    <r>
      <t xml:space="preserve">Zmniejsza się 1.855.135 zł wydatki zaplanowane na projekt pn. </t>
    </r>
    <r>
      <rPr>
        <i/>
        <sz val="10"/>
        <rFont val="Times New Roman"/>
        <family val="1"/>
      </rPr>
      <t>"Usytuowanie na poziomie samorządów lokalnych instrumentów wsparcia dla MŚP działających w oparciu o model wielopoziomowego zarządzania regionem"</t>
    </r>
    <r>
      <rPr>
        <sz val="10"/>
        <rFont val="Times New Roman"/>
        <family val="1"/>
      </rPr>
      <t xml:space="preserve"> realizowany w ramach Strategicznego programu badań naukowych i prac rozwojowych "Społeczny i gospodarczy rozwój Polski w warunkach globalizujących się rynków" GOSPOSTRATEG. Środki przeniesione zostają na rok 2020 w związku z późniejszym rozpoczęciem realizacji projektu i koniecznością zmian w harmonogramie planowanych przedsięwzięć. Nie zmienia się ogólna wartość projektu.</t>
    </r>
  </si>
  <si>
    <r>
      <t xml:space="preserve">  1) pn. </t>
    </r>
    <r>
      <rPr>
        <i/>
        <sz val="10"/>
        <rFont val="Times New Roman"/>
        <family val="1"/>
      </rPr>
      <t xml:space="preserve">"Rozbudowa drogi wojewódzkiej Nr 251 Kaliska - Inowrocław na odcinku od km 19+649 (od granicy województwa kujawsko-
      pomorskiego) do km 34+200 oraz od km 34+590,30 do km 35+290 wraz z przebudową mostu na rzece Gąsawka w miejscowości Żnin" -
  </t>
    </r>
    <r>
      <rPr>
        <sz val="10"/>
        <rFont val="Times New Roman"/>
        <family val="1"/>
      </rPr>
      <t xml:space="preserve">   zmniejszenie wydatków finansowanych z budżetu środków europejskich o kwotę 12.219.976 zł;</t>
    </r>
  </si>
  <si>
    <r>
      <t xml:space="preserve">  3) pn.</t>
    </r>
    <r>
      <rPr>
        <i/>
        <sz val="10"/>
        <rFont val="Times New Roman"/>
        <family val="1"/>
      </rPr>
      <t xml:space="preserve"> "Przebudowa wraz z rozbudową drogi wojewódzkiej Nr 265 Brześć Kujawski-Gostynin od km 0+003 do km 19+117" - </t>
    </r>
    <r>
      <rPr>
        <sz val="10"/>
        <rFont val="Times New Roman"/>
        <family val="1"/>
      </rPr>
      <t>zmniejszenie 
      wydatków finansowanych z budżetu środków europejskich o kwotę 18.638.596 zł.</t>
    </r>
  </si>
  <si>
    <r>
      <t xml:space="preserve"> - w kwocie 191.133 zł na zadanie własne pn. </t>
    </r>
    <r>
      <rPr>
        <i/>
        <sz val="10"/>
        <rFont val="Times New Roman"/>
        <family val="1"/>
      </rPr>
      <t>"Przebudowa wraz z rozbudową drogi wojewódzkiej Nr 269 Szczerkowo-Kowal od km 12+170 do
    km 28+898 oraz od km 33+622 do km 59+194 - przygotowanie inwestycji";</t>
    </r>
  </si>
  <si>
    <r>
      <t xml:space="preserve"> - w kwocie 41.943 zł na zadanie własne pn. </t>
    </r>
    <r>
      <rPr>
        <i/>
        <sz val="10"/>
        <rFont val="Times New Roman"/>
        <family val="1"/>
      </rPr>
      <t>"Przebudowa wraz z rozbudową drogi wojewódzkiej Nr 563 Rypin-Żuromin-Mława od km 2+475 
   do km 16+656" - przygotowanie inwestycji";</t>
    </r>
  </si>
  <si>
    <r>
      <t xml:space="preserve"> - w kwocie 46.494 zł na zadanie własne pn. </t>
    </r>
    <r>
      <rPr>
        <i/>
        <sz val="10"/>
        <rFont val="Times New Roman"/>
        <family val="1"/>
      </rPr>
      <t>"Przebudowa wraz z rozbudową drogi wojewódzkiej Nr 534 Grudziądz-Wąbrzeźno-Golub-Dobrzyń-
   Rypin od km 76+705 do km 81+719 - przygotowanie inwestycji";</t>
    </r>
  </si>
  <si>
    <r>
      <t xml:space="preserve">10) pn. </t>
    </r>
    <r>
      <rPr>
        <i/>
        <sz val="10"/>
        <rFont val="Times New Roman"/>
        <family val="1"/>
      </rPr>
      <t xml:space="preserve">"Przebudowa wraz z rozbudową drogi wojewódzkiej Nr 534 Grudziądz-Wąbrzeźno-Golub-Dobrzyń-Rypin od km 76+705 do km 81
     +719" - </t>
    </r>
    <r>
      <rPr>
        <sz val="10"/>
        <rFont val="Times New Roman"/>
        <family val="1"/>
      </rPr>
      <t>zmniejszenie wydatków finansowanych ze środków własnych województwa o kwotę 46.494 zł;</t>
    </r>
  </si>
  <si>
    <t xml:space="preserve"> - o kwotę 250.212 zł w wyniku określenia wydatków finansowanych z dotacji od jednostek samorządu terytorialnego w związku 
   z otrzymaniem pomocy finansowej od gminy Łubianka na dofinansowanie robót w ramach inwestycji "Rozbudowa drogi wojewódzkiej 
   nr 546 na odcinku od km 10+791,00 do km 13+103,20 do Bierzgłowa (przystanek PKS) do Łubianki (skrzyżowanie z drogą wojewódzką nr 553)";</t>
  </si>
  <si>
    <t>Określa się planowane wydatki w kwocie 4.164.006 zł na podwyższenie kapitału zakładowego Portu Lotniczego Bydgoszcz S.A. Wniesienie kapitału nastąpi poprzez objęcie 99.143 akcji nowej emisji o wartości nominalnej 42 zł.</t>
  </si>
  <si>
    <t>Zwiększa się o kwotę 2.651.000 zł wydatki zaplanowane na podwyższenie kapitału zakładowego spółki Regionalny Ośrodek Edukacji Ekologicznej sp. z o.o. Wniesienie kapitału nastąpi poprzez objęcie 2.651 nowych udziałów o wartości nominalnej 1.000 zł każdy. Środki uzyskane z podwyższenia kapitału przeznaczone zostaną na wkład własny do projektów realizowanych w ramach RPO WK-P, Działania 4.5, tj.</t>
  </si>
  <si>
    <t>Określa się planowane wydatki w kwocie 1.699.914 zł na podwyższenie kapitału Kujawsko-Pomorskiego Centrum Kompetencji Cyfrowych sp. z o.o. Wniesienie kapitału nastąpi poprzez objęcie 3.786 nowych udziałów o wartości nominalnej 449 zł. Powyższa kwota przeznaczona zostanie na podwyższenie kapitału spółki EXEA sp. z o.o. celem wytworzenia zależności korporacyjnej pomiędzy tymi podmiotami i stworzenia efektu synergii w ich działalności.</t>
  </si>
  <si>
    <t xml:space="preserve"> - o kwotę 1.394.181 zł rezerwę ogólną, w tym w części dotyczącej wydatków bieżących o kwotę 1.094.734 zł oraz w części dotyczącej wydatków 
   inwestycyjnych o kwotę 299.447 zł;</t>
  </si>
  <si>
    <t xml:space="preserve"> - Kujawsko-Pomorskiego Centrum Edukacji Nauczycieli we Włocławku o kwotę 136.823 zł.</t>
  </si>
  <si>
    <t xml:space="preserve">    - o kwotę 36.566 zł w planie finansowym Biblioteki Pedagogicznej w Toruniu;</t>
  </si>
  <si>
    <t>1. wydatków inwestycyjnych polegających na:</t>
  </si>
  <si>
    <t>W planie wydatków na współfinansowanie krajowe projektów przewidzianych do realizacji przez beneficjentów RPO WK-P 2014-2020 dokonuje się zmian dotyczących:</t>
  </si>
  <si>
    <t>2. wydatków bieżących polegających na zmniejszeniu planowanych wydatków na:</t>
  </si>
  <si>
    <t xml:space="preserve">    2) zmniejszeniu wydatków na Poddziałanie 10.2.2 Kształcenie ogólne w kwocie 60.932 zł;</t>
  </si>
  <si>
    <r>
      <t xml:space="preserve"> - o kwotę 121.000 zł na zadanie własne pn. </t>
    </r>
    <r>
      <rPr>
        <i/>
        <sz val="10"/>
        <rFont val="Times New Roman"/>
        <family val="1"/>
      </rPr>
      <t>"Park Pamięci Ofiar Zbrodni Pomorskiej 1939" ,</t>
    </r>
    <r>
      <rPr>
        <sz val="10"/>
        <rFont val="Times New Roman"/>
        <family val="1"/>
      </rPr>
      <t xml:space="preserve"> tj. do wysokości kosztów poniesionych na 
   zagospodarowanie terenu w otoczeniu Pomnika Ofiar Zbrodni Pomorskiej 1939 na obszarze skweru pomiędzy ul. gen. Jana Henryka 
   Dąbrowskiego a ul. Uniwersytecką w Toruniu - nasadzenia drzew, wykonania dzieł artystycznych w postaci instalacji rzeźbiarskich oraz 
   oświetlenia liniowego LED;</t>
    </r>
  </si>
  <si>
    <t xml:space="preserve"> - Gostynińsko-Włocławskiego Parku Krajobrazowego - przeniesienie planowanych wydatków między podziałkami klasyfikacji budżetowej 
   w kwocie 7.577 zł oraz zwiększenie wydatków o kwotę 6.276 zł;</t>
  </si>
  <si>
    <t xml:space="preserve"> - Krajeńskiego Parku Krajobrazowego - przeniesienie planowanych wydatków między podziałkami klasyfikacji budżetowej w kwocie 1.616 zł oraz 
   zwiększenie wydatków o kwotę 2.584 zł;</t>
  </si>
  <si>
    <t xml:space="preserve"> - Nadgoplańskiego Parku Tysiąclecia - przeniesienie planowanych wydatków między podziałkami klasyfikacji budżetowej w kwocie 1.064 zł oraz 
   zwiększenie wydatków o kwotę 3.729 zł;</t>
  </si>
  <si>
    <t xml:space="preserve"> - Tucholskiego Parku Krajobrazowego - przeniesienie planowanych wydatków między podziałkami klasyfikacji budżetowej w kwocie 1.237 zł oraz 
   zwiększenie wydatków o kwotę 4.013 zł;</t>
  </si>
  <si>
    <t xml:space="preserve"> - Wdeckiego Parku Krajobrazowego - przeniesienie planowanych wydatków między podziałkami klasyfikacji budżetowej w kwocie 1.687 zł oraz 
   zwiększenie wydatków o kwotę 1.620 zł;</t>
  </si>
  <si>
    <t xml:space="preserve"> - Zespołu Parków Krajobrazowych nad Dolną Wisłą - zwiększenie wydatków 8.475 zł.</t>
  </si>
  <si>
    <t xml:space="preserve">§ 8 ust. 6 dotyczący dochodów pochodzących z 10 %  odpisu od wpływu środków stanowiących równowartość kwoty skalkulowanej na wykonanie obowiązku prowadzenia publicznych kampanii edukacyjnych oraz od wpływów z tytułu opłaty produktowej i dodatkowej opłaty produktowej i wydatków na koszty egzekucji należności z tytułu tych środków i opłat oraz obsługę administracyjną ich systemu </t>
  </si>
  <si>
    <t>§ 8 ust. 7 dotyczący dochodów pochodzących z 5 % odpisów od wpływów z tytułu opłat za  nieosiągnięcie wymaganego poziomu odzysku i recyklingu odpadów pochodzących z pojazdów wycofanych z eksploatacji i wydatków na koszty obsługi administracyjnej</t>
  </si>
  <si>
    <t xml:space="preserve"> - o kwotę 6.075 zł na bieżące utrzymanie Gostynińsko-Włocławskiego Parku Krajobrazowego z przeznaczeniem na zakup umundurowania 
   dla pracowników;</t>
  </si>
  <si>
    <r>
      <t xml:space="preserve"> - o kwotę 1.300 zł na zadanie własne pn.</t>
    </r>
    <r>
      <rPr>
        <i/>
        <sz val="10"/>
        <rFont val="Times New Roman"/>
        <family val="1"/>
      </rPr>
      <t xml:space="preserve"> "Parki krajobrazowe - pozostałe zadania z zakresu ochrony przyrody"</t>
    </r>
    <r>
      <rPr>
        <sz val="10"/>
        <rFont val="Times New Roman"/>
        <family val="1"/>
      </rPr>
      <t xml:space="preserve"> w części ujętej w planie 
   finansowym Gostynińsko-Włocławskiego Parku Krajobrazowego z przeznaczeniem na organizację konferencji popularno-naukowej  
   pn. "Rodzime rasy zwierząt gospodarskich w służbie aktywnej ochrony przyrody w parkach krajobrazowych";</t>
    </r>
  </si>
  <si>
    <t>Szpitale ogólne</t>
  </si>
  <si>
    <r>
      <t xml:space="preserve">W związku z rozszerzeniem zakresu rzeczowego zadania inwestycyjnego pn. </t>
    </r>
    <r>
      <rPr>
        <i/>
        <sz val="10"/>
        <rFont val="Times New Roman"/>
        <family val="1"/>
      </rPr>
      <t xml:space="preserve">"Podniesienie jakości usług zdrowotnych oraz zwiększenie dostępu do usług medycznych w WSS we Włocławku - modernizacja pomieszczeń w budynkach szpitalnych" </t>
    </r>
    <r>
      <rPr>
        <sz val="10"/>
        <rFont val="Times New Roman"/>
        <family val="1"/>
      </rPr>
      <t xml:space="preserve">jego nazwa otrzymuje brzmienie: </t>
    </r>
    <r>
      <rPr>
        <i/>
        <sz val="10"/>
        <rFont val="Times New Roman"/>
        <family val="1"/>
      </rPr>
      <t>"Podniesienie jakości usług zdrowotnych oraz zwiększenie dostępu do usług medycznych w WSS we Włocławku - modernizacja pomieszczeń w budynkach szpitalnych oraz zakup sprzętu i aparatury medycznej".</t>
    </r>
  </si>
  <si>
    <t xml:space="preserve">Zmniejsza się wydatki: </t>
  </si>
  <si>
    <t>Obsługa papierów wartościowych, kredytów i pożyczek oraz innych zobowiązań jednostek samorządu terytorialnego zaliczanych do tytułu dłużnego - kredyty i pożyczki</t>
  </si>
  <si>
    <r>
      <t xml:space="preserve">Zmniejsza się o kwotę 12.322.517 zł wydatki zaplanowane na zadanie własne  pn. </t>
    </r>
    <r>
      <rPr>
        <i/>
        <sz val="10"/>
        <rFont val="Times New Roman"/>
        <family val="1"/>
      </rPr>
      <t xml:space="preserve">„Poręczenie kredytu EBI spółce KPIM”, </t>
    </r>
    <r>
      <rPr>
        <sz val="10"/>
        <rFont val="Times New Roman"/>
        <family val="1"/>
      </rPr>
      <t xml:space="preserve">w związku z uregulowaniem w całości zobowiązań w 2019 r. wobec Europejskiego Banku Inwestycyjnego z tytułu kredytów zaciągniętych przez Kujawsko-Pomorskie Inwestycje Medyczne sp. z o.o. (koszty odsetek i kapitału). </t>
    </r>
  </si>
  <si>
    <r>
      <t xml:space="preserve">W ramach projektu pn. </t>
    </r>
    <r>
      <rPr>
        <i/>
        <sz val="10"/>
        <rFont val="Times New Roman"/>
        <family val="1"/>
      </rPr>
      <t>"Wsparcie opieki nad zabytkami województwa kujawsko-pomorskiego w 2019 roku"</t>
    </r>
    <r>
      <rPr>
        <sz val="10"/>
        <rFont val="Times New Roman"/>
        <family val="1"/>
      </rPr>
      <t xml:space="preserve"> realizowanego w ramach RPO WK-P 2014-2020, Działania 4.4 dokonuje się zmiany źródeł finansowania poprzez zmniejszenie wydatków finansowanych z budżetu środków europejskich o kwotę 2.557.095 zł przy jednoczesnym zwiększeniu wydatków finansowanych z budżetu państwa na finansowanie części krajowej. Zmiana dokonywana jest w związku z wyrażeniem zgody przez Ministra Funduszy i Polityki Regionalnej na przeznaczenie środków z budżetu państwa na dofinansowanie wkładu krajowego dla projektu i przyznanym dofinansowania na realizację projektu uchwałą Nr 47/2147/19 Zarządu Województwa Kujawsko-Pomorskiego z dnia 6 grudnia 2019 r.</t>
    </r>
  </si>
  <si>
    <t xml:space="preserve">Zwiększa się o kwotę 12.000.000 zł wydatki zaplanowane na podwyższenie kapitału Spółki Kujawsko-Pomorskie Inwestycje Medyczne Sp. z o.o. </t>
  </si>
  <si>
    <r>
      <t xml:space="preserve">Środki w kwocie 4.829 zł ujęte w planie finansowym Kujawsko-Pomorskiego Centrum Edukacji Nauczycieli we Włocławku w ramach zadania własnego pn. </t>
    </r>
    <r>
      <rPr>
        <i/>
        <sz val="10"/>
        <rFont val="Times New Roman"/>
        <family val="1"/>
      </rPr>
      <t>"Zwrot dotacji RPO"</t>
    </r>
    <r>
      <rPr>
        <sz val="10"/>
        <rFont val="Times New Roman"/>
        <family val="1"/>
      </rPr>
      <t xml:space="preserve"> przeniesione zostają do rozdziału 80146 do utrzymania jednostki w celu właściwego sklasyfikowania wydatków niekwalifikowalnych w projekcie pn. Szkoła Zawodowców" zrealizowanym w ramach RPO WK-P 2014-2020, Poddziałania 10.2.3.</t>
    </r>
  </si>
  <si>
    <t>Ponadto większa się o kwotę 4.829 zł wydatki zaplanowane na bieżące utrzymanie Kujawsko-Pomorskiego Centrum Edukacji Nauczycieli we Włocławku na umowy zlecenia. Środki przeniesione zostają z rozdziału 80195 z przeznaczeniem na pokrycie kosztów niekwalifikowalnych w projekcie pn. Szkoła Zawodowców" zrealizowanym w ramach RPO WK-P 2014-2020, Poddziałania 10.2.3.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</si>
</sst>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\ &quot;zł&quot;"/>
    <numFmt numFmtId="204" formatCode="#,##0.00000"/>
    <numFmt numFmtId="205" formatCode="#,##0.000000"/>
    <numFmt numFmtId="206" formatCode="#,##0.0000000"/>
    <numFmt numFmtId="207" formatCode="#,##0.00000000"/>
    <numFmt numFmtId="208" formatCode="#,##0\ _z_ł"/>
    <numFmt numFmtId="209" formatCode="#,##0.0\ &quot;zł&quot;"/>
    <numFmt numFmtId="210" formatCode="#,##0.000\ &quot;zł&quot;"/>
    <numFmt numFmtId="211" formatCode="#,##0.0000\ &quot;zł&quot;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PL"/>
      <family val="0"/>
    </font>
    <font>
      <b/>
      <i/>
      <sz val="12"/>
      <name val="Times New Roman"/>
      <family val="1"/>
    </font>
    <font>
      <b/>
      <sz val="15"/>
      <name val="Times New Roman"/>
      <family val="1"/>
    </font>
    <font>
      <i/>
      <sz val="10"/>
      <color indexed="10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52" applyFont="1" applyFill="1" applyAlignment="1" applyProtection="1">
      <alignment horizontal="center" vertical="center"/>
      <protection/>
    </xf>
    <xf numFmtId="0" fontId="4" fillId="0" borderId="0" xfId="52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justify" vertical="center" wrapText="1"/>
      <protection/>
    </xf>
    <xf numFmtId="0" fontId="1" fillId="0" borderId="0" xfId="52" applyFont="1" applyFill="1" applyAlignment="1" applyProtection="1">
      <alignment horizontal="justify" vertical="center" wrapText="1"/>
      <protection/>
    </xf>
    <xf numFmtId="0" fontId="10" fillId="0" borderId="0" xfId="52" applyFont="1" applyFill="1" applyBorder="1" applyAlignment="1" applyProtection="1">
      <alignment horizont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52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0" fontId="2" fillId="0" borderId="12" xfId="52" applyFont="1" applyFill="1" applyBorder="1" applyAlignment="1" applyProtection="1">
      <alignment horizontal="center"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3" fontId="1" fillId="0" borderId="0" xfId="0" applyNumberFormat="1" applyFont="1" applyFill="1" applyAlignment="1" applyProtection="1">
      <alignment horizontal="justify" vertical="top" wrapText="1"/>
      <protection/>
    </xf>
    <xf numFmtId="0" fontId="3" fillId="33" borderId="0" xfId="52" applyFont="1" applyFill="1" applyAlignment="1" applyProtection="1">
      <alignment horizontal="center"/>
      <protection/>
    </xf>
    <xf numFmtId="0" fontId="3" fillId="33" borderId="0" xfId="52" applyFont="1" applyFill="1" applyAlignment="1" applyProtection="1">
      <alignment wrapText="1"/>
      <protection/>
    </xf>
    <xf numFmtId="3" fontId="3" fillId="33" borderId="0" xfId="52" applyNumberFormat="1" applyFont="1" applyFill="1" applyAlignment="1" applyProtection="1">
      <alignment/>
      <protection/>
    </xf>
    <xf numFmtId="0" fontId="3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center"/>
      <protection/>
    </xf>
    <xf numFmtId="0" fontId="1" fillId="0" borderId="0" xfId="52" applyFont="1" applyFill="1" applyAlignment="1" applyProtection="1">
      <alignment horizontal="left" wrapText="1"/>
      <protection/>
    </xf>
    <xf numFmtId="3" fontId="1" fillId="0" borderId="0" xfId="52" applyNumberFormat="1" applyFont="1" applyFill="1" applyAlignment="1" applyProtection="1">
      <alignment horizontal="left" wrapText="1"/>
      <protection/>
    </xf>
    <xf numFmtId="0" fontId="1" fillId="0" borderId="0" xfId="52" applyFont="1" applyFill="1" applyProtection="1">
      <alignment/>
      <protection/>
    </xf>
    <xf numFmtId="0" fontId="12" fillId="0" borderId="13" xfId="52" applyFont="1" applyFill="1" applyBorder="1" applyAlignment="1" applyProtection="1">
      <alignment horizontal="center" vertical="center"/>
      <protection/>
    </xf>
    <xf numFmtId="0" fontId="12" fillId="0" borderId="13" xfId="52" applyFont="1" applyFill="1" applyBorder="1" applyAlignment="1" applyProtection="1">
      <alignment vertical="center" wrapText="1"/>
      <protection/>
    </xf>
    <xf numFmtId="4" fontId="12" fillId="0" borderId="13" xfId="52" applyNumberFormat="1" applyFont="1" applyFill="1" applyBorder="1" applyAlignment="1" applyProtection="1">
      <alignment vertical="center"/>
      <protection/>
    </xf>
    <xf numFmtId="3" fontId="12" fillId="0" borderId="13" xfId="52" applyNumberFormat="1" applyFont="1" applyFill="1" applyBorder="1" applyAlignment="1" applyProtection="1">
      <alignment vertical="center"/>
      <protection/>
    </xf>
    <xf numFmtId="0" fontId="12" fillId="0" borderId="0" xfId="52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5" fillId="0" borderId="13" xfId="52" applyFont="1" applyFill="1" applyBorder="1" applyAlignment="1" applyProtection="1">
      <alignment horizontal="center" vertical="center"/>
      <protection/>
    </xf>
    <xf numFmtId="0" fontId="5" fillId="0" borderId="13" xfId="52" applyFont="1" applyFill="1" applyBorder="1" applyAlignment="1" applyProtection="1">
      <alignment vertical="center" wrapText="1"/>
      <protection/>
    </xf>
    <xf numFmtId="3" fontId="5" fillId="0" borderId="13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5" fillId="0" borderId="0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Alignment="1" applyProtection="1">
      <alignment vertical="center" wrapText="1"/>
      <protection/>
    </xf>
    <xf numFmtId="3" fontId="4" fillId="0" borderId="0" xfId="52" applyNumberFormat="1" applyFont="1" applyFill="1" applyAlignment="1" applyProtection="1">
      <alignment vertical="center"/>
      <protection/>
    </xf>
    <xf numFmtId="49" fontId="4" fillId="0" borderId="0" xfId="52" applyNumberFormat="1" applyFont="1" applyFill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justify" wrapText="1"/>
      <protection/>
    </xf>
    <xf numFmtId="49" fontId="5" fillId="0" borderId="0" xfId="52" applyNumberFormat="1" applyFont="1" applyFill="1" applyBorder="1" applyAlignment="1" applyProtection="1">
      <alignment horizontal="center" vertical="center"/>
      <protection/>
    </xf>
    <xf numFmtId="0" fontId="1" fillId="0" borderId="0" xfId="52" applyFont="1" applyFill="1" applyBorder="1" applyAlignment="1" applyProtection="1">
      <alignment horizontal="justify" wrapText="1"/>
      <protection/>
    </xf>
    <xf numFmtId="0" fontId="5" fillId="0" borderId="13" xfId="52" applyFont="1" applyFill="1" applyBorder="1" applyAlignment="1" applyProtection="1">
      <alignment horizontal="center" vertical="top"/>
      <protection/>
    </xf>
    <xf numFmtId="3" fontId="5" fillId="0" borderId="13" xfId="52" applyNumberFormat="1" applyFont="1" applyFill="1" applyBorder="1" applyAlignment="1" applyProtection="1">
      <alignment/>
      <protection/>
    </xf>
    <xf numFmtId="0" fontId="4" fillId="0" borderId="14" xfId="52" applyFont="1" applyFill="1" applyBorder="1" applyAlignment="1" applyProtection="1">
      <alignment horizontal="center" vertical="center"/>
      <protection/>
    </xf>
    <xf numFmtId="0" fontId="4" fillId="0" borderId="14" xfId="52" applyFont="1" applyFill="1" applyBorder="1" applyAlignment="1" applyProtection="1">
      <alignment horizontal="center" vertical="top"/>
      <protection/>
    </xf>
    <xf numFmtId="0" fontId="4" fillId="0" borderId="14" xfId="52" applyFont="1" applyFill="1" applyBorder="1" applyAlignment="1" applyProtection="1">
      <alignment vertical="center" wrapText="1"/>
      <protection/>
    </xf>
    <xf numFmtId="3" fontId="4" fillId="0" borderId="14" xfId="52" applyNumberFormat="1" applyFont="1" applyFill="1" applyBorder="1" applyAlignment="1" applyProtection="1">
      <alignment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Alignment="1" applyProtection="1">
      <alignment horizontal="center" vertical="top"/>
      <protection/>
    </xf>
    <xf numFmtId="3" fontId="4" fillId="0" borderId="0" xfId="52" applyNumberFormat="1" applyFont="1" applyFill="1" applyAlignment="1" applyProtection="1">
      <alignment/>
      <protection/>
    </xf>
    <xf numFmtId="0" fontId="4" fillId="0" borderId="0" xfId="52" applyFont="1" applyFill="1" applyAlignment="1" applyProtection="1">
      <alignment horizontal="left" wrapText="1"/>
      <protection/>
    </xf>
    <xf numFmtId="0" fontId="4" fillId="0" borderId="0" xfId="52" applyFont="1" applyFill="1" applyAlignment="1" applyProtection="1">
      <alignment wrapText="1"/>
      <protection/>
    </xf>
    <xf numFmtId="0" fontId="1" fillId="0" borderId="0" xfId="52" applyFont="1" applyFill="1" applyBorder="1" applyAlignment="1" applyProtection="1">
      <alignment horizontal="left" wrapText="1"/>
      <protection/>
    </xf>
    <xf numFmtId="0" fontId="1" fillId="0" borderId="0" xfId="52" applyFont="1" applyFill="1" applyAlignment="1" applyProtection="1">
      <alignment horizontal="center" wrapText="1"/>
      <protection/>
    </xf>
    <xf numFmtId="203" fontId="1" fillId="0" borderId="0" xfId="52" applyNumberFormat="1" applyFont="1" applyFill="1" applyAlignment="1" applyProtection="1">
      <alignment horizontal="right" wrapText="1"/>
      <protection/>
    </xf>
    <xf numFmtId="0" fontId="1" fillId="0" borderId="0" xfId="52" applyFont="1" applyFill="1" applyBorder="1" applyAlignment="1" applyProtection="1">
      <alignment horizontal="left" vertical="center" wrapText="1"/>
      <protection/>
    </xf>
    <xf numFmtId="0" fontId="1" fillId="0" borderId="0" xfId="52" applyFont="1" applyFill="1" applyAlignment="1" applyProtection="1">
      <alignment horizontal="left" vertical="center" wrapText="1"/>
      <protection/>
    </xf>
    <xf numFmtId="0" fontId="1" fillId="0" borderId="0" xfId="52" applyFont="1" applyFill="1" applyAlignment="1" applyProtection="1">
      <alignment horizontal="center" vertical="center" wrapText="1"/>
      <protection/>
    </xf>
    <xf numFmtId="203" fontId="1" fillId="0" borderId="0" xfId="52" applyNumberFormat="1" applyFont="1" applyFill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4" fontId="5" fillId="0" borderId="13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Protection="1">
      <alignment/>
      <protection/>
    </xf>
    <xf numFmtId="0" fontId="1" fillId="0" borderId="0" xfId="52" applyFont="1" applyFill="1" applyBorder="1" applyAlignment="1" applyProtection="1">
      <alignment horizontal="justify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4" fillId="0" borderId="0" xfId="52" applyFont="1" applyFill="1" applyAlignment="1" applyProtection="1">
      <alignment horizontal="justify" vertical="center" wrapText="1"/>
      <protection/>
    </xf>
    <xf numFmtId="3" fontId="1" fillId="0" borderId="0" xfId="52" applyNumberFormat="1" applyFont="1" applyFill="1" applyAlignment="1" applyProtection="1">
      <alignment horizontal="justify" vertical="center" wrapText="1"/>
      <protection/>
    </xf>
    <xf numFmtId="0" fontId="5" fillId="0" borderId="13" xfId="52" applyFont="1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wrapText="1"/>
      <protection/>
    </xf>
    <xf numFmtId="3" fontId="3" fillId="33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wrapText="1"/>
      <protection/>
    </xf>
    <xf numFmtId="3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 wrapText="1"/>
      <protection/>
    </xf>
    <xf numFmtId="4" fontId="13" fillId="0" borderId="13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4" fillId="0" borderId="0" xfId="52" applyNumberFormat="1" applyFont="1" applyFill="1" applyAlignment="1" applyProtection="1">
      <alignment horizontal="right" vertical="center"/>
      <protection/>
    </xf>
    <xf numFmtId="49" fontId="1" fillId="0" borderId="0" xfId="52" applyNumberFormat="1" applyFont="1" applyFill="1" applyAlignment="1" applyProtection="1">
      <alignment horizontal="right" vertical="center"/>
      <protection/>
    </xf>
    <xf numFmtId="0" fontId="4" fillId="34" borderId="0" xfId="52" applyFont="1" applyFill="1" applyAlignment="1" applyProtection="1">
      <alignment horizontal="center" vertical="center"/>
      <protection/>
    </xf>
    <xf numFmtId="0" fontId="1" fillId="34" borderId="0" xfId="52" applyFont="1" applyFill="1" applyAlignment="1" applyProtection="1">
      <alignment horizontal="justify" vertical="center" wrapText="1"/>
      <protection/>
    </xf>
    <xf numFmtId="0" fontId="4" fillId="34" borderId="0" xfId="52" applyFont="1" applyFill="1" applyAlignment="1" applyProtection="1">
      <alignment vertical="center"/>
      <protection/>
    </xf>
    <xf numFmtId="0" fontId="1" fillId="0" borderId="0" xfId="55" applyFont="1" applyFill="1" applyAlignment="1" applyProtection="1">
      <alignment horizontal="justify" wrapText="1"/>
      <protection/>
    </xf>
    <xf numFmtId="0" fontId="1" fillId="0" borderId="0" xfId="55" applyFont="1" applyFill="1" applyAlignment="1" applyProtection="1">
      <alignment horizontal="justify" vertical="center" wrapText="1"/>
      <protection/>
    </xf>
    <xf numFmtId="0" fontId="1" fillId="0" borderId="0" xfId="52" applyFont="1" applyFill="1" applyAlignment="1" applyProtection="1">
      <alignment horizontal="justify" wrapText="1"/>
      <protection/>
    </xf>
    <xf numFmtId="0" fontId="4" fillId="0" borderId="0" xfId="52" applyFont="1" applyFill="1" applyAlignment="1" applyProtection="1">
      <alignment vertical="top"/>
      <protection/>
    </xf>
    <xf numFmtId="3" fontId="1" fillId="0" borderId="0" xfId="52" applyNumberFormat="1" applyFont="1" applyFill="1" applyAlignment="1" applyProtection="1">
      <alignment horizontal="justify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4" fillId="0" borderId="0" xfId="52" applyNumberFormat="1" applyFont="1" applyFill="1" applyAlignment="1" applyProtection="1">
      <alignment horizontal="center" vertical="center"/>
      <protection/>
    </xf>
    <xf numFmtId="0" fontId="4" fillId="0" borderId="0" xfId="52" applyNumberFormat="1" applyFont="1" applyFill="1" applyAlignment="1" applyProtection="1">
      <alignment horizontal="left" vertical="center" wrapText="1"/>
      <protection/>
    </xf>
    <xf numFmtId="49" fontId="1" fillId="0" borderId="0" xfId="52" applyNumberFormat="1" applyFont="1" applyFill="1" applyAlignment="1" applyProtection="1">
      <alignment horizontal="justify" vertical="center" wrapText="1"/>
      <protection/>
    </xf>
    <xf numFmtId="0" fontId="5" fillId="0" borderId="15" xfId="52" applyFont="1" applyFill="1" applyBorder="1" applyAlignment="1" applyProtection="1">
      <alignment horizontal="center" vertical="center"/>
      <protection/>
    </xf>
    <xf numFmtId="0" fontId="5" fillId="0" borderId="15" xfId="52" applyFont="1" applyFill="1" applyBorder="1" applyAlignment="1" applyProtection="1">
      <alignment vertical="center" wrapText="1"/>
      <protection/>
    </xf>
    <xf numFmtId="3" fontId="5" fillId="0" borderId="15" xfId="52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left"/>
      <protection/>
    </xf>
    <xf numFmtId="3" fontId="5" fillId="33" borderId="16" xfId="0" applyNumberFormat="1" applyFont="1" applyFill="1" applyBorder="1" applyAlignment="1" applyProtection="1">
      <alignment/>
      <protection/>
    </xf>
    <xf numFmtId="0" fontId="1" fillId="0" borderId="10" xfId="52" applyFont="1" applyFill="1" applyBorder="1" applyAlignment="1" applyProtection="1">
      <alignment horizontal="center" vertical="center"/>
      <protection/>
    </xf>
    <xf numFmtId="0" fontId="1" fillId="0" borderId="17" xfId="52" applyFont="1" applyFill="1" applyBorder="1" applyAlignment="1" applyProtection="1">
      <alignment horizontal="justify" vertical="center" wrapText="1"/>
      <protection/>
    </xf>
    <xf numFmtId="0" fontId="1" fillId="0" borderId="18" xfId="52" applyFont="1" applyFill="1" applyBorder="1" applyAlignment="1" applyProtection="1">
      <alignment horizontal="justify" vertical="center" wrapText="1"/>
      <protection/>
    </xf>
    <xf numFmtId="4" fontId="13" fillId="0" borderId="10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 horizontal="left" vertical="center"/>
      <protection/>
    </xf>
    <xf numFmtId="0" fontId="1" fillId="0" borderId="19" xfId="52" applyFont="1" applyFill="1" applyBorder="1" applyAlignment="1" applyProtection="1">
      <alignment horizontal="left" vertical="center" wrapText="1"/>
      <protection/>
    </xf>
    <xf numFmtId="0" fontId="1" fillId="0" borderId="20" xfId="52" applyFont="1" applyFill="1" applyBorder="1" applyAlignment="1" applyProtection="1">
      <alignment horizontal="left" vertical="center" wrapText="1"/>
      <protection/>
    </xf>
    <xf numFmtId="0" fontId="1" fillId="0" borderId="21" xfId="52" applyFont="1" applyFill="1" applyBorder="1" applyAlignment="1" applyProtection="1">
      <alignment horizontal="left" vertical="center" wrapText="1"/>
      <protection/>
    </xf>
    <xf numFmtId="0" fontId="1" fillId="0" borderId="22" xfId="52" applyFont="1" applyFill="1" applyBorder="1" applyAlignment="1" applyProtection="1">
      <alignment horizontal="left" vertical="center" wrapText="1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0" fontId="1" fillId="0" borderId="12" xfId="52" applyFont="1" applyFill="1" applyBorder="1" applyAlignment="1" applyProtection="1">
      <alignment horizontal="left" vertical="center" wrapText="1"/>
      <protection/>
    </xf>
    <xf numFmtId="0" fontId="1" fillId="0" borderId="17" xfId="52" applyFont="1" applyFill="1" applyBorder="1" applyAlignment="1" applyProtection="1">
      <alignment horizontal="left" vertical="center" wrapText="1"/>
      <protection/>
    </xf>
    <xf numFmtId="0" fontId="0" fillId="0" borderId="18" xfId="52" applyFill="1" applyBorder="1" applyProtection="1">
      <alignment/>
      <protection/>
    </xf>
    <xf numFmtId="4" fontId="1" fillId="0" borderId="10" xfId="52" applyNumberFormat="1" applyFont="1" applyFill="1" applyBorder="1" applyAlignment="1" applyProtection="1">
      <alignment vertical="center"/>
      <protection/>
    </xf>
    <xf numFmtId="3" fontId="1" fillId="0" borderId="10" xfId="52" applyNumberFormat="1" applyFont="1" applyFill="1" applyBorder="1" applyAlignment="1" applyProtection="1">
      <alignment vertical="center"/>
      <protection/>
    </xf>
    <xf numFmtId="0" fontId="1" fillId="0" borderId="17" xfId="56" applyFont="1" applyFill="1" applyBorder="1" applyAlignment="1" applyProtection="1">
      <alignment horizontal="left" vertical="center" wrapText="1"/>
      <protection/>
    </xf>
    <xf numFmtId="0" fontId="43" fillId="0" borderId="18" xfId="56" applyFill="1" applyBorder="1" applyProtection="1">
      <alignment/>
      <protection/>
    </xf>
    <xf numFmtId="0" fontId="5" fillId="0" borderId="0" xfId="56" applyFont="1" applyFill="1" applyAlignment="1" applyProtection="1">
      <alignment horizontal="left" vertical="center"/>
      <protection/>
    </xf>
    <xf numFmtId="0" fontId="1" fillId="0" borderId="23" xfId="52" applyFont="1" applyFill="1" applyBorder="1" applyAlignment="1" applyProtection="1">
      <alignment horizontal="left" vertical="center" wrapText="1"/>
      <protection/>
    </xf>
    <xf numFmtId="0" fontId="1" fillId="0" borderId="18" xfId="52" applyFont="1" applyFill="1" applyBorder="1" applyAlignment="1" applyProtection="1">
      <alignment horizontal="left" vertical="center" wrapText="1"/>
      <protection/>
    </xf>
    <xf numFmtId="3" fontId="13" fillId="0" borderId="10" xfId="5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justify" vertical="center" wrapText="1"/>
      <protection/>
    </xf>
    <xf numFmtId="3" fontId="1" fillId="0" borderId="0" xfId="0" applyNumberFormat="1" applyFont="1" applyFill="1" applyAlignment="1" applyProtection="1">
      <alignment horizontal="justify" vertical="center" wrapText="1"/>
      <protection/>
    </xf>
    <xf numFmtId="0" fontId="3" fillId="33" borderId="0" xfId="52" applyFont="1" applyFill="1" applyAlignment="1" applyProtection="1">
      <alignment horizontal="left" wrapText="1"/>
      <protection/>
    </xf>
    <xf numFmtId="3" fontId="3" fillId="33" borderId="0" xfId="52" applyNumberFormat="1" applyFont="1" applyFill="1" applyProtection="1">
      <alignment/>
      <protection/>
    </xf>
    <xf numFmtId="0" fontId="1" fillId="0" borderId="0" xfId="52" applyFont="1" applyFill="1" applyAlignment="1" applyProtection="1">
      <alignment wrapText="1"/>
      <protection/>
    </xf>
    <xf numFmtId="3" fontId="1" fillId="0" borderId="0" xfId="52" applyNumberFormat="1" applyFont="1" applyFill="1" applyAlignment="1" applyProtection="1">
      <alignment wrapText="1"/>
      <protection/>
    </xf>
    <xf numFmtId="0" fontId="1" fillId="0" borderId="0" xfId="52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wrapText="1"/>
      <protection/>
    </xf>
    <xf numFmtId="3" fontId="1" fillId="0" borderId="0" xfId="0" applyNumberFormat="1" applyFont="1" applyFill="1" applyAlignment="1" applyProtection="1">
      <alignment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Obliczenia" xfId="57"/>
    <cellStyle name="Followed Hyperlink" xfId="58"/>
    <cellStyle name="Percent" xfId="59"/>
    <cellStyle name="Styl 1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J467"/>
  <sheetViews>
    <sheetView tabSelected="1" view="pageBreakPreview" zoomScaleSheetLayoutView="100" zoomScalePageLayoutView="0" workbookViewId="0" topLeftCell="A367">
      <selection activeCell="C383" sqref="C383:H383"/>
    </sheetView>
  </sheetViews>
  <sheetFormatPr defaultColWidth="9.140625" defaultRowHeight="12.75"/>
  <cols>
    <col min="1" max="1" width="3.57421875" style="79" customWidth="1"/>
    <col min="2" max="2" width="6.28125" style="79" customWidth="1"/>
    <col min="3" max="3" width="44.421875" style="140" customWidth="1"/>
    <col min="4" max="4" width="13.140625" style="141" customWidth="1"/>
    <col min="5" max="5" width="14.28125" style="141" customWidth="1"/>
    <col min="6" max="6" width="13.57421875" style="141" customWidth="1"/>
    <col min="7" max="7" width="12.7109375" style="141" customWidth="1"/>
    <col min="8" max="8" width="13.00390625" style="141" customWidth="1"/>
    <col min="9" max="16384" width="9.140625" style="82" customWidth="1"/>
  </cols>
  <sheetData>
    <row r="1" spans="1:8" s="6" customFormat="1" ht="18" customHeight="1">
      <c r="A1" s="5" t="s">
        <v>23</v>
      </c>
      <c r="B1" s="5"/>
      <c r="C1" s="5"/>
      <c r="D1" s="5"/>
      <c r="E1" s="5"/>
      <c r="F1" s="5"/>
      <c r="G1" s="5"/>
      <c r="H1" s="5"/>
    </row>
    <row r="2" spans="1:8" s="8" customFormat="1" ht="20.25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s="9" customFormat="1" ht="123.75" customHeight="1">
      <c r="A3" s="4" t="s">
        <v>376</v>
      </c>
      <c r="B3" s="4"/>
      <c r="C3" s="4"/>
      <c r="D3" s="4"/>
      <c r="E3" s="4"/>
      <c r="F3" s="4"/>
      <c r="G3" s="4"/>
      <c r="H3" s="4"/>
    </row>
    <row r="4" spans="1:140" s="9" customFormat="1" ht="42.75" customHeight="1">
      <c r="A4" s="4" t="s">
        <v>119</v>
      </c>
      <c r="B4" s="4"/>
      <c r="C4" s="4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</row>
    <row r="5" spans="1:8" s="8" customFormat="1" ht="20.25" customHeight="1">
      <c r="A5" s="7" t="s">
        <v>1</v>
      </c>
      <c r="B5" s="7"/>
      <c r="C5" s="7"/>
      <c r="D5" s="7"/>
      <c r="E5" s="7"/>
      <c r="F5" s="7"/>
      <c r="G5" s="7"/>
      <c r="H5" s="7"/>
    </row>
    <row r="6" spans="1:8" s="6" customFormat="1" ht="69" customHeight="1">
      <c r="A6" s="10" t="s">
        <v>100</v>
      </c>
      <c r="B6" s="10"/>
      <c r="C6" s="10"/>
      <c r="D6" s="10"/>
      <c r="E6" s="10"/>
      <c r="F6" s="10"/>
      <c r="G6" s="10"/>
      <c r="H6" s="10"/>
    </row>
    <row r="7" spans="1:8" s="6" customFormat="1" ht="25.5" customHeight="1">
      <c r="A7" s="10" t="s">
        <v>99</v>
      </c>
      <c r="B7" s="10"/>
      <c r="C7" s="10"/>
      <c r="D7" s="10"/>
      <c r="E7" s="10"/>
      <c r="F7" s="10"/>
      <c r="G7" s="10"/>
      <c r="H7" s="10"/>
    </row>
    <row r="8" spans="1:8" s="8" customFormat="1" ht="20.25" customHeight="1">
      <c r="A8" s="7" t="s">
        <v>37</v>
      </c>
      <c r="B8" s="7"/>
      <c r="C8" s="7"/>
      <c r="D8" s="7"/>
      <c r="E8" s="7"/>
      <c r="F8" s="7"/>
      <c r="G8" s="7"/>
      <c r="H8" s="7"/>
    </row>
    <row r="9" spans="1:8" s="12" customFormat="1" ht="20.25" customHeight="1">
      <c r="A9" s="11" t="s">
        <v>3</v>
      </c>
      <c r="B9" s="11"/>
      <c r="C9" s="11"/>
      <c r="D9" s="11"/>
      <c r="E9" s="11"/>
      <c r="F9" s="11"/>
      <c r="G9" s="11"/>
      <c r="H9" s="11"/>
    </row>
    <row r="10" spans="1:8" s="12" customFormat="1" ht="20.25" customHeight="1">
      <c r="A10" s="13" t="s">
        <v>84</v>
      </c>
      <c r="B10" s="13"/>
      <c r="C10" s="13"/>
      <c r="D10" s="13"/>
      <c r="E10" s="13"/>
      <c r="F10" s="13"/>
      <c r="G10" s="13"/>
      <c r="H10" s="13"/>
    </row>
    <row r="11" spans="1:8" s="18" customFormat="1" ht="91.5" customHeight="1">
      <c r="A11" s="14" t="s">
        <v>13</v>
      </c>
      <c r="B11" s="15" t="s">
        <v>4</v>
      </c>
      <c r="C11" s="16"/>
      <c r="D11" s="17" t="s">
        <v>5</v>
      </c>
      <c r="E11" s="17" t="s">
        <v>8</v>
      </c>
      <c r="F11" s="17" t="s">
        <v>6</v>
      </c>
      <c r="G11" s="17" t="s">
        <v>14</v>
      </c>
      <c r="H11" s="17" t="s">
        <v>7</v>
      </c>
    </row>
    <row r="12" spans="1:8" s="2" customFormat="1" ht="11.25" customHeight="1">
      <c r="A12" s="1"/>
      <c r="B12" s="1"/>
      <c r="C12" s="19"/>
      <c r="D12" s="19"/>
      <c r="E12" s="19"/>
      <c r="F12" s="19"/>
      <c r="G12" s="19"/>
      <c r="H12" s="20"/>
    </row>
    <row r="13" spans="1:8" s="24" customFormat="1" ht="14.25" customHeight="1">
      <c r="A13" s="21" t="s">
        <v>9</v>
      </c>
      <c r="B13" s="21"/>
      <c r="C13" s="22" t="s">
        <v>24</v>
      </c>
      <c r="D13" s="23"/>
      <c r="E13" s="23"/>
      <c r="F13" s="23"/>
      <c r="G13" s="23"/>
      <c r="H13" s="23"/>
    </row>
    <row r="14" spans="1:8" s="28" customFormat="1" ht="11.25" customHeight="1">
      <c r="A14" s="25"/>
      <c r="B14" s="25"/>
      <c r="C14" s="26"/>
      <c r="D14" s="26"/>
      <c r="E14" s="26"/>
      <c r="F14" s="26"/>
      <c r="G14" s="26"/>
      <c r="H14" s="27"/>
    </row>
    <row r="15" spans="1:8" s="33" customFormat="1" ht="24" customHeight="1">
      <c r="A15" s="29"/>
      <c r="B15" s="29"/>
      <c r="C15" s="30" t="s">
        <v>15</v>
      </c>
      <c r="D15" s="31">
        <v>1009017643.56</v>
      </c>
      <c r="E15" s="32">
        <f>E17+E21+E27+E34+E40+E102+E106+E110+E115+E124</f>
        <v>11355052</v>
      </c>
      <c r="F15" s="32">
        <f>F17+F21+F27+F34+F40+F102+F106+F110+F115+F124</f>
        <v>68636945</v>
      </c>
      <c r="G15" s="32">
        <f>G17+G21+G27+G34+G40+G102+G106+G110+G115+G124</f>
        <v>33940</v>
      </c>
      <c r="H15" s="31">
        <f>D15+E15-F15</f>
        <v>951735750.56</v>
      </c>
    </row>
    <row r="16" spans="1:8" s="35" customFormat="1" ht="7.5" customHeight="1">
      <c r="A16" s="34"/>
      <c r="B16" s="34"/>
      <c r="C16" s="3"/>
      <c r="D16" s="3"/>
      <c r="E16" s="3"/>
      <c r="F16" s="3"/>
      <c r="G16" s="3"/>
      <c r="H16" s="3"/>
    </row>
    <row r="17" spans="1:8" s="39" customFormat="1" ht="24.75" customHeight="1">
      <c r="A17" s="36"/>
      <c r="B17" s="36">
        <v>150</v>
      </c>
      <c r="C17" s="37" t="s">
        <v>70</v>
      </c>
      <c r="D17" s="38">
        <v>3977626</v>
      </c>
      <c r="E17" s="38">
        <f>E18</f>
        <v>0</v>
      </c>
      <c r="F17" s="38">
        <f>F18</f>
        <v>1855135</v>
      </c>
      <c r="G17" s="38">
        <f>G18</f>
        <v>0</v>
      </c>
      <c r="H17" s="38">
        <f>D17+E17-F17</f>
        <v>2122491</v>
      </c>
    </row>
    <row r="18" spans="1:8" s="39" customFormat="1" ht="18.75" customHeight="1">
      <c r="A18" s="40"/>
      <c r="B18" s="1">
        <v>15011</v>
      </c>
      <c r="C18" s="41" t="s">
        <v>187</v>
      </c>
      <c r="D18" s="42">
        <v>3710269</v>
      </c>
      <c r="E18" s="42">
        <v>0</v>
      </c>
      <c r="F18" s="42">
        <v>1855135</v>
      </c>
      <c r="G18" s="42">
        <v>0</v>
      </c>
      <c r="H18" s="42">
        <f>D18+E18-F18</f>
        <v>1855134</v>
      </c>
    </row>
    <row r="19" spans="1:8" s="2" customFormat="1" ht="43.5" customHeight="1">
      <c r="A19" s="1"/>
      <c r="B19" s="1"/>
      <c r="C19" s="4" t="s">
        <v>375</v>
      </c>
      <c r="D19" s="4"/>
      <c r="E19" s="4"/>
      <c r="F19" s="4"/>
      <c r="G19" s="4"/>
      <c r="H19" s="4"/>
    </row>
    <row r="20" spans="1:8" s="2" customFormat="1" ht="6" customHeight="1">
      <c r="A20" s="1"/>
      <c r="B20" s="1"/>
      <c r="C20" s="3"/>
      <c r="D20" s="3"/>
      <c r="E20" s="3"/>
      <c r="F20" s="3"/>
      <c r="G20" s="3"/>
      <c r="H20" s="3"/>
    </row>
    <row r="21" spans="1:8" s="39" customFormat="1" ht="24.75" customHeight="1">
      <c r="A21" s="36"/>
      <c r="B21" s="36">
        <v>600</v>
      </c>
      <c r="C21" s="37" t="s">
        <v>33</v>
      </c>
      <c r="D21" s="38">
        <v>81838038</v>
      </c>
      <c r="E21" s="38">
        <f>E22</f>
        <v>498054</v>
      </c>
      <c r="F21" s="38">
        <f>F22</f>
        <v>0</v>
      </c>
      <c r="G21" s="38">
        <f>G22</f>
        <v>0</v>
      </c>
      <c r="H21" s="38">
        <f>D21+E21-F21</f>
        <v>82336092</v>
      </c>
    </row>
    <row r="22" spans="1:8" s="2" customFormat="1" ht="21.75" customHeight="1">
      <c r="A22" s="1"/>
      <c r="B22" s="43" t="s">
        <v>59</v>
      </c>
      <c r="C22" s="41" t="s">
        <v>58</v>
      </c>
      <c r="D22" s="42">
        <v>28525674</v>
      </c>
      <c r="E22" s="42">
        <v>498054</v>
      </c>
      <c r="F22" s="42">
        <v>0</v>
      </c>
      <c r="G22" s="42">
        <v>0</v>
      </c>
      <c r="H22" s="42">
        <f>D22+E22-F22</f>
        <v>29023728</v>
      </c>
    </row>
    <row r="23" spans="1:8" s="2" customFormat="1" ht="16.5" customHeight="1">
      <c r="A23" s="1"/>
      <c r="B23" s="1"/>
      <c r="C23" s="44" t="s">
        <v>181</v>
      </c>
      <c r="D23" s="44"/>
      <c r="E23" s="44"/>
      <c r="F23" s="44"/>
      <c r="G23" s="44"/>
      <c r="H23" s="44"/>
    </row>
    <row r="24" spans="1:8" s="2" customFormat="1" ht="42.75" customHeight="1">
      <c r="A24" s="1"/>
      <c r="B24" s="1"/>
      <c r="C24" s="4" t="s">
        <v>180</v>
      </c>
      <c r="D24" s="4"/>
      <c r="E24" s="4"/>
      <c r="F24" s="4"/>
      <c r="G24" s="4"/>
      <c r="H24" s="4"/>
    </row>
    <row r="25" spans="1:8" s="2" customFormat="1" ht="14.25" customHeight="1">
      <c r="A25" s="1"/>
      <c r="B25" s="1"/>
      <c r="C25" s="4" t="s">
        <v>299</v>
      </c>
      <c r="D25" s="4"/>
      <c r="E25" s="4"/>
      <c r="F25" s="4"/>
      <c r="G25" s="4"/>
      <c r="H25" s="4"/>
    </row>
    <row r="26" spans="1:8" s="2" customFormat="1" ht="5.25" customHeight="1">
      <c r="A26" s="1"/>
      <c r="B26" s="1"/>
      <c r="C26" s="4"/>
      <c r="D26" s="4"/>
      <c r="E26" s="4"/>
      <c r="F26" s="4"/>
      <c r="G26" s="4"/>
      <c r="H26" s="4"/>
    </row>
    <row r="27" spans="1:8" s="39" customFormat="1" ht="24.75" customHeight="1">
      <c r="A27" s="36"/>
      <c r="B27" s="36">
        <v>710</v>
      </c>
      <c r="C27" s="37" t="s">
        <v>107</v>
      </c>
      <c r="D27" s="38">
        <v>415790</v>
      </c>
      <c r="E27" s="38">
        <f>E28</f>
        <v>50</v>
      </c>
      <c r="F27" s="38">
        <f>F28</f>
        <v>1479</v>
      </c>
      <c r="G27" s="38">
        <f>G28</f>
        <v>0</v>
      </c>
      <c r="H27" s="38">
        <f>D27+E27-F27</f>
        <v>414361</v>
      </c>
    </row>
    <row r="28" spans="2:8" s="2" customFormat="1" ht="24.75" customHeight="1">
      <c r="B28" s="2">
        <v>71003</v>
      </c>
      <c r="C28" s="41" t="s">
        <v>130</v>
      </c>
      <c r="D28" s="42">
        <v>3000</v>
      </c>
      <c r="E28" s="42">
        <v>50</v>
      </c>
      <c r="F28" s="42">
        <v>1479</v>
      </c>
      <c r="G28" s="42">
        <v>0</v>
      </c>
      <c r="H28" s="42">
        <f>D28+E28-F28</f>
        <v>1571</v>
      </c>
    </row>
    <row r="29" spans="1:8" s="39" customFormat="1" ht="26.25" customHeight="1">
      <c r="A29" s="40"/>
      <c r="B29" s="45"/>
      <c r="C29" s="46" t="s">
        <v>131</v>
      </c>
      <c r="D29" s="46"/>
      <c r="E29" s="46"/>
      <c r="F29" s="46"/>
      <c r="G29" s="46"/>
      <c r="H29" s="46"/>
    </row>
    <row r="30" spans="1:8" s="39" customFormat="1" ht="15" customHeight="1">
      <c r="A30" s="40"/>
      <c r="B30" s="45"/>
      <c r="C30" s="10" t="s">
        <v>132</v>
      </c>
      <c r="D30" s="10"/>
      <c r="E30" s="10"/>
      <c r="F30" s="10"/>
      <c r="G30" s="10"/>
      <c r="H30" s="10"/>
    </row>
    <row r="31" spans="1:8" s="39" customFormat="1" ht="15.75" customHeight="1">
      <c r="A31" s="40"/>
      <c r="B31" s="45"/>
      <c r="C31" s="10" t="s">
        <v>133</v>
      </c>
      <c r="D31" s="10"/>
      <c r="E31" s="10"/>
      <c r="F31" s="10"/>
      <c r="G31" s="10"/>
      <c r="H31" s="10"/>
    </row>
    <row r="32" spans="1:8" s="2" customFormat="1" ht="35.25" customHeight="1">
      <c r="A32" s="1"/>
      <c r="B32" s="1"/>
      <c r="C32" s="3"/>
      <c r="D32" s="3"/>
      <c r="E32" s="3"/>
      <c r="F32" s="3"/>
      <c r="G32" s="3"/>
      <c r="H32" s="3"/>
    </row>
    <row r="33" spans="1:8" s="2" customFormat="1" ht="10.5" customHeight="1">
      <c r="A33" s="1"/>
      <c r="B33" s="1"/>
      <c r="C33" s="3"/>
      <c r="D33" s="3"/>
      <c r="E33" s="3"/>
      <c r="F33" s="3"/>
      <c r="G33" s="3"/>
      <c r="H33" s="3"/>
    </row>
    <row r="34" spans="1:8" s="39" customFormat="1" ht="45" customHeight="1">
      <c r="A34" s="36"/>
      <c r="B34" s="47">
        <v>756</v>
      </c>
      <c r="C34" s="37" t="s">
        <v>123</v>
      </c>
      <c r="D34" s="48">
        <v>333935110</v>
      </c>
      <c r="E34" s="48">
        <f>E35+E37</f>
        <v>108000</v>
      </c>
      <c r="F34" s="48">
        <f>F35+F37</f>
        <v>3500000</v>
      </c>
      <c r="G34" s="48">
        <f>G35+G37</f>
        <v>0</v>
      </c>
      <c r="H34" s="48">
        <f>D34+E34-F34</f>
        <v>330543110</v>
      </c>
    </row>
    <row r="35" spans="1:8" s="2" customFormat="1" ht="25.5" customHeight="1">
      <c r="A35" s="49"/>
      <c r="B35" s="50">
        <v>75618</v>
      </c>
      <c r="C35" s="51" t="s">
        <v>136</v>
      </c>
      <c r="D35" s="52">
        <v>1070975</v>
      </c>
      <c r="E35" s="52">
        <v>108000</v>
      </c>
      <c r="F35" s="52">
        <v>0</v>
      </c>
      <c r="G35" s="52">
        <v>0</v>
      </c>
      <c r="H35" s="52">
        <f>D35+E35-F35</f>
        <v>1178975</v>
      </c>
    </row>
    <row r="36" spans="1:8" s="2" customFormat="1" ht="42" customHeight="1">
      <c r="A36" s="53"/>
      <c r="B36" s="53"/>
      <c r="C36" s="4" t="s">
        <v>137</v>
      </c>
      <c r="D36" s="4"/>
      <c r="E36" s="4"/>
      <c r="F36" s="4"/>
      <c r="G36" s="4"/>
      <c r="H36" s="4"/>
    </row>
    <row r="37" spans="1:8" s="2" customFormat="1" ht="25.5" customHeight="1">
      <c r="A37" s="1"/>
      <c r="B37" s="54">
        <v>75623</v>
      </c>
      <c r="C37" s="41" t="s">
        <v>296</v>
      </c>
      <c r="D37" s="55">
        <v>332864135</v>
      </c>
      <c r="E37" s="55">
        <v>0</v>
      </c>
      <c r="F37" s="55">
        <v>3500000</v>
      </c>
      <c r="G37" s="55">
        <v>0</v>
      </c>
      <c r="H37" s="55">
        <f>D37+E37-F37</f>
        <v>329364135</v>
      </c>
    </row>
    <row r="38" spans="1:8" s="2" customFormat="1" ht="45.75" customHeight="1">
      <c r="A38" s="1"/>
      <c r="B38" s="54"/>
      <c r="C38" s="4" t="s">
        <v>377</v>
      </c>
      <c r="D38" s="4"/>
      <c r="E38" s="4"/>
      <c r="F38" s="4"/>
      <c r="G38" s="4"/>
      <c r="H38" s="4"/>
    </row>
    <row r="39" spans="1:8" s="35" customFormat="1" ht="5.25" customHeight="1">
      <c r="A39" s="34"/>
      <c r="B39" s="34"/>
      <c r="C39" s="3"/>
      <c r="D39" s="3"/>
      <c r="E39" s="3"/>
      <c r="F39" s="3"/>
      <c r="G39" s="3"/>
      <c r="H39" s="3"/>
    </row>
    <row r="40" spans="1:8" s="39" customFormat="1" ht="23.25" customHeight="1">
      <c r="A40" s="36"/>
      <c r="B40" s="36">
        <v>758</v>
      </c>
      <c r="C40" s="37" t="s">
        <v>47</v>
      </c>
      <c r="D40" s="38">
        <v>532802042</v>
      </c>
      <c r="E40" s="38">
        <f>E49+E71+E41+E47</f>
        <v>10594316</v>
      </c>
      <c r="F40" s="38">
        <f>F49+F71+F41+F47</f>
        <v>61371898</v>
      </c>
      <c r="G40" s="38">
        <f>G49+G71+G41+G47</f>
        <v>33940</v>
      </c>
      <c r="H40" s="38">
        <f>D40+E40-F40</f>
        <v>482024460</v>
      </c>
    </row>
    <row r="41" spans="1:8" s="2" customFormat="1" ht="27" customHeight="1">
      <c r="A41" s="1"/>
      <c r="B41" s="54">
        <v>75801</v>
      </c>
      <c r="C41" s="56" t="s">
        <v>125</v>
      </c>
      <c r="D41" s="55">
        <v>57752248</v>
      </c>
      <c r="E41" s="55">
        <v>1298842</v>
      </c>
      <c r="F41" s="55">
        <v>0</v>
      </c>
      <c r="G41" s="55">
        <v>0</v>
      </c>
      <c r="H41" s="55">
        <f>D41+E41-F41</f>
        <v>59051090</v>
      </c>
    </row>
    <row r="42" spans="1:8" s="2" customFormat="1" ht="14.25" customHeight="1">
      <c r="A42" s="1"/>
      <c r="B42" s="54"/>
      <c r="C42" s="44" t="s">
        <v>126</v>
      </c>
      <c r="D42" s="44"/>
      <c r="E42" s="44"/>
      <c r="F42" s="44"/>
      <c r="G42" s="44"/>
      <c r="H42" s="44"/>
    </row>
    <row r="43" spans="1:8" s="2" customFormat="1" ht="40.5" customHeight="1">
      <c r="A43" s="1"/>
      <c r="B43" s="54"/>
      <c r="C43" s="4" t="s">
        <v>341</v>
      </c>
      <c r="D43" s="4"/>
      <c r="E43" s="4"/>
      <c r="F43" s="4"/>
      <c r="G43" s="4"/>
      <c r="H43" s="4"/>
    </row>
    <row r="44" spans="1:8" s="2" customFormat="1" ht="54.75" customHeight="1">
      <c r="A44" s="1"/>
      <c r="B44" s="1"/>
      <c r="C44" s="4" t="s">
        <v>127</v>
      </c>
      <c r="D44" s="4"/>
      <c r="E44" s="4"/>
      <c r="F44" s="4"/>
      <c r="G44" s="4"/>
      <c r="H44" s="4"/>
    </row>
    <row r="45" spans="1:8" s="2" customFormat="1" ht="66" customHeight="1">
      <c r="A45" s="1"/>
      <c r="B45" s="1"/>
      <c r="C45" s="4" t="s">
        <v>128</v>
      </c>
      <c r="D45" s="4"/>
      <c r="E45" s="4"/>
      <c r="F45" s="4"/>
      <c r="G45" s="4"/>
      <c r="H45" s="4"/>
    </row>
    <row r="46" spans="1:8" s="2" customFormat="1" ht="43.5" customHeight="1">
      <c r="A46" s="1"/>
      <c r="B46" s="1"/>
      <c r="C46" s="4" t="s">
        <v>300</v>
      </c>
      <c r="D46" s="4"/>
      <c r="E46" s="4"/>
      <c r="F46" s="4"/>
      <c r="G46" s="4"/>
      <c r="H46" s="4"/>
    </row>
    <row r="47" spans="1:8" s="2" customFormat="1" ht="21" customHeight="1">
      <c r="A47" s="1"/>
      <c r="B47" s="1">
        <v>75833</v>
      </c>
      <c r="C47" s="41" t="s">
        <v>129</v>
      </c>
      <c r="D47" s="42">
        <v>55532299</v>
      </c>
      <c r="E47" s="42">
        <v>6170255</v>
      </c>
      <c r="F47" s="42">
        <v>0</v>
      </c>
      <c r="G47" s="42">
        <v>0</v>
      </c>
      <c r="H47" s="42">
        <f>D47+E47-F47</f>
        <v>61702554</v>
      </c>
    </row>
    <row r="48" spans="1:8" s="2" customFormat="1" ht="41.25" customHeight="1">
      <c r="A48" s="1"/>
      <c r="B48" s="54"/>
      <c r="C48" s="4" t="s">
        <v>378</v>
      </c>
      <c r="D48" s="4"/>
      <c r="E48" s="4"/>
      <c r="F48" s="4"/>
      <c r="G48" s="4"/>
      <c r="H48" s="4"/>
    </row>
    <row r="49" spans="1:8" s="2" customFormat="1" ht="38.25" customHeight="1">
      <c r="A49" s="1"/>
      <c r="B49" s="54">
        <v>75863</v>
      </c>
      <c r="C49" s="57" t="s">
        <v>60</v>
      </c>
      <c r="D49" s="55">
        <v>205626529</v>
      </c>
      <c r="E49" s="55">
        <v>2865068</v>
      </c>
      <c r="F49" s="55">
        <v>52342921</v>
      </c>
      <c r="G49" s="55">
        <v>0</v>
      </c>
      <c r="H49" s="55">
        <f>D49+E49-F49</f>
        <v>156148676</v>
      </c>
    </row>
    <row r="50" spans="1:8" s="2" customFormat="1" ht="27" customHeight="1">
      <c r="A50" s="1"/>
      <c r="B50" s="1"/>
      <c r="C50" s="44" t="s">
        <v>342</v>
      </c>
      <c r="D50" s="44"/>
      <c r="E50" s="44"/>
      <c r="F50" s="44"/>
      <c r="G50" s="44"/>
      <c r="H50" s="44"/>
    </row>
    <row r="51" spans="1:8" s="2" customFormat="1" ht="12.75" customHeight="1">
      <c r="A51" s="1"/>
      <c r="B51" s="1"/>
      <c r="C51" s="10" t="s">
        <v>62</v>
      </c>
      <c r="D51" s="10"/>
      <c r="E51" s="10"/>
      <c r="F51" s="10"/>
      <c r="G51" s="10"/>
      <c r="H51" s="10"/>
    </row>
    <row r="52" spans="1:8" s="2" customFormat="1" ht="25.5" customHeight="1">
      <c r="A52" s="1"/>
      <c r="B52" s="1"/>
      <c r="C52" s="58" t="s">
        <v>265</v>
      </c>
      <c r="D52" s="58"/>
      <c r="E52" s="58"/>
      <c r="F52" s="58"/>
      <c r="G52" s="59" t="s">
        <v>57</v>
      </c>
      <c r="H52" s="60">
        <v>3344285</v>
      </c>
    </row>
    <row r="53" spans="1:8" s="2" customFormat="1" ht="25.5" customHeight="1">
      <c r="A53" s="1"/>
      <c r="B53" s="1"/>
      <c r="C53" s="58" t="s">
        <v>263</v>
      </c>
      <c r="D53" s="58"/>
      <c r="E53" s="58"/>
      <c r="F53" s="58"/>
      <c r="G53" s="59" t="s">
        <v>57</v>
      </c>
      <c r="H53" s="60">
        <v>1298817</v>
      </c>
    </row>
    <row r="54" spans="1:8" s="2" customFormat="1" ht="27" customHeight="1">
      <c r="A54" s="1"/>
      <c r="B54" s="1"/>
      <c r="C54" s="58" t="s">
        <v>264</v>
      </c>
      <c r="D54" s="58"/>
      <c r="E54" s="58"/>
      <c r="F54" s="58"/>
      <c r="G54" s="59" t="s">
        <v>57</v>
      </c>
      <c r="H54" s="60">
        <v>2557095</v>
      </c>
    </row>
    <row r="55" spans="1:8" s="2" customFormat="1" ht="39" customHeight="1">
      <c r="A55" s="1"/>
      <c r="B55" s="1"/>
      <c r="C55" s="58" t="s">
        <v>262</v>
      </c>
      <c r="D55" s="58"/>
      <c r="E55" s="58"/>
      <c r="F55" s="58"/>
      <c r="G55" s="59" t="s">
        <v>57</v>
      </c>
      <c r="H55" s="60">
        <v>22012</v>
      </c>
    </row>
    <row r="56" spans="1:8" s="2" customFormat="1" ht="13.5" customHeight="1">
      <c r="A56" s="1"/>
      <c r="B56" s="1"/>
      <c r="C56" s="58" t="s">
        <v>113</v>
      </c>
      <c r="D56" s="58"/>
      <c r="E56" s="58"/>
      <c r="F56" s="58"/>
      <c r="G56" s="59"/>
      <c r="H56" s="60"/>
    </row>
    <row r="57" spans="1:8" s="2" customFormat="1" ht="25.5" customHeight="1">
      <c r="A57" s="1"/>
      <c r="B57" s="1"/>
      <c r="C57" s="61" t="s">
        <v>121</v>
      </c>
      <c r="D57" s="61"/>
      <c r="E57" s="61"/>
      <c r="F57" s="61"/>
      <c r="G57" s="59" t="s">
        <v>57</v>
      </c>
      <c r="H57" s="60">
        <v>109</v>
      </c>
    </row>
    <row r="58" spans="1:8" s="2" customFormat="1" ht="39.75" customHeight="1">
      <c r="A58" s="1"/>
      <c r="B58" s="1"/>
      <c r="C58" s="58" t="s">
        <v>114</v>
      </c>
      <c r="D58" s="58"/>
      <c r="E58" s="58"/>
      <c r="F58" s="58"/>
      <c r="G58" s="59" t="s">
        <v>57</v>
      </c>
      <c r="H58" s="60">
        <v>68825</v>
      </c>
    </row>
    <row r="59" spans="1:8" s="2" customFormat="1" ht="15" customHeight="1">
      <c r="A59" s="1"/>
      <c r="B59" s="1"/>
      <c r="C59" s="10" t="s">
        <v>64</v>
      </c>
      <c r="D59" s="10"/>
      <c r="E59" s="10"/>
      <c r="F59" s="10"/>
      <c r="G59" s="10"/>
      <c r="H59" s="10"/>
    </row>
    <row r="60" spans="1:8" s="2" customFormat="1" ht="25.5" customHeight="1">
      <c r="A60" s="1"/>
      <c r="B60" s="1"/>
      <c r="C60" s="58" t="s">
        <v>263</v>
      </c>
      <c r="D60" s="58"/>
      <c r="E60" s="58"/>
      <c r="F60" s="58"/>
      <c r="G60" s="59" t="s">
        <v>57</v>
      </c>
      <c r="H60" s="60">
        <v>3941541</v>
      </c>
    </row>
    <row r="61" spans="1:8" s="2" customFormat="1" ht="36.75" customHeight="1">
      <c r="A61" s="1"/>
      <c r="B61" s="1"/>
      <c r="C61" s="58" t="s">
        <v>262</v>
      </c>
      <c r="D61" s="58"/>
      <c r="E61" s="58"/>
      <c r="F61" s="58"/>
      <c r="G61" s="59" t="s">
        <v>57</v>
      </c>
      <c r="H61" s="60">
        <v>324250</v>
      </c>
    </row>
    <row r="62" spans="1:8" s="2" customFormat="1" ht="13.5" customHeight="1">
      <c r="A62" s="1"/>
      <c r="B62" s="1"/>
      <c r="C62" s="46" t="s">
        <v>65</v>
      </c>
      <c r="D62" s="46"/>
      <c r="E62" s="46"/>
      <c r="F62" s="46"/>
      <c r="G62" s="46"/>
      <c r="H62" s="46"/>
    </row>
    <row r="63" spans="1:8" s="2" customFormat="1" ht="40.5" customHeight="1">
      <c r="A63" s="1"/>
      <c r="B63" s="1"/>
      <c r="C63" s="58" t="s">
        <v>116</v>
      </c>
      <c r="D63" s="58"/>
      <c r="E63" s="58"/>
      <c r="F63" s="58"/>
      <c r="G63" s="59" t="s">
        <v>57</v>
      </c>
      <c r="H63" s="60">
        <v>12219976</v>
      </c>
    </row>
    <row r="64" spans="1:8" s="2" customFormat="1" ht="26.25" customHeight="1">
      <c r="A64" s="1"/>
      <c r="B64" s="1"/>
      <c r="C64" s="58" t="s">
        <v>117</v>
      </c>
      <c r="D64" s="58"/>
      <c r="E64" s="58"/>
      <c r="F64" s="58"/>
      <c r="G64" s="59" t="s">
        <v>57</v>
      </c>
      <c r="H64" s="60">
        <v>3566480</v>
      </c>
    </row>
    <row r="65" spans="1:8" s="2" customFormat="1" ht="26.25" customHeight="1">
      <c r="A65" s="1"/>
      <c r="B65" s="1"/>
      <c r="C65" s="58" t="s">
        <v>83</v>
      </c>
      <c r="D65" s="58"/>
      <c r="E65" s="58"/>
      <c r="F65" s="58"/>
      <c r="G65" s="59" t="s">
        <v>57</v>
      </c>
      <c r="H65" s="60">
        <v>18638596</v>
      </c>
    </row>
    <row r="66" spans="1:8" s="2" customFormat="1" ht="27.75" customHeight="1">
      <c r="A66" s="1"/>
      <c r="B66" s="1"/>
      <c r="C66" s="61" t="s">
        <v>118</v>
      </c>
      <c r="D66" s="61"/>
      <c r="E66" s="61"/>
      <c r="F66" s="61"/>
      <c r="G66" s="59" t="s">
        <v>57</v>
      </c>
      <c r="H66" s="60">
        <v>4250006</v>
      </c>
    </row>
    <row r="67" spans="1:8" s="2" customFormat="1" ht="38.25" customHeight="1">
      <c r="A67" s="1"/>
      <c r="B67" s="1"/>
      <c r="C67" s="58" t="s">
        <v>115</v>
      </c>
      <c r="D67" s="58"/>
      <c r="E67" s="58"/>
      <c r="F67" s="58"/>
      <c r="G67" s="59" t="s">
        <v>57</v>
      </c>
      <c r="H67" s="60">
        <v>2110929</v>
      </c>
    </row>
    <row r="68" spans="1:8" s="2" customFormat="1" ht="27" customHeight="1">
      <c r="A68" s="1"/>
      <c r="B68" s="1"/>
      <c r="C68" s="4" t="s">
        <v>120</v>
      </c>
      <c r="D68" s="4"/>
      <c r="E68" s="4"/>
      <c r="F68" s="4"/>
      <c r="G68" s="4"/>
      <c r="H68" s="4"/>
    </row>
    <row r="69" spans="1:8" s="2" customFormat="1" ht="69" customHeight="1">
      <c r="A69" s="1"/>
      <c r="B69" s="1"/>
      <c r="C69" s="4" t="s">
        <v>301</v>
      </c>
      <c r="D69" s="4"/>
      <c r="E69" s="4"/>
      <c r="F69" s="4"/>
      <c r="G69" s="4"/>
      <c r="H69" s="4"/>
    </row>
    <row r="70" spans="1:8" s="2" customFormat="1" ht="55.5" customHeight="1">
      <c r="A70" s="1"/>
      <c r="B70" s="1"/>
      <c r="C70" s="4" t="s">
        <v>266</v>
      </c>
      <c r="D70" s="4"/>
      <c r="E70" s="4"/>
      <c r="F70" s="4"/>
      <c r="G70" s="4"/>
      <c r="H70" s="4"/>
    </row>
    <row r="71" spans="1:8" s="2" customFormat="1" ht="38.25" customHeight="1">
      <c r="A71" s="1"/>
      <c r="B71" s="54">
        <v>75864</v>
      </c>
      <c r="C71" s="57" t="s">
        <v>69</v>
      </c>
      <c r="D71" s="55">
        <v>81309961</v>
      </c>
      <c r="E71" s="55">
        <v>260151</v>
      </c>
      <c r="F71" s="55">
        <v>9028977</v>
      </c>
      <c r="G71" s="55">
        <v>33940</v>
      </c>
      <c r="H71" s="55">
        <f>D71+E71-F71</f>
        <v>72541135</v>
      </c>
    </row>
    <row r="72" spans="1:8" s="2" customFormat="1" ht="45" customHeight="1">
      <c r="A72" s="1"/>
      <c r="B72" s="1"/>
      <c r="C72" s="10" t="s">
        <v>343</v>
      </c>
      <c r="D72" s="10"/>
      <c r="E72" s="10"/>
      <c r="F72" s="10"/>
      <c r="G72" s="10"/>
      <c r="H72" s="10"/>
    </row>
    <row r="73" spans="1:8" s="2" customFormat="1" ht="29.25" customHeight="1">
      <c r="A73" s="1"/>
      <c r="B73" s="54"/>
      <c r="C73" s="44" t="s">
        <v>267</v>
      </c>
      <c r="D73" s="44"/>
      <c r="E73" s="44"/>
      <c r="F73" s="44"/>
      <c r="G73" s="44"/>
      <c r="H73" s="44"/>
    </row>
    <row r="74" spans="1:8" s="2" customFormat="1" ht="24.75" customHeight="1">
      <c r="A74" s="1"/>
      <c r="B74" s="1"/>
      <c r="C74" s="62" t="s">
        <v>379</v>
      </c>
      <c r="D74" s="62"/>
      <c r="E74" s="62"/>
      <c r="F74" s="62"/>
      <c r="G74" s="59" t="s">
        <v>112</v>
      </c>
      <c r="H74" s="60">
        <v>3334</v>
      </c>
    </row>
    <row r="75" spans="1:8" s="2" customFormat="1" ht="15" customHeight="1">
      <c r="A75" s="1"/>
      <c r="B75" s="1"/>
      <c r="C75" s="10" t="s">
        <v>278</v>
      </c>
      <c r="D75" s="10"/>
      <c r="E75" s="10"/>
      <c r="F75" s="10"/>
      <c r="G75" s="10"/>
      <c r="H75" s="10"/>
    </row>
    <row r="76" spans="1:8" s="2" customFormat="1" ht="12.75" customHeight="1">
      <c r="A76" s="1"/>
      <c r="B76" s="1"/>
      <c r="C76" s="10" t="s">
        <v>62</v>
      </c>
      <c r="D76" s="10"/>
      <c r="E76" s="10"/>
      <c r="F76" s="10"/>
      <c r="G76" s="10"/>
      <c r="H76" s="10"/>
    </row>
    <row r="77" spans="1:8" s="2" customFormat="1" ht="12.75" customHeight="1">
      <c r="A77" s="1"/>
      <c r="B77" s="1"/>
      <c r="C77" s="62" t="s">
        <v>281</v>
      </c>
      <c r="D77" s="62"/>
      <c r="E77" s="62"/>
      <c r="F77" s="62"/>
      <c r="G77" s="63" t="s">
        <v>57</v>
      </c>
      <c r="H77" s="64">
        <v>7965</v>
      </c>
    </row>
    <row r="78" spans="1:8" s="2" customFormat="1" ht="12.75" customHeight="1">
      <c r="A78" s="1"/>
      <c r="B78" s="1"/>
      <c r="C78" s="62" t="s">
        <v>282</v>
      </c>
      <c r="D78" s="62"/>
      <c r="E78" s="62"/>
      <c r="F78" s="62"/>
      <c r="G78" s="63" t="s">
        <v>57</v>
      </c>
      <c r="H78" s="64">
        <v>84711</v>
      </c>
    </row>
    <row r="79" spans="1:8" s="2" customFormat="1" ht="12.75" customHeight="1">
      <c r="A79" s="1"/>
      <c r="B79" s="1"/>
      <c r="C79" s="62" t="s">
        <v>274</v>
      </c>
      <c r="D79" s="62"/>
      <c r="E79" s="62"/>
      <c r="F79" s="62"/>
      <c r="G79" s="63" t="s">
        <v>57</v>
      </c>
      <c r="H79" s="64">
        <v>32186</v>
      </c>
    </row>
    <row r="80" spans="1:8" s="2" customFormat="1" ht="12.75" customHeight="1">
      <c r="A80" s="1"/>
      <c r="B80" s="1"/>
      <c r="C80" s="62" t="s">
        <v>268</v>
      </c>
      <c r="D80" s="62"/>
      <c r="E80" s="62"/>
      <c r="F80" s="62"/>
      <c r="G80" s="63" t="s">
        <v>57</v>
      </c>
      <c r="H80" s="64">
        <v>1617136</v>
      </c>
    </row>
    <row r="81" spans="1:8" s="2" customFormat="1" ht="14.25" customHeight="1">
      <c r="A81" s="1"/>
      <c r="B81" s="1"/>
      <c r="C81" s="61" t="s">
        <v>270</v>
      </c>
      <c r="D81" s="61"/>
      <c r="E81" s="61"/>
      <c r="F81" s="61"/>
      <c r="G81" s="63" t="s">
        <v>57</v>
      </c>
      <c r="H81" s="64">
        <v>31820</v>
      </c>
    </row>
    <row r="82" spans="1:8" s="2" customFormat="1" ht="12.75" customHeight="1">
      <c r="A82" s="1"/>
      <c r="B82" s="1"/>
      <c r="C82" s="61" t="s">
        <v>275</v>
      </c>
      <c r="D82" s="61"/>
      <c r="E82" s="61"/>
      <c r="F82" s="61"/>
      <c r="G82" s="63" t="s">
        <v>57</v>
      </c>
      <c r="H82" s="64">
        <v>800532</v>
      </c>
    </row>
    <row r="83" spans="1:8" s="2" customFormat="1" ht="12.75" customHeight="1">
      <c r="A83" s="1"/>
      <c r="B83" s="1"/>
      <c r="C83" s="61" t="s">
        <v>271</v>
      </c>
      <c r="D83" s="61"/>
      <c r="E83" s="61"/>
      <c r="F83" s="61"/>
      <c r="G83" s="63" t="s">
        <v>57</v>
      </c>
      <c r="H83" s="64">
        <v>1279255</v>
      </c>
    </row>
    <row r="84" spans="1:8" s="2" customFormat="1" ht="12.75" customHeight="1">
      <c r="A84" s="1"/>
      <c r="B84" s="1"/>
      <c r="C84" s="62" t="s">
        <v>269</v>
      </c>
      <c r="D84" s="62"/>
      <c r="E84" s="62"/>
      <c r="F84" s="62"/>
      <c r="G84" s="63" t="s">
        <v>57</v>
      </c>
      <c r="H84" s="64">
        <v>1021013</v>
      </c>
    </row>
    <row r="85" spans="1:8" s="2" customFormat="1" ht="12.75" customHeight="1">
      <c r="A85" s="1"/>
      <c r="B85" s="1"/>
      <c r="C85" s="62" t="s">
        <v>272</v>
      </c>
      <c r="D85" s="62"/>
      <c r="E85" s="62"/>
      <c r="F85" s="62"/>
      <c r="G85" s="63" t="s">
        <v>57</v>
      </c>
      <c r="H85" s="64">
        <v>32286</v>
      </c>
    </row>
    <row r="86" spans="1:8" s="2" customFormat="1" ht="12.75" customHeight="1">
      <c r="A86" s="1"/>
      <c r="B86" s="1"/>
      <c r="C86" s="62" t="s">
        <v>283</v>
      </c>
      <c r="D86" s="62"/>
      <c r="E86" s="62"/>
      <c r="F86" s="62"/>
      <c r="G86" s="63" t="s">
        <v>57</v>
      </c>
      <c r="H86" s="64">
        <v>495000</v>
      </c>
    </row>
    <row r="87" spans="1:8" s="2" customFormat="1" ht="13.5" customHeight="1">
      <c r="A87" s="1"/>
      <c r="B87" s="1"/>
      <c r="C87" s="62" t="s">
        <v>273</v>
      </c>
      <c r="D87" s="62"/>
      <c r="E87" s="62"/>
      <c r="F87" s="62"/>
      <c r="G87" s="63" t="s">
        <v>57</v>
      </c>
      <c r="H87" s="64">
        <v>2143319</v>
      </c>
    </row>
    <row r="88" spans="1:8" s="2" customFormat="1" ht="13.5" customHeight="1">
      <c r="A88" s="1"/>
      <c r="B88" s="1"/>
      <c r="C88" s="62" t="s">
        <v>279</v>
      </c>
      <c r="D88" s="62"/>
      <c r="E88" s="62"/>
      <c r="F88" s="62"/>
      <c r="G88" s="63" t="s">
        <v>57</v>
      </c>
      <c r="H88" s="64">
        <v>298596</v>
      </c>
    </row>
    <row r="89" spans="1:8" s="2" customFormat="1" ht="12.75" customHeight="1">
      <c r="A89" s="1"/>
      <c r="B89" s="1"/>
      <c r="C89" s="62" t="s">
        <v>276</v>
      </c>
      <c r="D89" s="62"/>
      <c r="E89" s="62"/>
      <c r="F89" s="62"/>
      <c r="G89" s="63" t="s">
        <v>57</v>
      </c>
      <c r="H89" s="64">
        <v>151499</v>
      </c>
    </row>
    <row r="90" spans="1:8" s="2" customFormat="1" ht="13.5" customHeight="1">
      <c r="A90" s="1"/>
      <c r="B90" s="1"/>
      <c r="C90" s="61" t="s">
        <v>277</v>
      </c>
      <c r="D90" s="61"/>
      <c r="E90" s="61"/>
      <c r="F90" s="61"/>
      <c r="G90" s="63" t="s">
        <v>57</v>
      </c>
      <c r="H90" s="64">
        <v>447808</v>
      </c>
    </row>
    <row r="91" spans="1:8" s="2" customFormat="1" ht="15" customHeight="1">
      <c r="A91" s="1"/>
      <c r="B91" s="1"/>
      <c r="C91" s="10" t="s">
        <v>64</v>
      </c>
      <c r="D91" s="10"/>
      <c r="E91" s="10"/>
      <c r="F91" s="10"/>
      <c r="G91" s="10"/>
      <c r="H91" s="10"/>
    </row>
    <row r="92" spans="1:8" s="2" customFormat="1" ht="12.75" customHeight="1">
      <c r="A92" s="1"/>
      <c r="B92" s="1"/>
      <c r="C92" s="62" t="s">
        <v>268</v>
      </c>
      <c r="D92" s="62"/>
      <c r="E92" s="62"/>
      <c r="F92" s="62"/>
      <c r="G92" s="63" t="s">
        <v>57</v>
      </c>
      <c r="H92" s="64">
        <v>652</v>
      </c>
    </row>
    <row r="93" spans="1:8" s="2" customFormat="1" ht="14.25" customHeight="1">
      <c r="A93" s="1"/>
      <c r="B93" s="1"/>
      <c r="C93" s="61" t="s">
        <v>270</v>
      </c>
      <c r="D93" s="61"/>
      <c r="E93" s="61"/>
      <c r="F93" s="61"/>
      <c r="G93" s="63" t="s">
        <v>57</v>
      </c>
      <c r="H93" s="64">
        <v>3000</v>
      </c>
    </row>
    <row r="94" spans="1:8" s="2" customFormat="1" ht="12.75" customHeight="1">
      <c r="A94" s="1"/>
      <c r="B94" s="1"/>
      <c r="C94" s="61" t="s">
        <v>275</v>
      </c>
      <c r="D94" s="61"/>
      <c r="E94" s="61"/>
      <c r="F94" s="61"/>
      <c r="G94" s="63" t="s">
        <v>57</v>
      </c>
      <c r="H94" s="64">
        <v>77480</v>
      </c>
    </row>
    <row r="95" spans="1:8" s="2" customFormat="1" ht="12.75" customHeight="1">
      <c r="A95" s="1"/>
      <c r="B95" s="1"/>
      <c r="C95" s="61" t="s">
        <v>271</v>
      </c>
      <c r="D95" s="61"/>
      <c r="E95" s="61"/>
      <c r="F95" s="61"/>
      <c r="G95" s="63" t="s">
        <v>57</v>
      </c>
      <c r="H95" s="64">
        <v>106948</v>
      </c>
    </row>
    <row r="96" spans="1:8" s="2" customFormat="1" ht="12.75" customHeight="1">
      <c r="A96" s="1"/>
      <c r="B96" s="1"/>
      <c r="C96" s="62" t="s">
        <v>269</v>
      </c>
      <c r="D96" s="62"/>
      <c r="E96" s="62"/>
      <c r="F96" s="62"/>
      <c r="G96" s="63" t="s">
        <v>57</v>
      </c>
      <c r="H96" s="64">
        <v>61322</v>
      </c>
    </row>
    <row r="97" spans="1:8" s="2" customFormat="1" ht="13.5" customHeight="1">
      <c r="A97" s="1"/>
      <c r="B97" s="1"/>
      <c r="C97" s="62" t="s">
        <v>273</v>
      </c>
      <c r="D97" s="62"/>
      <c r="E97" s="62"/>
      <c r="F97" s="62"/>
      <c r="G97" s="63" t="s">
        <v>57</v>
      </c>
      <c r="H97" s="64">
        <v>60932</v>
      </c>
    </row>
    <row r="98" spans="1:8" s="2" customFormat="1" ht="36.75" customHeight="1">
      <c r="A98" s="1"/>
      <c r="B98" s="1"/>
      <c r="C98" s="58" t="s">
        <v>285</v>
      </c>
      <c r="D98" s="58"/>
      <c r="E98" s="58"/>
      <c r="F98" s="58"/>
      <c r="G98" s="59" t="s">
        <v>284</v>
      </c>
      <c r="H98" s="60">
        <v>30606</v>
      </c>
    </row>
    <row r="99" spans="1:8" s="2" customFormat="1" ht="34.5" customHeight="1">
      <c r="A99" s="1"/>
      <c r="B99" s="1"/>
      <c r="C99" s="4" t="s">
        <v>286</v>
      </c>
      <c r="D99" s="4"/>
      <c r="E99" s="4"/>
      <c r="F99" s="4"/>
      <c r="G99" s="4"/>
      <c r="H99" s="4"/>
    </row>
    <row r="100" spans="1:8" s="2" customFormat="1" ht="29.25" customHeight="1">
      <c r="A100" s="1"/>
      <c r="B100" s="1"/>
      <c r="C100" s="4" t="s">
        <v>344</v>
      </c>
      <c r="D100" s="4"/>
      <c r="E100" s="4"/>
      <c r="F100" s="4"/>
      <c r="G100" s="4"/>
      <c r="H100" s="4"/>
    </row>
    <row r="101" spans="1:8" s="2" customFormat="1" ht="5.25" customHeight="1">
      <c r="A101" s="1"/>
      <c r="B101" s="1"/>
      <c r="C101" s="3"/>
      <c r="D101" s="3"/>
      <c r="E101" s="3"/>
      <c r="F101" s="3"/>
      <c r="G101" s="3"/>
      <c r="H101" s="3"/>
    </row>
    <row r="102" spans="1:8" s="68" customFormat="1" ht="26.25" customHeight="1">
      <c r="A102" s="36"/>
      <c r="B102" s="36">
        <v>801</v>
      </c>
      <c r="C102" s="37" t="s">
        <v>22</v>
      </c>
      <c r="D102" s="65">
        <v>2081345.56</v>
      </c>
      <c r="E102" s="66">
        <f>E103</f>
        <v>52150</v>
      </c>
      <c r="F102" s="66">
        <f>F103</f>
        <v>0</v>
      </c>
      <c r="G102" s="66">
        <f>G103</f>
        <v>0</v>
      </c>
      <c r="H102" s="67">
        <f>D102+E102-F102</f>
        <v>2133495.56</v>
      </c>
    </row>
    <row r="103" spans="1:8" s="2" customFormat="1" ht="39" customHeight="1">
      <c r="A103" s="1"/>
      <c r="B103" s="54">
        <v>80140</v>
      </c>
      <c r="C103" s="57" t="s">
        <v>111</v>
      </c>
      <c r="D103" s="55">
        <v>1150550</v>
      </c>
      <c r="E103" s="55">
        <v>52150</v>
      </c>
      <c r="F103" s="55">
        <v>0</v>
      </c>
      <c r="G103" s="55">
        <v>0</v>
      </c>
      <c r="H103" s="55">
        <f>D103+E103-F103</f>
        <v>1202700</v>
      </c>
    </row>
    <row r="104" spans="1:8" s="2" customFormat="1" ht="42" customHeight="1">
      <c r="A104" s="1"/>
      <c r="B104" s="1"/>
      <c r="C104" s="4" t="s">
        <v>345</v>
      </c>
      <c r="D104" s="4"/>
      <c r="E104" s="4"/>
      <c r="F104" s="4"/>
      <c r="G104" s="4"/>
      <c r="H104" s="4"/>
    </row>
    <row r="105" spans="1:8" s="2" customFormat="1" ht="3" customHeight="1">
      <c r="A105" s="1"/>
      <c r="B105" s="1"/>
      <c r="C105" s="69"/>
      <c r="D105" s="69"/>
      <c r="E105" s="69"/>
      <c r="F105" s="69"/>
      <c r="G105" s="69"/>
      <c r="H105" s="69"/>
    </row>
    <row r="106" spans="1:8" s="9" customFormat="1" ht="24" customHeight="1">
      <c r="A106" s="70"/>
      <c r="B106" s="70">
        <v>851</v>
      </c>
      <c r="C106" s="71" t="s">
        <v>66</v>
      </c>
      <c r="D106" s="66">
        <v>129029</v>
      </c>
      <c r="E106" s="66">
        <f>E107</f>
        <v>17958</v>
      </c>
      <c r="F106" s="66">
        <f>F107</f>
        <v>0</v>
      </c>
      <c r="G106" s="66">
        <f>G107</f>
        <v>0</v>
      </c>
      <c r="H106" s="66">
        <f>D106+E106-F106</f>
        <v>146987</v>
      </c>
    </row>
    <row r="107" spans="1:8" s="2" customFormat="1" ht="21.75" customHeight="1">
      <c r="A107" s="1"/>
      <c r="B107" s="1">
        <v>85157</v>
      </c>
      <c r="C107" s="72" t="s">
        <v>124</v>
      </c>
      <c r="D107" s="42">
        <v>16359</v>
      </c>
      <c r="E107" s="42">
        <v>17958</v>
      </c>
      <c r="F107" s="42">
        <v>0</v>
      </c>
      <c r="G107" s="42">
        <v>0</v>
      </c>
      <c r="H107" s="42">
        <f>D107+E107-F107</f>
        <v>34317</v>
      </c>
    </row>
    <row r="108" spans="1:8" s="2" customFormat="1" ht="41.25" customHeight="1">
      <c r="A108" s="1"/>
      <c r="B108" s="1"/>
      <c r="C108" s="4" t="s">
        <v>134</v>
      </c>
      <c r="D108" s="4"/>
      <c r="E108" s="4"/>
      <c r="F108" s="4"/>
      <c r="G108" s="4"/>
      <c r="H108" s="4"/>
    </row>
    <row r="109" spans="1:8" s="2" customFormat="1" ht="4.5" customHeight="1">
      <c r="A109" s="1"/>
      <c r="B109" s="1"/>
      <c r="C109" s="3"/>
      <c r="D109" s="3"/>
      <c r="E109" s="3"/>
      <c r="F109" s="3"/>
      <c r="G109" s="3"/>
      <c r="H109" s="3"/>
    </row>
    <row r="110" spans="1:8" s="68" customFormat="1" ht="23.25" customHeight="1">
      <c r="A110" s="36"/>
      <c r="B110" s="36">
        <v>853</v>
      </c>
      <c r="C110" s="37" t="s">
        <v>34</v>
      </c>
      <c r="D110" s="38">
        <v>7988071</v>
      </c>
      <c r="E110" s="38">
        <f>E111</f>
        <v>7108</v>
      </c>
      <c r="F110" s="38">
        <f>F111</f>
        <v>1908183</v>
      </c>
      <c r="G110" s="38">
        <f>G111</f>
        <v>0</v>
      </c>
      <c r="H110" s="38">
        <f>D110+E110-F110</f>
        <v>6086996</v>
      </c>
    </row>
    <row r="111" spans="1:8" s="2" customFormat="1" ht="29.25" customHeight="1">
      <c r="A111" s="1"/>
      <c r="B111" s="54">
        <v>85324</v>
      </c>
      <c r="C111" s="41" t="s">
        <v>139</v>
      </c>
      <c r="D111" s="55">
        <v>2218045</v>
      </c>
      <c r="E111" s="55">
        <v>7108</v>
      </c>
      <c r="F111" s="55">
        <v>1908183</v>
      </c>
      <c r="G111" s="55">
        <v>0</v>
      </c>
      <c r="H111" s="55">
        <f>D111+E111-F111</f>
        <v>316970</v>
      </c>
    </row>
    <row r="112" spans="1:8" s="2" customFormat="1" ht="78.75" customHeight="1">
      <c r="A112" s="1"/>
      <c r="B112" s="1"/>
      <c r="C112" s="4" t="s">
        <v>380</v>
      </c>
      <c r="D112" s="4"/>
      <c r="E112" s="4"/>
      <c r="F112" s="4"/>
      <c r="G112" s="4"/>
      <c r="H112" s="4"/>
    </row>
    <row r="113" spans="1:8" s="2" customFormat="1" ht="55.5" customHeight="1">
      <c r="A113" s="1"/>
      <c r="B113" s="1"/>
      <c r="C113" s="4" t="s">
        <v>346</v>
      </c>
      <c r="D113" s="4"/>
      <c r="E113" s="4"/>
      <c r="F113" s="4"/>
      <c r="G113" s="4"/>
      <c r="H113" s="4"/>
    </row>
    <row r="114" spans="1:8" s="35" customFormat="1" ht="6" customHeight="1">
      <c r="A114" s="34"/>
      <c r="B114" s="34"/>
      <c r="C114" s="3"/>
      <c r="D114" s="3"/>
      <c r="E114" s="3"/>
      <c r="F114" s="3"/>
      <c r="G114" s="3"/>
      <c r="H114" s="73"/>
    </row>
    <row r="115" spans="1:8" s="68" customFormat="1" ht="25.5" customHeight="1">
      <c r="A115" s="36"/>
      <c r="B115" s="36">
        <v>900</v>
      </c>
      <c r="C115" s="37" t="s">
        <v>56</v>
      </c>
      <c r="D115" s="38">
        <v>3218631</v>
      </c>
      <c r="E115" s="38">
        <f>E116++E118+E120</f>
        <v>1170</v>
      </c>
      <c r="F115" s="38">
        <f>F116++F118+F120</f>
        <v>250</v>
      </c>
      <c r="G115" s="38">
        <f>G116++G118+G120</f>
        <v>0</v>
      </c>
      <c r="H115" s="38">
        <f>D115+E115-F115</f>
        <v>3219551</v>
      </c>
    </row>
    <row r="116" spans="1:8" s="2" customFormat="1" ht="27" customHeight="1">
      <c r="A116" s="1"/>
      <c r="B116" s="54">
        <v>90024</v>
      </c>
      <c r="C116" s="57" t="s">
        <v>287</v>
      </c>
      <c r="D116" s="55">
        <v>2000</v>
      </c>
      <c r="E116" s="55">
        <v>950</v>
      </c>
      <c r="F116" s="55">
        <v>0</v>
      </c>
      <c r="G116" s="55">
        <v>0</v>
      </c>
      <c r="H116" s="55">
        <f>D116+E116-F116</f>
        <v>2950</v>
      </c>
    </row>
    <row r="117" spans="1:8" s="2" customFormat="1" ht="43.5" customHeight="1">
      <c r="A117" s="1"/>
      <c r="B117" s="1"/>
      <c r="C117" s="10" t="s">
        <v>288</v>
      </c>
      <c r="D117" s="10"/>
      <c r="E117" s="10"/>
      <c r="F117" s="10"/>
      <c r="G117" s="10"/>
      <c r="H117" s="10"/>
    </row>
    <row r="118" spans="1:8" s="2" customFormat="1" ht="18" customHeight="1">
      <c r="A118" s="1"/>
      <c r="B118" s="43" t="s">
        <v>189</v>
      </c>
      <c r="C118" s="41" t="s">
        <v>190</v>
      </c>
      <c r="D118" s="42">
        <v>51100</v>
      </c>
      <c r="E118" s="42">
        <v>220</v>
      </c>
      <c r="F118" s="42">
        <v>0</v>
      </c>
      <c r="G118" s="42">
        <v>0</v>
      </c>
      <c r="H118" s="42">
        <f>D118+E118-F118</f>
        <v>51320</v>
      </c>
    </row>
    <row r="119" spans="1:8" s="2" customFormat="1" ht="43.5" customHeight="1">
      <c r="A119" s="1"/>
      <c r="B119" s="1"/>
      <c r="C119" s="10" t="s">
        <v>347</v>
      </c>
      <c r="D119" s="10"/>
      <c r="E119" s="10"/>
      <c r="F119" s="10"/>
      <c r="G119" s="10"/>
      <c r="H119" s="10"/>
    </row>
    <row r="120" spans="1:8" s="2" customFormat="1" ht="18.75" customHeight="1">
      <c r="A120" s="1"/>
      <c r="B120" s="1">
        <v>90095</v>
      </c>
      <c r="C120" s="72" t="s">
        <v>21</v>
      </c>
      <c r="D120" s="42">
        <v>2093458</v>
      </c>
      <c r="E120" s="42">
        <v>0</v>
      </c>
      <c r="F120" s="42">
        <v>250</v>
      </c>
      <c r="G120" s="42">
        <v>0</v>
      </c>
      <c r="H120" s="42">
        <f>D120+E120-F120</f>
        <v>2093208</v>
      </c>
    </row>
    <row r="121" spans="1:8" s="2" customFormat="1" ht="57.75" customHeight="1">
      <c r="A121" s="1"/>
      <c r="B121" s="1"/>
      <c r="C121" s="10" t="s">
        <v>348</v>
      </c>
      <c r="D121" s="10"/>
      <c r="E121" s="10"/>
      <c r="F121" s="10"/>
      <c r="G121" s="10"/>
      <c r="H121" s="10"/>
    </row>
    <row r="122" spans="1:8" s="2" customFormat="1" ht="33.75" customHeight="1">
      <c r="A122" s="1"/>
      <c r="B122" s="1"/>
      <c r="C122" s="69"/>
      <c r="D122" s="69"/>
      <c r="E122" s="69"/>
      <c r="F122" s="69"/>
      <c r="G122" s="69"/>
      <c r="H122" s="69"/>
    </row>
    <row r="123" spans="1:8" s="2" customFormat="1" ht="9" customHeight="1">
      <c r="A123" s="1"/>
      <c r="B123" s="1"/>
      <c r="C123" s="69"/>
      <c r="D123" s="69"/>
      <c r="E123" s="69"/>
      <c r="F123" s="69"/>
      <c r="G123" s="69"/>
      <c r="H123" s="69"/>
    </row>
    <row r="124" spans="1:8" s="68" customFormat="1" ht="29.25" customHeight="1">
      <c r="A124" s="36"/>
      <c r="B124" s="47">
        <v>925</v>
      </c>
      <c r="C124" s="74" t="s">
        <v>51</v>
      </c>
      <c r="D124" s="48">
        <v>3953770</v>
      </c>
      <c r="E124" s="48">
        <f>E125</f>
        <v>76246</v>
      </c>
      <c r="F124" s="48">
        <f>F125</f>
        <v>0</v>
      </c>
      <c r="G124" s="48">
        <f>G125</f>
        <v>0</v>
      </c>
      <c r="H124" s="48">
        <f>D124+E124-F124</f>
        <v>4030016</v>
      </c>
    </row>
    <row r="125" spans="1:8" s="2" customFormat="1" ht="19.5" customHeight="1">
      <c r="A125" s="1"/>
      <c r="B125" s="1">
        <v>92502</v>
      </c>
      <c r="C125" s="72" t="s">
        <v>54</v>
      </c>
      <c r="D125" s="42">
        <v>3953770</v>
      </c>
      <c r="E125" s="42">
        <v>76246</v>
      </c>
      <c r="F125" s="42">
        <v>0</v>
      </c>
      <c r="G125" s="42">
        <v>0</v>
      </c>
      <c r="H125" s="42">
        <f>D125+E125-F125</f>
        <v>4030016</v>
      </c>
    </row>
    <row r="126" spans="1:8" s="2" customFormat="1" ht="54.75" customHeight="1">
      <c r="A126" s="1"/>
      <c r="B126" s="1"/>
      <c r="C126" s="4" t="s">
        <v>186</v>
      </c>
      <c r="D126" s="4"/>
      <c r="E126" s="4"/>
      <c r="F126" s="4"/>
      <c r="G126" s="4"/>
      <c r="H126" s="4"/>
    </row>
    <row r="127" spans="1:8" s="35" customFormat="1" ht="6.75" customHeight="1">
      <c r="A127" s="34"/>
      <c r="B127" s="34"/>
      <c r="C127" s="3"/>
      <c r="D127" s="3"/>
      <c r="E127" s="3"/>
      <c r="F127" s="3"/>
      <c r="G127" s="3"/>
      <c r="H127" s="3"/>
    </row>
    <row r="128" spans="1:8" s="78" customFormat="1" ht="15" customHeight="1">
      <c r="A128" s="75" t="s">
        <v>10</v>
      </c>
      <c r="B128" s="75"/>
      <c r="C128" s="76" t="s">
        <v>12</v>
      </c>
      <c r="D128" s="77"/>
      <c r="E128" s="77"/>
      <c r="F128" s="77"/>
      <c r="G128" s="77"/>
      <c r="H128" s="77"/>
    </row>
    <row r="129" spans="3:8" ht="6.75" customHeight="1">
      <c r="C129" s="80"/>
      <c r="D129" s="80"/>
      <c r="E129" s="80"/>
      <c r="F129" s="80"/>
      <c r="G129" s="80"/>
      <c r="H129" s="81"/>
    </row>
    <row r="130" spans="1:8" s="87" customFormat="1" ht="24.75" customHeight="1">
      <c r="A130" s="83"/>
      <c r="B130" s="83"/>
      <c r="C130" s="84" t="s">
        <v>15</v>
      </c>
      <c r="D130" s="85">
        <v>1057817643.56</v>
      </c>
      <c r="E130" s="86">
        <f>E141+E218+E321+E326+E356+E366+E400+E419+E132+E191+E202+E295+E310+E179+E208+E187</f>
        <v>33871310</v>
      </c>
      <c r="F130" s="86">
        <f>F141+F218+F321+F326+F356+F366+F400+F419+F132+F191+F202+F295+F310+F179+F208+F187</f>
        <v>91153203</v>
      </c>
      <c r="G130" s="86">
        <f>G141+G218+G321+G326+G356+G366+G400+G419+G132+G191+G202+G295+G310+G179+G208+G187</f>
        <v>3912411</v>
      </c>
      <c r="H130" s="85">
        <f>D130+E130-F130</f>
        <v>1000535750.56</v>
      </c>
    </row>
    <row r="131" spans="1:8" s="35" customFormat="1" ht="6.75" customHeight="1">
      <c r="A131" s="34"/>
      <c r="B131" s="34"/>
      <c r="C131" s="3"/>
      <c r="D131" s="3"/>
      <c r="E131" s="3"/>
      <c r="F131" s="3"/>
      <c r="G131" s="3"/>
      <c r="H131" s="73"/>
    </row>
    <row r="132" spans="1:8" s="39" customFormat="1" ht="24.75" customHeight="1">
      <c r="A132" s="36"/>
      <c r="B132" s="36">
        <v>150</v>
      </c>
      <c r="C132" s="37" t="s">
        <v>70</v>
      </c>
      <c r="D132" s="38">
        <v>6325299</v>
      </c>
      <c r="E132" s="38">
        <f>E133+E135</f>
        <v>0</v>
      </c>
      <c r="F132" s="38">
        <f>F133+F135</f>
        <v>2462407</v>
      </c>
      <c r="G132" s="38">
        <f>G133+G135</f>
        <v>0</v>
      </c>
      <c r="H132" s="38">
        <f>D132+E132-F132</f>
        <v>3862892</v>
      </c>
    </row>
    <row r="133" spans="1:8" s="39" customFormat="1" ht="19.5" customHeight="1">
      <c r="A133" s="40"/>
      <c r="B133" s="1">
        <v>15011</v>
      </c>
      <c r="C133" s="41" t="s">
        <v>187</v>
      </c>
      <c r="D133" s="42">
        <v>3797355</v>
      </c>
      <c r="E133" s="42">
        <v>0</v>
      </c>
      <c r="F133" s="42">
        <v>1855135</v>
      </c>
      <c r="G133" s="42">
        <v>0</v>
      </c>
      <c r="H133" s="42">
        <f>D133+E133-F133</f>
        <v>1942220</v>
      </c>
    </row>
    <row r="134" spans="1:8" s="2" customFormat="1" ht="68.25" customHeight="1">
      <c r="A134" s="1"/>
      <c r="B134" s="1"/>
      <c r="C134" s="4" t="s">
        <v>381</v>
      </c>
      <c r="D134" s="4"/>
      <c r="E134" s="4"/>
      <c r="F134" s="4"/>
      <c r="G134" s="4"/>
      <c r="H134" s="4"/>
    </row>
    <row r="135" spans="1:8" s="2" customFormat="1" ht="18.75" customHeight="1">
      <c r="A135" s="1"/>
      <c r="B135" s="1">
        <v>15013</v>
      </c>
      <c r="C135" s="41" t="s">
        <v>105</v>
      </c>
      <c r="D135" s="42">
        <v>2106894</v>
      </c>
      <c r="E135" s="42">
        <v>0</v>
      </c>
      <c r="F135" s="42">
        <v>607272</v>
      </c>
      <c r="G135" s="88">
        <v>0</v>
      </c>
      <c r="H135" s="42">
        <f>D135+E135-F135</f>
        <v>1499622</v>
      </c>
    </row>
    <row r="136" spans="1:8" s="2" customFormat="1" ht="27" customHeight="1">
      <c r="A136" s="1"/>
      <c r="B136" s="1"/>
      <c r="C136" s="46" t="s">
        <v>254</v>
      </c>
      <c r="D136" s="46"/>
      <c r="E136" s="46"/>
      <c r="F136" s="46"/>
      <c r="G136" s="46"/>
      <c r="H136" s="46"/>
    </row>
    <row r="137" spans="1:8" s="2" customFormat="1" ht="15" customHeight="1">
      <c r="A137" s="1"/>
      <c r="B137" s="1"/>
      <c r="C137" s="61" t="s">
        <v>292</v>
      </c>
      <c r="D137" s="61"/>
      <c r="E137" s="61"/>
      <c r="F137" s="61"/>
      <c r="G137" s="61"/>
      <c r="H137" s="61"/>
    </row>
    <row r="138" spans="1:8" s="35" customFormat="1" ht="15" customHeight="1">
      <c r="A138" s="34"/>
      <c r="B138" s="89"/>
      <c r="C138" s="10" t="s">
        <v>293</v>
      </c>
      <c r="D138" s="10"/>
      <c r="E138" s="10"/>
      <c r="F138" s="10"/>
      <c r="G138" s="10"/>
      <c r="H138" s="10"/>
    </row>
    <row r="139" spans="1:8" s="35" customFormat="1" ht="15" customHeight="1">
      <c r="A139" s="34"/>
      <c r="B139" s="89"/>
      <c r="C139" s="10" t="s">
        <v>294</v>
      </c>
      <c r="D139" s="10"/>
      <c r="E139" s="10"/>
      <c r="F139" s="10"/>
      <c r="G139" s="10"/>
      <c r="H139" s="10"/>
    </row>
    <row r="140" spans="1:8" s="2" customFormat="1" ht="5.25" customHeight="1">
      <c r="A140" s="1"/>
      <c r="B140" s="1"/>
      <c r="C140" s="69"/>
      <c r="D140" s="69"/>
      <c r="E140" s="69"/>
      <c r="F140" s="69"/>
      <c r="G140" s="69"/>
      <c r="H140" s="69"/>
    </row>
    <row r="141" spans="1:8" s="39" customFormat="1" ht="24.75" customHeight="1">
      <c r="A141" s="36"/>
      <c r="B141" s="36">
        <v>600</v>
      </c>
      <c r="C141" s="37" t="s">
        <v>33</v>
      </c>
      <c r="D141" s="38">
        <v>405586115</v>
      </c>
      <c r="E141" s="38">
        <f>E142+E174+E176</f>
        <v>6864006</v>
      </c>
      <c r="F141" s="38">
        <f>F142+F174+F176</f>
        <v>44054111</v>
      </c>
      <c r="G141" s="38">
        <f>G142+G174+G176</f>
        <v>2800586</v>
      </c>
      <c r="H141" s="38">
        <f>D141+E141-F141</f>
        <v>368396010</v>
      </c>
    </row>
    <row r="142" spans="1:8" s="2" customFormat="1" ht="18" customHeight="1">
      <c r="A142" s="1"/>
      <c r="B142" s="1">
        <v>60013</v>
      </c>
      <c r="C142" s="41" t="s">
        <v>58</v>
      </c>
      <c r="D142" s="42">
        <v>252944099</v>
      </c>
      <c r="E142" s="42">
        <v>0</v>
      </c>
      <c r="F142" s="42">
        <v>44054111</v>
      </c>
      <c r="G142" s="42">
        <v>2800586</v>
      </c>
      <c r="H142" s="42">
        <f>D142+E142-F142</f>
        <v>208889988</v>
      </c>
    </row>
    <row r="143" spans="1:8" s="2" customFormat="1" ht="15.75" customHeight="1">
      <c r="A143" s="1"/>
      <c r="B143" s="1"/>
      <c r="C143" s="4" t="s">
        <v>169</v>
      </c>
      <c r="D143" s="4"/>
      <c r="E143" s="4"/>
      <c r="F143" s="4"/>
      <c r="G143" s="4"/>
      <c r="H143" s="4"/>
    </row>
    <row r="144" spans="1:8" s="2" customFormat="1" ht="40.5" customHeight="1">
      <c r="A144" s="1"/>
      <c r="B144" s="1"/>
      <c r="C144" s="10" t="s">
        <v>382</v>
      </c>
      <c r="D144" s="10"/>
      <c r="E144" s="10"/>
      <c r="F144" s="10"/>
      <c r="G144" s="10"/>
      <c r="H144" s="10"/>
    </row>
    <row r="145" spans="1:8" s="2" customFormat="1" ht="40.5" customHeight="1">
      <c r="A145" s="1"/>
      <c r="B145" s="1"/>
      <c r="C145" s="10" t="s">
        <v>170</v>
      </c>
      <c r="D145" s="10"/>
      <c r="E145" s="10"/>
      <c r="F145" s="10"/>
      <c r="G145" s="10"/>
      <c r="H145" s="10"/>
    </row>
    <row r="146" spans="1:8" s="2" customFormat="1" ht="24.75" customHeight="1">
      <c r="A146" s="1"/>
      <c r="B146" s="1"/>
      <c r="C146" s="10" t="s">
        <v>383</v>
      </c>
      <c r="D146" s="10"/>
      <c r="E146" s="10"/>
      <c r="F146" s="10"/>
      <c r="G146" s="10"/>
      <c r="H146" s="10"/>
    </row>
    <row r="147" spans="1:8" s="2" customFormat="1" ht="42" customHeight="1">
      <c r="A147" s="1"/>
      <c r="B147" s="1"/>
      <c r="C147" s="10" t="s">
        <v>302</v>
      </c>
      <c r="D147" s="10"/>
      <c r="E147" s="10"/>
      <c r="F147" s="10"/>
      <c r="G147" s="10"/>
      <c r="H147" s="10"/>
    </row>
    <row r="148" spans="1:8" s="2" customFormat="1" ht="52.5" customHeight="1">
      <c r="A148" s="1"/>
      <c r="B148" s="1"/>
      <c r="C148" s="10" t="s">
        <v>172</v>
      </c>
      <c r="D148" s="10"/>
      <c r="E148" s="10"/>
      <c r="F148" s="10"/>
      <c r="G148" s="10"/>
      <c r="H148" s="10"/>
    </row>
    <row r="149" spans="1:8" s="2" customFormat="1" ht="52.5" customHeight="1">
      <c r="A149" s="1"/>
      <c r="B149" s="1"/>
      <c r="C149" s="10" t="s">
        <v>349</v>
      </c>
      <c r="D149" s="10"/>
      <c r="E149" s="10"/>
      <c r="F149" s="10"/>
      <c r="G149" s="10"/>
      <c r="H149" s="10"/>
    </row>
    <row r="150" spans="1:8" s="2" customFormat="1" ht="20.25" customHeight="1">
      <c r="A150" s="1"/>
      <c r="B150" s="1"/>
      <c r="C150" s="10" t="s">
        <v>171</v>
      </c>
      <c r="D150" s="10"/>
      <c r="E150" s="10"/>
      <c r="F150" s="10"/>
      <c r="G150" s="10"/>
      <c r="H150" s="10"/>
    </row>
    <row r="151" spans="1:8" s="2" customFormat="1" ht="28.5" customHeight="1">
      <c r="A151" s="1"/>
      <c r="B151" s="1"/>
      <c r="C151" s="10" t="s">
        <v>167</v>
      </c>
      <c r="D151" s="10"/>
      <c r="E151" s="10"/>
      <c r="F151" s="10"/>
      <c r="G151" s="10"/>
      <c r="H151" s="10"/>
    </row>
    <row r="152" spans="1:8" s="2" customFormat="1" ht="13.5" customHeight="1">
      <c r="A152" s="1"/>
      <c r="B152" s="1"/>
      <c r="C152" s="10" t="s">
        <v>168</v>
      </c>
      <c r="D152" s="10"/>
      <c r="E152" s="10"/>
      <c r="F152" s="10"/>
      <c r="G152" s="10"/>
      <c r="H152" s="10"/>
    </row>
    <row r="153" spans="1:8" s="2" customFormat="1" ht="13.5" customHeight="1">
      <c r="A153" s="1"/>
      <c r="B153" s="1"/>
      <c r="C153" s="10" t="s">
        <v>176</v>
      </c>
      <c r="D153" s="10"/>
      <c r="E153" s="10"/>
      <c r="F153" s="10"/>
      <c r="G153" s="10"/>
      <c r="H153" s="10"/>
    </row>
    <row r="154" spans="1:8" s="2" customFormat="1" ht="27.75" customHeight="1">
      <c r="A154" s="1"/>
      <c r="B154" s="1"/>
      <c r="C154" s="10" t="s">
        <v>173</v>
      </c>
      <c r="D154" s="10"/>
      <c r="E154" s="10"/>
      <c r="F154" s="10"/>
      <c r="G154" s="10"/>
      <c r="H154" s="10"/>
    </row>
    <row r="155" spans="1:8" s="2" customFormat="1" ht="27.75" customHeight="1">
      <c r="A155" s="1"/>
      <c r="B155" s="1"/>
      <c r="C155" s="10" t="s">
        <v>174</v>
      </c>
      <c r="D155" s="10"/>
      <c r="E155" s="10"/>
      <c r="F155" s="10"/>
      <c r="G155" s="10"/>
      <c r="H155" s="10"/>
    </row>
    <row r="156" spans="1:8" s="2" customFormat="1" ht="27.75" customHeight="1">
      <c r="A156" s="1"/>
      <c r="B156" s="1"/>
      <c r="C156" s="10" t="s">
        <v>175</v>
      </c>
      <c r="D156" s="10"/>
      <c r="E156" s="10"/>
      <c r="F156" s="10"/>
      <c r="G156" s="10"/>
      <c r="H156" s="10"/>
    </row>
    <row r="157" spans="1:8" s="2" customFormat="1" ht="27.75" customHeight="1">
      <c r="A157" s="1"/>
      <c r="B157" s="1"/>
      <c r="C157" s="10" t="s">
        <v>387</v>
      </c>
      <c r="D157" s="10"/>
      <c r="E157" s="10"/>
      <c r="F157" s="10"/>
      <c r="G157" s="10"/>
      <c r="H157" s="10"/>
    </row>
    <row r="158" spans="1:8" s="2" customFormat="1" ht="27.75" customHeight="1">
      <c r="A158" s="1"/>
      <c r="B158" s="1"/>
      <c r="C158" s="10" t="s">
        <v>350</v>
      </c>
      <c r="D158" s="10"/>
      <c r="E158" s="10"/>
      <c r="F158" s="10"/>
      <c r="G158" s="10"/>
      <c r="H158" s="10"/>
    </row>
    <row r="159" spans="1:8" s="2" customFormat="1" ht="12.75" customHeight="1">
      <c r="A159" s="1"/>
      <c r="B159" s="1"/>
      <c r="C159" s="46" t="s">
        <v>303</v>
      </c>
      <c r="D159" s="46"/>
      <c r="E159" s="46"/>
      <c r="F159" s="46"/>
      <c r="G159" s="46"/>
      <c r="H159" s="46"/>
    </row>
    <row r="160" spans="1:8" s="2" customFormat="1" ht="26.25" customHeight="1">
      <c r="A160" s="1"/>
      <c r="B160" s="1"/>
      <c r="C160" s="10" t="s">
        <v>178</v>
      </c>
      <c r="D160" s="10"/>
      <c r="E160" s="10"/>
      <c r="F160" s="10"/>
      <c r="G160" s="10"/>
      <c r="H160" s="10"/>
    </row>
    <row r="161" spans="1:8" s="2" customFormat="1" ht="26.25" customHeight="1">
      <c r="A161" s="1"/>
      <c r="B161" s="1"/>
      <c r="C161" s="10" t="s">
        <v>384</v>
      </c>
      <c r="D161" s="10"/>
      <c r="E161" s="10"/>
      <c r="F161" s="10"/>
      <c r="G161" s="10"/>
      <c r="H161" s="10"/>
    </row>
    <row r="162" spans="1:8" s="2" customFormat="1" ht="26.25" customHeight="1">
      <c r="A162" s="1"/>
      <c r="B162" s="1"/>
      <c r="C162" s="10" t="s">
        <v>179</v>
      </c>
      <c r="D162" s="10"/>
      <c r="E162" s="10"/>
      <c r="F162" s="10"/>
      <c r="G162" s="10"/>
      <c r="H162" s="10"/>
    </row>
    <row r="163" spans="1:8" s="2" customFormat="1" ht="26.25" customHeight="1">
      <c r="A163" s="1"/>
      <c r="B163" s="1"/>
      <c r="C163" s="10" t="s">
        <v>386</v>
      </c>
      <c r="D163" s="10"/>
      <c r="E163" s="10"/>
      <c r="F163" s="10"/>
      <c r="G163" s="10"/>
      <c r="H163" s="10"/>
    </row>
    <row r="164" spans="1:8" s="2" customFormat="1" ht="27.75" customHeight="1">
      <c r="A164" s="1"/>
      <c r="B164" s="1"/>
      <c r="C164" s="10" t="s">
        <v>385</v>
      </c>
      <c r="D164" s="10"/>
      <c r="E164" s="10"/>
      <c r="F164" s="10"/>
      <c r="G164" s="10"/>
      <c r="H164" s="10"/>
    </row>
    <row r="165" spans="1:8" s="2" customFormat="1" ht="13.5" customHeight="1">
      <c r="A165" s="1"/>
      <c r="B165" s="1"/>
      <c r="C165" s="10" t="s">
        <v>304</v>
      </c>
      <c r="D165" s="10"/>
      <c r="E165" s="10"/>
      <c r="F165" s="10"/>
      <c r="G165" s="10"/>
      <c r="H165" s="10"/>
    </row>
    <row r="166" spans="1:8" s="2" customFormat="1" ht="44.25" customHeight="1">
      <c r="A166" s="1"/>
      <c r="B166" s="1"/>
      <c r="C166" s="10" t="s">
        <v>177</v>
      </c>
      <c r="D166" s="10"/>
      <c r="E166" s="10"/>
      <c r="F166" s="10"/>
      <c r="G166" s="10"/>
      <c r="H166" s="10"/>
    </row>
    <row r="167" spans="1:8" s="2" customFormat="1" ht="16.5" customHeight="1">
      <c r="A167" s="1"/>
      <c r="B167" s="1"/>
      <c r="C167" s="46" t="s">
        <v>182</v>
      </c>
      <c r="D167" s="46"/>
      <c r="E167" s="46"/>
      <c r="F167" s="46"/>
      <c r="G167" s="46"/>
      <c r="H167" s="46"/>
    </row>
    <row r="168" spans="1:8" s="2" customFormat="1" ht="41.25" customHeight="1">
      <c r="A168" s="1"/>
      <c r="B168" s="1"/>
      <c r="C168" s="10" t="s">
        <v>305</v>
      </c>
      <c r="D168" s="10"/>
      <c r="E168" s="10"/>
      <c r="F168" s="10"/>
      <c r="G168" s="10"/>
      <c r="H168" s="10"/>
    </row>
    <row r="169" spans="1:8" s="2" customFormat="1" ht="27" customHeight="1">
      <c r="A169" s="1"/>
      <c r="B169" s="1"/>
      <c r="C169" s="10" t="s">
        <v>306</v>
      </c>
      <c r="D169" s="10"/>
      <c r="E169" s="10"/>
      <c r="F169" s="10"/>
      <c r="G169" s="10"/>
      <c r="H169" s="10"/>
    </row>
    <row r="170" spans="1:8" s="2" customFormat="1" ht="27.75" customHeight="1">
      <c r="A170" s="1"/>
      <c r="B170" s="1"/>
      <c r="C170" s="46" t="s">
        <v>183</v>
      </c>
      <c r="D170" s="46"/>
      <c r="E170" s="46"/>
      <c r="F170" s="46"/>
      <c r="G170" s="46"/>
      <c r="H170" s="46"/>
    </row>
    <row r="171" spans="1:8" s="2" customFormat="1" ht="39.75" customHeight="1">
      <c r="A171" s="1"/>
      <c r="B171" s="1"/>
      <c r="C171" s="10" t="s">
        <v>388</v>
      </c>
      <c r="D171" s="10"/>
      <c r="E171" s="10"/>
      <c r="F171" s="10"/>
      <c r="G171" s="10"/>
      <c r="H171" s="10"/>
    </row>
    <row r="172" spans="1:8" s="2" customFormat="1" ht="56.25" customHeight="1">
      <c r="A172" s="1"/>
      <c r="B172" s="1"/>
      <c r="C172" s="10" t="s">
        <v>307</v>
      </c>
      <c r="D172" s="10"/>
      <c r="E172" s="10"/>
      <c r="F172" s="10"/>
      <c r="G172" s="10"/>
      <c r="H172" s="10"/>
    </row>
    <row r="173" spans="1:8" s="2" customFormat="1" ht="16.5" customHeight="1">
      <c r="A173" s="1"/>
      <c r="B173" s="1"/>
      <c r="C173" s="10" t="s">
        <v>351</v>
      </c>
      <c r="D173" s="10"/>
      <c r="E173" s="10"/>
      <c r="F173" s="10"/>
      <c r="G173" s="10"/>
      <c r="H173" s="10"/>
    </row>
    <row r="174" spans="1:8" s="2" customFormat="1" ht="22.5" customHeight="1">
      <c r="A174" s="1"/>
      <c r="B174" s="1">
        <v>60041</v>
      </c>
      <c r="C174" s="41" t="s">
        <v>140</v>
      </c>
      <c r="D174" s="42">
        <v>0</v>
      </c>
      <c r="E174" s="42">
        <v>4164006</v>
      </c>
      <c r="F174" s="42">
        <v>0</v>
      </c>
      <c r="G174" s="42">
        <v>0</v>
      </c>
      <c r="H174" s="42">
        <f>D174+E174-F174</f>
        <v>4164006</v>
      </c>
    </row>
    <row r="175" spans="1:8" s="2" customFormat="1" ht="30" customHeight="1">
      <c r="A175" s="1"/>
      <c r="B175" s="1"/>
      <c r="C175" s="4" t="s">
        <v>389</v>
      </c>
      <c r="D175" s="4"/>
      <c r="E175" s="4"/>
      <c r="F175" s="4"/>
      <c r="G175" s="4"/>
      <c r="H175" s="4"/>
    </row>
    <row r="176" spans="1:8" s="2" customFormat="1" ht="18" customHeight="1">
      <c r="A176" s="1"/>
      <c r="B176" s="1">
        <v>60095</v>
      </c>
      <c r="C176" s="41" t="s">
        <v>21</v>
      </c>
      <c r="D176" s="42">
        <v>1397852</v>
      </c>
      <c r="E176" s="42">
        <v>2700000</v>
      </c>
      <c r="F176" s="42">
        <v>0</v>
      </c>
      <c r="G176" s="42">
        <v>0</v>
      </c>
      <c r="H176" s="42">
        <f>D176+E176-F176</f>
        <v>4097852</v>
      </c>
    </row>
    <row r="177" spans="1:8" s="2" customFormat="1" ht="41.25" customHeight="1">
      <c r="A177" s="1"/>
      <c r="B177" s="1"/>
      <c r="C177" s="4" t="s">
        <v>141</v>
      </c>
      <c r="D177" s="4"/>
      <c r="E177" s="4"/>
      <c r="F177" s="4"/>
      <c r="G177" s="4"/>
      <c r="H177" s="4"/>
    </row>
    <row r="178" spans="1:8" s="35" customFormat="1" ht="3.75" customHeight="1">
      <c r="A178" s="34"/>
      <c r="B178" s="34"/>
      <c r="C178" s="3"/>
      <c r="D178" s="3"/>
      <c r="E178" s="3"/>
      <c r="F178" s="3"/>
      <c r="G178" s="3"/>
      <c r="H178" s="73"/>
    </row>
    <row r="179" spans="1:8" s="39" customFormat="1" ht="24" customHeight="1">
      <c r="A179" s="36"/>
      <c r="B179" s="36">
        <v>710</v>
      </c>
      <c r="C179" s="37" t="s">
        <v>107</v>
      </c>
      <c r="D179" s="38">
        <v>5500577</v>
      </c>
      <c r="E179" s="38">
        <f>E180</f>
        <v>2651000</v>
      </c>
      <c r="F179" s="38">
        <f>F180</f>
        <v>0</v>
      </c>
      <c r="G179" s="38">
        <f>G180</f>
        <v>0</v>
      </c>
      <c r="H179" s="38">
        <f>D179+E179-F179</f>
        <v>8151577</v>
      </c>
    </row>
    <row r="180" spans="1:8" s="2" customFormat="1" ht="21.75" customHeight="1">
      <c r="A180" s="1"/>
      <c r="B180" s="1">
        <v>71095</v>
      </c>
      <c r="C180" s="41" t="s">
        <v>21</v>
      </c>
      <c r="D180" s="42">
        <v>500000</v>
      </c>
      <c r="E180" s="42">
        <v>2651000</v>
      </c>
      <c r="F180" s="42">
        <v>0</v>
      </c>
      <c r="G180" s="42">
        <v>0</v>
      </c>
      <c r="H180" s="42">
        <f>D180+E180-F180</f>
        <v>3151000</v>
      </c>
    </row>
    <row r="181" spans="1:8" s="39" customFormat="1" ht="40.5" customHeight="1">
      <c r="A181" s="40"/>
      <c r="B181" s="1"/>
      <c r="C181" s="4" t="s">
        <v>390</v>
      </c>
      <c r="D181" s="4"/>
      <c r="E181" s="4"/>
      <c r="F181" s="4"/>
      <c r="G181" s="4"/>
      <c r="H181" s="4"/>
    </row>
    <row r="182" spans="1:8" s="92" customFormat="1" ht="3.75" customHeight="1" hidden="1">
      <c r="A182" s="90"/>
      <c r="B182" s="90"/>
      <c r="C182" s="91"/>
      <c r="D182" s="91"/>
      <c r="E182" s="91"/>
      <c r="F182" s="91"/>
      <c r="G182" s="91"/>
      <c r="H182" s="91"/>
    </row>
    <row r="183" spans="1:8" s="39" customFormat="1" ht="26.25" customHeight="1">
      <c r="A183" s="40"/>
      <c r="B183" s="1"/>
      <c r="C183" s="4" t="s">
        <v>108</v>
      </c>
      <c r="D183" s="4"/>
      <c r="E183" s="4"/>
      <c r="F183" s="4"/>
      <c r="G183" s="4"/>
      <c r="H183" s="4"/>
    </row>
    <row r="184" spans="1:8" s="39" customFormat="1" ht="15.75" customHeight="1">
      <c r="A184" s="40"/>
      <c r="B184" s="1"/>
      <c r="C184" s="4" t="s">
        <v>109</v>
      </c>
      <c r="D184" s="4"/>
      <c r="E184" s="4"/>
      <c r="F184" s="4"/>
      <c r="G184" s="4"/>
      <c r="H184" s="4"/>
    </row>
    <row r="185" spans="1:8" s="2" customFormat="1" ht="20.25" customHeight="1">
      <c r="A185" s="1"/>
      <c r="B185" s="1"/>
      <c r="C185" s="3"/>
      <c r="D185" s="3"/>
      <c r="E185" s="3"/>
      <c r="F185" s="3"/>
      <c r="G185" s="3"/>
      <c r="H185" s="3"/>
    </row>
    <row r="186" spans="1:8" s="2" customFormat="1" ht="7.5" customHeight="1">
      <c r="A186" s="1"/>
      <c r="B186" s="1"/>
      <c r="C186" s="3"/>
      <c r="D186" s="3"/>
      <c r="E186" s="3"/>
      <c r="F186" s="3"/>
      <c r="G186" s="3"/>
      <c r="H186" s="3"/>
    </row>
    <row r="187" spans="1:8" s="39" customFormat="1" ht="24.75" customHeight="1">
      <c r="A187" s="36"/>
      <c r="B187" s="36">
        <v>720</v>
      </c>
      <c r="C187" s="37" t="s">
        <v>338</v>
      </c>
      <c r="D187" s="38">
        <v>65827817</v>
      </c>
      <c r="E187" s="38">
        <f>E188</f>
        <v>1699914</v>
      </c>
      <c r="F187" s="38">
        <f>F188</f>
        <v>0</v>
      </c>
      <c r="G187" s="38">
        <f>G188</f>
        <v>0</v>
      </c>
      <c r="H187" s="38">
        <f>D187+E187-F187</f>
        <v>67527731</v>
      </c>
    </row>
    <row r="188" spans="1:8" s="2" customFormat="1" ht="19.5" customHeight="1">
      <c r="A188" s="1"/>
      <c r="B188" s="1">
        <v>72095</v>
      </c>
      <c r="C188" s="41" t="s">
        <v>21</v>
      </c>
      <c r="D188" s="42">
        <v>65827817</v>
      </c>
      <c r="E188" s="42">
        <v>1699914</v>
      </c>
      <c r="F188" s="42">
        <v>0</v>
      </c>
      <c r="G188" s="42">
        <v>0</v>
      </c>
      <c r="H188" s="42">
        <f>D188+E188-F188</f>
        <v>67527731</v>
      </c>
    </row>
    <row r="189" spans="1:8" s="2" customFormat="1" ht="51" customHeight="1">
      <c r="A189" s="1"/>
      <c r="B189" s="1"/>
      <c r="C189" s="4" t="s">
        <v>391</v>
      </c>
      <c r="D189" s="4"/>
      <c r="E189" s="4"/>
      <c r="F189" s="4"/>
      <c r="G189" s="4"/>
      <c r="H189" s="4"/>
    </row>
    <row r="190" spans="1:8" s="2" customFormat="1" ht="4.5" customHeight="1">
      <c r="A190" s="1"/>
      <c r="B190" s="1"/>
      <c r="C190" s="3"/>
      <c r="D190" s="3"/>
      <c r="E190" s="3"/>
      <c r="F190" s="3"/>
      <c r="G190" s="3"/>
      <c r="H190" s="3"/>
    </row>
    <row r="191" spans="1:8" s="9" customFormat="1" ht="24.75" customHeight="1">
      <c r="A191" s="70"/>
      <c r="B191" s="70">
        <v>750</v>
      </c>
      <c r="C191" s="71" t="s">
        <v>67</v>
      </c>
      <c r="D191" s="66">
        <v>123756130</v>
      </c>
      <c r="E191" s="66">
        <f>E198+E192</f>
        <v>1750408</v>
      </c>
      <c r="F191" s="66">
        <f>F198+F192</f>
        <v>6944307</v>
      </c>
      <c r="G191" s="66">
        <f>G198+G192</f>
        <v>0</v>
      </c>
      <c r="H191" s="66">
        <f>D191+E191-F191</f>
        <v>118562231</v>
      </c>
    </row>
    <row r="192" spans="1:8" s="2" customFormat="1" ht="18.75" customHeight="1">
      <c r="A192" s="1"/>
      <c r="B192" s="1">
        <v>75018</v>
      </c>
      <c r="C192" s="41" t="s">
        <v>77</v>
      </c>
      <c r="D192" s="42">
        <v>81762421</v>
      </c>
      <c r="E192" s="42">
        <v>1750408</v>
      </c>
      <c r="F192" s="42">
        <v>182000</v>
      </c>
      <c r="G192" s="42">
        <v>0</v>
      </c>
      <c r="H192" s="42">
        <f>D192+E192-F192</f>
        <v>83330829</v>
      </c>
    </row>
    <row r="193" spans="1:8" s="2" customFormat="1" ht="16.5" customHeight="1">
      <c r="A193" s="1"/>
      <c r="B193" s="1"/>
      <c r="C193" s="93" t="s">
        <v>412</v>
      </c>
      <c r="D193" s="93"/>
      <c r="E193" s="93"/>
      <c r="F193" s="93"/>
      <c r="G193" s="93"/>
      <c r="H193" s="93"/>
    </row>
    <row r="194" spans="1:8" s="2" customFormat="1" ht="39.75" customHeight="1">
      <c r="A194" s="1"/>
      <c r="B194" s="1"/>
      <c r="C194" s="94" t="s">
        <v>352</v>
      </c>
      <c r="D194" s="94"/>
      <c r="E194" s="94"/>
      <c r="F194" s="94"/>
      <c r="G194" s="94"/>
      <c r="H194" s="94"/>
    </row>
    <row r="195" spans="1:8" s="39" customFormat="1" ht="27.75" customHeight="1">
      <c r="A195" s="40"/>
      <c r="B195" s="1"/>
      <c r="C195" s="4" t="s">
        <v>308</v>
      </c>
      <c r="D195" s="4"/>
      <c r="E195" s="4"/>
      <c r="F195" s="4"/>
      <c r="G195" s="4"/>
      <c r="H195" s="4"/>
    </row>
    <row r="196" spans="1:8" s="2" customFormat="1" ht="39.75" customHeight="1">
      <c r="A196" s="1"/>
      <c r="B196" s="1"/>
      <c r="C196" s="4" t="s">
        <v>297</v>
      </c>
      <c r="D196" s="4"/>
      <c r="E196" s="4"/>
      <c r="F196" s="4"/>
      <c r="G196" s="4"/>
      <c r="H196" s="4"/>
    </row>
    <row r="197" spans="1:8" s="2" customFormat="1" ht="30" customHeight="1">
      <c r="A197" s="1"/>
      <c r="B197" s="1"/>
      <c r="C197" s="4" t="s">
        <v>298</v>
      </c>
      <c r="D197" s="4"/>
      <c r="E197" s="4"/>
      <c r="F197" s="4"/>
      <c r="G197" s="4"/>
      <c r="H197" s="4"/>
    </row>
    <row r="198" spans="1:8" s="2" customFormat="1" ht="18.75" customHeight="1">
      <c r="A198" s="1"/>
      <c r="B198" s="1">
        <v>75075</v>
      </c>
      <c r="C198" s="41" t="s">
        <v>68</v>
      </c>
      <c r="D198" s="42">
        <v>35270861</v>
      </c>
      <c r="E198" s="42">
        <v>0</v>
      </c>
      <c r="F198" s="42">
        <v>6762307</v>
      </c>
      <c r="G198" s="42">
        <v>0</v>
      </c>
      <c r="H198" s="42">
        <f>D198+E198-F198</f>
        <v>28508554</v>
      </c>
    </row>
    <row r="199" spans="1:8" s="2" customFormat="1" ht="55.5" customHeight="1">
      <c r="A199" s="1"/>
      <c r="B199" s="1"/>
      <c r="C199" s="10" t="s">
        <v>309</v>
      </c>
      <c r="D199" s="10"/>
      <c r="E199" s="10"/>
      <c r="F199" s="10"/>
      <c r="G199" s="10"/>
      <c r="H199" s="10"/>
    </row>
    <row r="200" spans="1:8" s="2" customFormat="1" ht="42" customHeight="1">
      <c r="A200" s="1"/>
      <c r="B200" s="1"/>
      <c r="C200" s="4" t="s">
        <v>191</v>
      </c>
      <c r="D200" s="4"/>
      <c r="E200" s="4"/>
      <c r="F200" s="4"/>
      <c r="G200" s="4"/>
      <c r="H200" s="4"/>
    </row>
    <row r="201" spans="1:8" s="35" customFormat="1" ht="3.75" customHeight="1">
      <c r="A201" s="34"/>
      <c r="B201" s="34"/>
      <c r="C201" s="95"/>
      <c r="D201" s="95"/>
      <c r="E201" s="95"/>
      <c r="F201" s="95"/>
      <c r="G201" s="95"/>
      <c r="H201" s="95"/>
    </row>
    <row r="202" spans="1:8" s="39" customFormat="1" ht="24.75" customHeight="1">
      <c r="A202" s="36"/>
      <c r="B202" s="36">
        <v>757</v>
      </c>
      <c r="C202" s="37" t="s">
        <v>80</v>
      </c>
      <c r="D202" s="38">
        <v>20080893</v>
      </c>
      <c r="E202" s="38">
        <f>E205+E203</f>
        <v>0</v>
      </c>
      <c r="F202" s="38">
        <f>F205+F203</f>
        <v>12829383</v>
      </c>
      <c r="G202" s="38">
        <f>G205+G203</f>
        <v>0</v>
      </c>
      <c r="H202" s="38">
        <f>D202+E202-F202</f>
        <v>7251510</v>
      </c>
    </row>
    <row r="203" spans="1:8" s="2" customFormat="1" ht="51.75" customHeight="1">
      <c r="A203" s="1"/>
      <c r="B203" s="54">
        <v>75702</v>
      </c>
      <c r="C203" s="41" t="s">
        <v>413</v>
      </c>
      <c r="D203" s="55">
        <v>7438376</v>
      </c>
      <c r="E203" s="55">
        <v>0</v>
      </c>
      <c r="F203" s="55">
        <v>506866</v>
      </c>
      <c r="G203" s="55">
        <v>0</v>
      </c>
      <c r="H203" s="55">
        <f>D203+E203-F203</f>
        <v>6931510</v>
      </c>
    </row>
    <row r="204" spans="1:8" s="2" customFormat="1" ht="30.75" customHeight="1">
      <c r="A204" s="1"/>
      <c r="B204" s="1"/>
      <c r="C204" s="4" t="s">
        <v>138</v>
      </c>
      <c r="D204" s="4"/>
      <c r="E204" s="4"/>
      <c r="F204" s="4"/>
      <c r="G204" s="4"/>
      <c r="H204" s="4"/>
    </row>
    <row r="205" spans="1:8" s="2" customFormat="1" ht="40.5" customHeight="1">
      <c r="A205" s="1"/>
      <c r="B205" s="54">
        <v>75704</v>
      </c>
      <c r="C205" s="41" t="s">
        <v>81</v>
      </c>
      <c r="D205" s="55">
        <v>12642517</v>
      </c>
      <c r="E205" s="55">
        <v>0</v>
      </c>
      <c r="F205" s="55">
        <v>12322517</v>
      </c>
      <c r="G205" s="55">
        <v>0</v>
      </c>
      <c r="H205" s="55">
        <f>D205+E205-F205</f>
        <v>320000</v>
      </c>
    </row>
    <row r="206" spans="1:8" s="2" customFormat="1" ht="41.25" customHeight="1">
      <c r="A206" s="1"/>
      <c r="B206" s="1"/>
      <c r="C206" s="4" t="s">
        <v>414</v>
      </c>
      <c r="D206" s="4"/>
      <c r="E206" s="4"/>
      <c r="F206" s="4"/>
      <c r="G206" s="4"/>
      <c r="H206" s="4"/>
    </row>
    <row r="207" spans="1:8" s="2" customFormat="1" ht="3" customHeight="1">
      <c r="A207" s="1"/>
      <c r="B207" s="1"/>
      <c r="C207" s="4"/>
      <c r="D207" s="4"/>
      <c r="E207" s="4"/>
      <c r="F207" s="4"/>
      <c r="G207" s="4"/>
      <c r="H207" s="4"/>
    </row>
    <row r="208" spans="1:8" s="39" customFormat="1" ht="23.25" customHeight="1">
      <c r="A208" s="36"/>
      <c r="B208" s="36">
        <v>758</v>
      </c>
      <c r="C208" s="37" t="s">
        <v>145</v>
      </c>
      <c r="D208" s="38">
        <v>6996205</v>
      </c>
      <c r="E208" s="38">
        <f>E209</f>
        <v>0</v>
      </c>
      <c r="F208" s="38">
        <f>F209</f>
        <v>1958185</v>
      </c>
      <c r="G208" s="38">
        <f>G209</f>
        <v>0</v>
      </c>
      <c r="H208" s="38">
        <f>D208+E208-F208</f>
        <v>5038020</v>
      </c>
    </row>
    <row r="209" spans="1:8" s="2" customFormat="1" ht="22.5" customHeight="1">
      <c r="A209" s="1"/>
      <c r="B209" s="1">
        <v>75818</v>
      </c>
      <c r="C209" s="41" t="s">
        <v>146</v>
      </c>
      <c r="D209" s="42">
        <v>6197686</v>
      </c>
      <c r="E209" s="42">
        <v>0</v>
      </c>
      <c r="F209" s="42">
        <v>1958185</v>
      </c>
      <c r="G209" s="42">
        <v>0</v>
      </c>
      <c r="H209" s="42">
        <f>D209+E209-F209</f>
        <v>4239501</v>
      </c>
    </row>
    <row r="210" spans="1:8" s="2" customFormat="1" ht="15" customHeight="1">
      <c r="A210" s="1"/>
      <c r="B210" s="1"/>
      <c r="C210" s="44" t="s">
        <v>150</v>
      </c>
      <c r="D210" s="44"/>
      <c r="E210" s="44"/>
      <c r="F210" s="44"/>
      <c r="G210" s="44"/>
      <c r="H210" s="44"/>
    </row>
    <row r="211" spans="1:8" s="2" customFormat="1" ht="27.75" customHeight="1">
      <c r="A211" s="1"/>
      <c r="B211" s="1"/>
      <c r="C211" s="4" t="s">
        <v>392</v>
      </c>
      <c r="D211" s="4"/>
      <c r="E211" s="4"/>
      <c r="F211" s="4"/>
      <c r="G211" s="4"/>
      <c r="H211" s="4"/>
    </row>
    <row r="212" spans="1:8" s="2" customFormat="1" ht="14.25" customHeight="1">
      <c r="A212" s="1"/>
      <c r="B212" s="1"/>
      <c r="C212" s="4" t="s">
        <v>353</v>
      </c>
      <c r="D212" s="4"/>
      <c r="E212" s="4"/>
      <c r="F212" s="4"/>
      <c r="G212" s="4"/>
      <c r="H212" s="4"/>
    </row>
    <row r="213" spans="1:8" s="2" customFormat="1" ht="15" customHeight="1">
      <c r="A213" s="1"/>
      <c r="B213" s="1"/>
      <c r="C213" s="44" t="s">
        <v>147</v>
      </c>
      <c r="D213" s="44"/>
      <c r="E213" s="44"/>
      <c r="F213" s="44"/>
      <c r="G213" s="44"/>
      <c r="H213" s="44"/>
    </row>
    <row r="214" spans="1:8" s="2" customFormat="1" ht="15" customHeight="1">
      <c r="A214" s="1"/>
      <c r="B214" s="1"/>
      <c r="C214" s="4" t="s">
        <v>148</v>
      </c>
      <c r="D214" s="4"/>
      <c r="E214" s="4"/>
      <c r="F214" s="4"/>
      <c r="G214" s="4"/>
      <c r="H214" s="4"/>
    </row>
    <row r="215" spans="1:8" s="2" customFormat="1" ht="15" customHeight="1">
      <c r="A215" s="1"/>
      <c r="B215" s="1"/>
      <c r="C215" s="4" t="s">
        <v>149</v>
      </c>
      <c r="D215" s="4"/>
      <c r="E215" s="4"/>
      <c r="F215" s="4"/>
      <c r="G215" s="4"/>
      <c r="H215" s="4"/>
    </row>
    <row r="216" spans="1:8" s="2" customFormat="1" ht="40.5" customHeight="1">
      <c r="A216" s="1"/>
      <c r="B216" s="1"/>
      <c r="C216" s="4"/>
      <c r="D216" s="4"/>
      <c r="E216" s="4"/>
      <c r="F216" s="4"/>
      <c r="G216" s="4"/>
      <c r="H216" s="4"/>
    </row>
    <row r="217" spans="1:8" s="2" customFormat="1" ht="6.75" customHeight="1">
      <c r="A217" s="1"/>
      <c r="B217" s="1"/>
      <c r="C217" s="3"/>
      <c r="D217" s="3"/>
      <c r="E217" s="3"/>
      <c r="F217" s="3"/>
      <c r="G217" s="3"/>
      <c r="H217" s="3"/>
    </row>
    <row r="218" spans="1:8" s="9" customFormat="1" ht="24" customHeight="1">
      <c r="A218" s="70"/>
      <c r="B218" s="70">
        <v>801</v>
      </c>
      <c r="C218" s="71" t="s">
        <v>22</v>
      </c>
      <c r="D218" s="65">
        <v>71207590.56</v>
      </c>
      <c r="E218" s="66">
        <f>E219+E227+E229+E234+E240+E248+E254+E259+E267+E276+E280+E282</f>
        <v>8621</v>
      </c>
      <c r="F218" s="66">
        <f>F219+F227+F229+F234+F240+F248+F254+F259+F267+F276+F280+F282</f>
        <v>6030097</v>
      </c>
      <c r="G218" s="66">
        <f>G219+G227+G229+G234+G240+G248+G254+G259+G267+G276+G280+G282</f>
        <v>286656</v>
      </c>
      <c r="H218" s="65">
        <f>D218+E218-F218</f>
        <v>65186114.56</v>
      </c>
    </row>
    <row r="219" spans="1:8" s="2" customFormat="1" ht="21.75" customHeight="1">
      <c r="A219" s="1"/>
      <c r="B219" s="1">
        <v>80102</v>
      </c>
      <c r="C219" s="41" t="s">
        <v>104</v>
      </c>
      <c r="D219" s="42">
        <v>17385035</v>
      </c>
      <c r="E219" s="42">
        <v>0</v>
      </c>
      <c r="F219" s="42">
        <v>505571</v>
      </c>
      <c r="G219" s="42">
        <v>98014</v>
      </c>
      <c r="H219" s="42">
        <f>D219+E219-F219</f>
        <v>16879464</v>
      </c>
    </row>
    <row r="220" spans="1:8" s="2" customFormat="1" ht="15" customHeight="1">
      <c r="A220" s="1"/>
      <c r="B220" s="1"/>
      <c r="C220" s="44" t="s">
        <v>198</v>
      </c>
      <c r="D220" s="44"/>
      <c r="E220" s="44"/>
      <c r="F220" s="44"/>
      <c r="G220" s="44"/>
      <c r="H220" s="44"/>
    </row>
    <row r="221" spans="1:8" s="2" customFormat="1" ht="27" customHeight="1">
      <c r="A221" s="1"/>
      <c r="B221" s="1"/>
      <c r="C221" s="4" t="s">
        <v>218</v>
      </c>
      <c r="D221" s="4"/>
      <c r="E221" s="4"/>
      <c r="F221" s="4"/>
      <c r="G221" s="4"/>
      <c r="H221" s="4"/>
    </row>
    <row r="222" spans="1:8" s="2" customFormat="1" ht="26.25" customHeight="1">
      <c r="A222" s="1"/>
      <c r="B222" s="1"/>
      <c r="C222" s="4" t="s">
        <v>217</v>
      </c>
      <c r="D222" s="4"/>
      <c r="E222" s="4"/>
      <c r="F222" s="4"/>
      <c r="G222" s="4"/>
      <c r="H222" s="4"/>
    </row>
    <row r="223" spans="1:8" s="2" customFormat="1" ht="26.25" customHeight="1">
      <c r="A223" s="1"/>
      <c r="B223" s="1"/>
      <c r="C223" s="4" t="s">
        <v>216</v>
      </c>
      <c r="D223" s="4"/>
      <c r="E223" s="4"/>
      <c r="F223" s="4"/>
      <c r="G223" s="4"/>
      <c r="H223" s="4"/>
    </row>
    <row r="224" spans="1:8" s="2" customFormat="1" ht="26.25" customHeight="1">
      <c r="A224" s="1"/>
      <c r="B224" s="1"/>
      <c r="C224" s="4" t="s">
        <v>215</v>
      </c>
      <c r="D224" s="4"/>
      <c r="E224" s="4"/>
      <c r="F224" s="4"/>
      <c r="G224" s="4"/>
      <c r="H224" s="4"/>
    </row>
    <row r="225" spans="1:8" s="2" customFormat="1" ht="14.25" customHeight="1">
      <c r="A225" s="1"/>
      <c r="B225" s="1"/>
      <c r="C225" s="4" t="s">
        <v>214</v>
      </c>
      <c r="D225" s="4"/>
      <c r="E225" s="4"/>
      <c r="F225" s="4"/>
      <c r="G225" s="4"/>
      <c r="H225" s="4"/>
    </row>
    <row r="226" spans="1:8" s="2" customFormat="1" ht="46.5" customHeight="1">
      <c r="A226" s="1"/>
      <c r="B226" s="1"/>
      <c r="C226" s="4" t="s">
        <v>213</v>
      </c>
      <c r="D226" s="4"/>
      <c r="E226" s="4"/>
      <c r="F226" s="4"/>
      <c r="G226" s="4"/>
      <c r="H226" s="4"/>
    </row>
    <row r="227" spans="1:8" s="2" customFormat="1" ht="19.5" customHeight="1">
      <c r="A227" s="1"/>
      <c r="B227" s="1">
        <v>80105</v>
      </c>
      <c r="C227" s="41" t="s">
        <v>106</v>
      </c>
      <c r="D227" s="42">
        <v>287394</v>
      </c>
      <c r="E227" s="42">
        <v>1233</v>
      </c>
      <c r="F227" s="42">
        <v>1288</v>
      </c>
      <c r="G227" s="42">
        <v>0</v>
      </c>
      <c r="H227" s="42">
        <f>D227+E227-F227</f>
        <v>287339</v>
      </c>
    </row>
    <row r="228" spans="1:8" s="35" customFormat="1" ht="43.5" customHeight="1">
      <c r="A228" s="34"/>
      <c r="B228" s="34"/>
      <c r="C228" s="4" t="s">
        <v>219</v>
      </c>
      <c r="D228" s="4"/>
      <c r="E228" s="4"/>
      <c r="F228" s="4"/>
      <c r="G228" s="4"/>
      <c r="H228" s="4"/>
    </row>
    <row r="229" spans="1:8" s="2" customFormat="1" ht="17.25" customHeight="1">
      <c r="A229" s="1"/>
      <c r="B229" s="1">
        <v>80111</v>
      </c>
      <c r="C229" s="41" t="s">
        <v>220</v>
      </c>
      <c r="D229" s="42">
        <v>1679205</v>
      </c>
      <c r="E229" s="42">
        <v>0</v>
      </c>
      <c r="F229" s="42">
        <v>137264</v>
      </c>
      <c r="G229" s="42">
        <v>0</v>
      </c>
      <c r="H229" s="42">
        <f>D229+E229-F229</f>
        <v>1541941</v>
      </c>
    </row>
    <row r="230" spans="1:8" s="2" customFormat="1" ht="15" customHeight="1">
      <c r="A230" s="1"/>
      <c r="B230" s="1"/>
      <c r="C230" s="44" t="s">
        <v>204</v>
      </c>
      <c r="D230" s="44"/>
      <c r="E230" s="44"/>
      <c r="F230" s="44"/>
      <c r="G230" s="44"/>
      <c r="H230" s="44"/>
    </row>
    <row r="231" spans="1:8" s="2" customFormat="1" ht="15" customHeight="1">
      <c r="A231" s="1"/>
      <c r="B231" s="1"/>
      <c r="C231" s="4" t="s">
        <v>222</v>
      </c>
      <c r="D231" s="4"/>
      <c r="E231" s="4"/>
      <c r="F231" s="4"/>
      <c r="G231" s="4"/>
      <c r="H231" s="4"/>
    </row>
    <row r="232" spans="1:8" s="2" customFormat="1" ht="15" customHeight="1">
      <c r="A232" s="1"/>
      <c r="B232" s="1"/>
      <c r="C232" s="4" t="s">
        <v>223</v>
      </c>
      <c r="D232" s="4"/>
      <c r="E232" s="4"/>
      <c r="F232" s="4"/>
      <c r="G232" s="4"/>
      <c r="H232" s="4"/>
    </row>
    <row r="233" spans="1:8" s="2" customFormat="1" ht="45.75" customHeight="1">
      <c r="A233" s="1"/>
      <c r="B233" s="1"/>
      <c r="C233" s="4" t="s">
        <v>221</v>
      </c>
      <c r="D233" s="4"/>
      <c r="E233" s="4"/>
      <c r="F233" s="4"/>
      <c r="G233" s="4"/>
      <c r="H233" s="4"/>
    </row>
    <row r="234" spans="1:8" s="2" customFormat="1" ht="18" customHeight="1">
      <c r="A234" s="1"/>
      <c r="B234" s="1">
        <v>80116</v>
      </c>
      <c r="C234" s="41" t="s">
        <v>110</v>
      </c>
      <c r="D234" s="42">
        <v>5910115</v>
      </c>
      <c r="E234" s="42">
        <v>0</v>
      </c>
      <c r="F234" s="42">
        <v>283691</v>
      </c>
      <c r="G234" s="42">
        <v>0</v>
      </c>
      <c r="H234" s="42">
        <f>D234+E234-F234</f>
        <v>5626424</v>
      </c>
    </row>
    <row r="235" spans="1:8" s="2" customFormat="1" ht="45" customHeight="1">
      <c r="A235" s="1"/>
      <c r="B235" s="1"/>
      <c r="C235" s="4" t="s">
        <v>144</v>
      </c>
      <c r="D235" s="4"/>
      <c r="E235" s="4"/>
      <c r="F235" s="4"/>
      <c r="G235" s="4"/>
      <c r="H235" s="4"/>
    </row>
    <row r="236" spans="1:8" s="2" customFormat="1" ht="15" customHeight="1">
      <c r="A236" s="1"/>
      <c r="B236" s="1"/>
      <c r="C236" s="44" t="s">
        <v>204</v>
      </c>
      <c r="D236" s="44"/>
      <c r="E236" s="44"/>
      <c r="F236" s="44"/>
      <c r="G236" s="44"/>
      <c r="H236" s="44"/>
    </row>
    <row r="237" spans="1:8" s="2" customFormat="1" ht="15.75" customHeight="1">
      <c r="A237" s="1"/>
      <c r="B237" s="1"/>
      <c r="C237" s="4" t="s">
        <v>229</v>
      </c>
      <c r="D237" s="4"/>
      <c r="E237" s="4"/>
      <c r="F237" s="4"/>
      <c r="G237" s="4"/>
      <c r="H237" s="4"/>
    </row>
    <row r="238" spans="1:8" s="2" customFormat="1" ht="15.75" customHeight="1">
      <c r="A238" s="1"/>
      <c r="B238" s="1"/>
      <c r="C238" s="4" t="s">
        <v>230</v>
      </c>
      <c r="D238" s="4"/>
      <c r="E238" s="4"/>
      <c r="F238" s="4"/>
      <c r="G238" s="4"/>
      <c r="H238" s="4"/>
    </row>
    <row r="239" spans="1:8" s="2" customFormat="1" ht="39.75" customHeight="1">
      <c r="A239" s="1"/>
      <c r="B239" s="1"/>
      <c r="C239" s="4" t="s">
        <v>231</v>
      </c>
      <c r="D239" s="4"/>
      <c r="E239" s="4"/>
      <c r="F239" s="4"/>
      <c r="G239" s="4"/>
      <c r="H239" s="4"/>
    </row>
    <row r="240" spans="1:8" s="2" customFormat="1" ht="18.75" customHeight="1">
      <c r="A240" s="1"/>
      <c r="B240" s="1">
        <v>80121</v>
      </c>
      <c r="C240" s="41" t="s">
        <v>224</v>
      </c>
      <c r="D240" s="42">
        <v>2482827</v>
      </c>
      <c r="E240" s="42">
        <v>0</v>
      </c>
      <c r="F240" s="42">
        <v>129839</v>
      </c>
      <c r="G240" s="42">
        <v>11728</v>
      </c>
      <c r="H240" s="42">
        <f>D240+E240-F240</f>
        <v>2352988</v>
      </c>
    </row>
    <row r="241" spans="1:8" s="2" customFormat="1" ht="15" customHeight="1">
      <c r="A241" s="1"/>
      <c r="B241" s="1"/>
      <c r="C241" s="44" t="s">
        <v>198</v>
      </c>
      <c r="D241" s="44"/>
      <c r="E241" s="44"/>
      <c r="F241" s="44"/>
      <c r="G241" s="44"/>
      <c r="H241" s="44"/>
    </row>
    <row r="242" spans="1:8" s="2" customFormat="1" ht="24.75" customHeight="1">
      <c r="A242" s="1"/>
      <c r="B242" s="1"/>
      <c r="C242" s="4" t="s">
        <v>354</v>
      </c>
      <c r="D242" s="4"/>
      <c r="E242" s="4"/>
      <c r="F242" s="4"/>
      <c r="G242" s="4"/>
      <c r="H242" s="4"/>
    </row>
    <row r="243" spans="1:8" s="2" customFormat="1" ht="13.5" customHeight="1">
      <c r="A243" s="1"/>
      <c r="B243" s="1"/>
      <c r="C243" s="4" t="s">
        <v>355</v>
      </c>
      <c r="D243" s="4"/>
      <c r="E243" s="4"/>
      <c r="F243" s="4"/>
      <c r="G243" s="4"/>
      <c r="H243" s="4"/>
    </row>
    <row r="244" spans="1:8" s="2" customFormat="1" ht="13.5" customHeight="1">
      <c r="A244" s="1"/>
      <c r="B244" s="1"/>
      <c r="C244" s="4" t="s">
        <v>356</v>
      </c>
      <c r="D244" s="4"/>
      <c r="E244" s="4"/>
      <c r="F244" s="4"/>
      <c r="G244" s="4"/>
      <c r="H244" s="4"/>
    </row>
    <row r="245" spans="1:8" s="2" customFormat="1" ht="13.5" customHeight="1">
      <c r="A245" s="1"/>
      <c r="B245" s="1"/>
      <c r="C245" s="4" t="s">
        <v>357</v>
      </c>
      <c r="D245" s="4"/>
      <c r="E245" s="4"/>
      <c r="F245" s="4"/>
      <c r="G245" s="4"/>
      <c r="H245" s="4"/>
    </row>
    <row r="246" spans="1:8" s="2" customFormat="1" ht="13.5" customHeight="1">
      <c r="A246" s="1"/>
      <c r="B246" s="1"/>
      <c r="C246" s="4" t="s">
        <v>358</v>
      </c>
      <c r="D246" s="4"/>
      <c r="E246" s="4"/>
      <c r="F246" s="4"/>
      <c r="G246" s="4"/>
      <c r="H246" s="4"/>
    </row>
    <row r="247" spans="1:8" s="2" customFormat="1" ht="46.5" customHeight="1">
      <c r="A247" s="1"/>
      <c r="B247" s="1"/>
      <c r="C247" s="4" t="s">
        <v>225</v>
      </c>
      <c r="D247" s="4"/>
      <c r="E247" s="4"/>
      <c r="F247" s="4"/>
      <c r="G247" s="4"/>
      <c r="H247" s="4"/>
    </row>
    <row r="248" spans="1:8" s="2" customFormat="1" ht="21.75" customHeight="1">
      <c r="A248" s="1"/>
      <c r="B248" s="1">
        <v>80134</v>
      </c>
      <c r="C248" s="41" t="s">
        <v>103</v>
      </c>
      <c r="D248" s="42">
        <v>12461432</v>
      </c>
      <c r="E248" s="42">
        <v>0</v>
      </c>
      <c r="F248" s="42">
        <v>728029</v>
      </c>
      <c r="G248" s="42">
        <v>38349</v>
      </c>
      <c r="H248" s="42">
        <f>D248+E248-F248</f>
        <v>11733403</v>
      </c>
    </row>
    <row r="249" spans="1:8" s="2" customFormat="1" ht="13.5" customHeight="1">
      <c r="A249" s="1"/>
      <c r="B249" s="1"/>
      <c r="C249" s="44" t="s">
        <v>198</v>
      </c>
      <c r="D249" s="44"/>
      <c r="E249" s="44"/>
      <c r="F249" s="44"/>
      <c r="G249" s="44"/>
      <c r="H249" s="44"/>
    </row>
    <row r="250" spans="1:8" s="2" customFormat="1" ht="27.75" customHeight="1">
      <c r="A250" s="1"/>
      <c r="B250" s="1"/>
      <c r="C250" s="4" t="s">
        <v>227</v>
      </c>
      <c r="D250" s="4"/>
      <c r="E250" s="4"/>
      <c r="F250" s="4"/>
      <c r="G250" s="4"/>
      <c r="H250" s="4"/>
    </row>
    <row r="251" spans="1:8" s="2" customFormat="1" ht="27.75" customHeight="1">
      <c r="A251" s="1"/>
      <c r="B251" s="1"/>
      <c r="C251" s="4" t="s">
        <v>241</v>
      </c>
      <c r="D251" s="4"/>
      <c r="E251" s="4"/>
      <c r="F251" s="4"/>
      <c r="G251" s="4"/>
      <c r="H251" s="4"/>
    </row>
    <row r="252" spans="1:8" s="2" customFormat="1" ht="27.75" customHeight="1">
      <c r="A252" s="1"/>
      <c r="B252" s="1"/>
      <c r="C252" s="4" t="s">
        <v>228</v>
      </c>
      <c r="D252" s="4"/>
      <c r="E252" s="4"/>
      <c r="F252" s="4"/>
      <c r="G252" s="4"/>
      <c r="H252" s="4"/>
    </row>
    <row r="253" spans="1:8" s="2" customFormat="1" ht="46.5" customHeight="1">
      <c r="A253" s="1"/>
      <c r="B253" s="1"/>
      <c r="C253" s="4" t="s">
        <v>226</v>
      </c>
      <c r="D253" s="4"/>
      <c r="E253" s="4"/>
      <c r="F253" s="4"/>
      <c r="G253" s="4"/>
      <c r="H253" s="4"/>
    </row>
    <row r="254" spans="1:8" s="2" customFormat="1" ht="39" customHeight="1">
      <c r="A254" s="1"/>
      <c r="B254" s="54">
        <v>80140</v>
      </c>
      <c r="C254" s="57" t="s">
        <v>111</v>
      </c>
      <c r="D254" s="55">
        <v>3114351</v>
      </c>
      <c r="E254" s="55">
        <v>0</v>
      </c>
      <c r="F254" s="55">
        <v>218819</v>
      </c>
      <c r="G254" s="55">
        <v>52150</v>
      </c>
      <c r="H254" s="55">
        <f>D254+E254-F254</f>
        <v>2895532</v>
      </c>
    </row>
    <row r="255" spans="1:8" s="2" customFormat="1" ht="18" customHeight="1">
      <c r="A255" s="1"/>
      <c r="B255" s="54"/>
      <c r="C255" s="44" t="s">
        <v>232</v>
      </c>
      <c r="D255" s="44"/>
      <c r="E255" s="44"/>
      <c r="F255" s="44"/>
      <c r="G255" s="44"/>
      <c r="H255" s="44"/>
    </row>
    <row r="256" spans="1:8" s="68" customFormat="1" ht="38.25" customHeight="1">
      <c r="A256" s="40"/>
      <c r="B256" s="40"/>
      <c r="C256" s="4" t="s">
        <v>234</v>
      </c>
      <c r="D256" s="4"/>
      <c r="E256" s="4"/>
      <c r="F256" s="4"/>
      <c r="G256" s="4"/>
      <c r="H256" s="4"/>
    </row>
    <row r="257" spans="1:8" s="68" customFormat="1" ht="26.25" customHeight="1">
      <c r="A257" s="40"/>
      <c r="B257" s="40"/>
      <c r="C257" s="4" t="s">
        <v>235</v>
      </c>
      <c r="D257" s="4"/>
      <c r="E257" s="4"/>
      <c r="F257" s="4"/>
      <c r="G257" s="4"/>
      <c r="H257" s="4"/>
    </row>
    <row r="258" spans="1:8" s="2" customFormat="1" ht="45" customHeight="1">
      <c r="A258" s="1"/>
      <c r="B258" s="1"/>
      <c r="C258" s="4" t="s">
        <v>233</v>
      </c>
      <c r="D258" s="4"/>
      <c r="E258" s="4"/>
      <c r="F258" s="4"/>
      <c r="G258" s="4"/>
      <c r="H258" s="4"/>
    </row>
    <row r="259" spans="1:8" s="2" customFormat="1" ht="22.5" customHeight="1">
      <c r="A259" s="1"/>
      <c r="B259" s="1">
        <v>80146</v>
      </c>
      <c r="C259" s="41" t="s">
        <v>188</v>
      </c>
      <c r="D259" s="42">
        <v>7791044</v>
      </c>
      <c r="E259" s="42">
        <v>4829</v>
      </c>
      <c r="F259" s="42">
        <v>530295</v>
      </c>
      <c r="G259" s="42">
        <v>0</v>
      </c>
      <c r="H259" s="42">
        <f>D259+E259-F259</f>
        <v>7265578</v>
      </c>
    </row>
    <row r="260" spans="1:8" s="2" customFormat="1" ht="15" customHeight="1">
      <c r="A260" s="1"/>
      <c r="B260" s="1"/>
      <c r="C260" s="44" t="s">
        <v>204</v>
      </c>
      <c r="D260" s="44"/>
      <c r="E260" s="44"/>
      <c r="F260" s="44"/>
      <c r="G260" s="44"/>
      <c r="H260" s="44"/>
    </row>
    <row r="261" spans="1:8" s="2" customFormat="1" ht="17.25" customHeight="1">
      <c r="A261" s="1"/>
      <c r="B261" s="1"/>
      <c r="C261" s="4" t="s">
        <v>359</v>
      </c>
      <c r="D261" s="4"/>
      <c r="E261" s="4"/>
      <c r="F261" s="4"/>
      <c r="G261" s="4"/>
      <c r="H261" s="4"/>
    </row>
    <row r="262" spans="1:8" s="2" customFormat="1" ht="17.25" customHeight="1">
      <c r="A262" s="1"/>
      <c r="B262" s="1"/>
      <c r="C262" s="4" t="s">
        <v>360</v>
      </c>
      <c r="D262" s="4"/>
      <c r="E262" s="4"/>
      <c r="F262" s="4"/>
      <c r="G262" s="4"/>
      <c r="H262" s="4"/>
    </row>
    <row r="263" spans="1:8" s="2" customFormat="1" ht="17.25" customHeight="1">
      <c r="A263" s="1"/>
      <c r="B263" s="1"/>
      <c r="C263" s="4" t="s">
        <v>393</v>
      </c>
      <c r="D263" s="4"/>
      <c r="E263" s="4"/>
      <c r="F263" s="4"/>
      <c r="G263" s="4"/>
      <c r="H263" s="4"/>
    </row>
    <row r="264" spans="1:8" s="2" customFormat="1" ht="45.75" customHeight="1">
      <c r="A264" s="1"/>
      <c r="B264" s="43"/>
      <c r="C264" s="4" t="s">
        <v>418</v>
      </c>
      <c r="D264" s="4"/>
      <c r="E264" s="4"/>
      <c r="F264" s="4"/>
      <c r="G264" s="4"/>
      <c r="H264" s="4"/>
    </row>
    <row r="265" spans="1:8" s="2" customFormat="1" ht="42.75" customHeight="1">
      <c r="A265" s="1"/>
      <c r="B265" s="1"/>
      <c r="C265" s="4" t="s">
        <v>236</v>
      </c>
      <c r="D265" s="4"/>
      <c r="E265" s="4"/>
      <c r="F265" s="4"/>
      <c r="G265" s="4"/>
      <c r="H265" s="4"/>
    </row>
    <row r="266" spans="1:8" s="2" customFormat="1" ht="46.5" customHeight="1">
      <c r="A266" s="1"/>
      <c r="B266" s="1"/>
      <c r="C266" s="4" t="s">
        <v>361</v>
      </c>
      <c r="D266" s="4"/>
      <c r="E266" s="4"/>
      <c r="F266" s="4"/>
      <c r="G266" s="4"/>
      <c r="H266" s="4"/>
    </row>
    <row r="267" spans="1:8" s="2" customFormat="1" ht="20.25" customHeight="1">
      <c r="A267" s="1"/>
      <c r="B267" s="1">
        <v>80147</v>
      </c>
      <c r="C267" s="41" t="s">
        <v>142</v>
      </c>
      <c r="D267" s="42">
        <v>7024002</v>
      </c>
      <c r="E267" s="42">
        <v>2559</v>
      </c>
      <c r="F267" s="42">
        <v>151016</v>
      </c>
      <c r="G267" s="42">
        <v>83081</v>
      </c>
      <c r="H267" s="42">
        <f>D267+E267-F267</f>
        <v>6875545</v>
      </c>
    </row>
    <row r="268" spans="1:8" s="2" customFormat="1" ht="15" customHeight="1">
      <c r="A268" s="1"/>
      <c r="B268" s="1"/>
      <c r="C268" s="44" t="s">
        <v>198</v>
      </c>
      <c r="D268" s="44"/>
      <c r="E268" s="44"/>
      <c r="F268" s="44"/>
      <c r="G268" s="44"/>
      <c r="H268" s="44"/>
    </row>
    <row r="269" spans="1:8" s="2" customFormat="1" ht="13.5" customHeight="1">
      <c r="A269" s="1"/>
      <c r="B269" s="1"/>
      <c r="C269" s="4" t="s">
        <v>362</v>
      </c>
      <c r="D269" s="4"/>
      <c r="E269" s="4"/>
      <c r="F269" s="4"/>
      <c r="G269" s="4"/>
      <c r="H269" s="4"/>
    </row>
    <row r="270" spans="1:8" s="2" customFormat="1" ht="13.5" customHeight="1">
      <c r="A270" s="1"/>
      <c r="B270" s="1"/>
      <c r="C270" s="4" t="s">
        <v>394</v>
      </c>
      <c r="D270" s="4"/>
      <c r="E270" s="4"/>
      <c r="F270" s="4"/>
      <c r="G270" s="4"/>
      <c r="H270" s="4"/>
    </row>
    <row r="271" spans="1:8" s="2" customFormat="1" ht="13.5" customHeight="1">
      <c r="A271" s="1"/>
      <c r="B271" s="1"/>
      <c r="C271" s="4" t="s">
        <v>363</v>
      </c>
      <c r="D271" s="4"/>
      <c r="E271" s="4"/>
      <c r="F271" s="4"/>
      <c r="G271" s="4"/>
      <c r="H271" s="4"/>
    </row>
    <row r="272" spans="1:8" s="2" customFormat="1" ht="13.5" customHeight="1">
      <c r="A272" s="1"/>
      <c r="B272" s="1"/>
      <c r="C272" s="4" t="s">
        <v>364</v>
      </c>
      <c r="D272" s="4"/>
      <c r="E272" s="4"/>
      <c r="F272" s="4"/>
      <c r="G272" s="4"/>
      <c r="H272" s="4"/>
    </row>
    <row r="273" spans="1:8" s="2" customFormat="1" ht="15.75" customHeight="1">
      <c r="A273" s="1"/>
      <c r="B273" s="1"/>
      <c r="C273" s="44" t="s">
        <v>102</v>
      </c>
      <c r="D273" s="44"/>
      <c r="E273" s="44"/>
      <c r="F273" s="44"/>
      <c r="G273" s="44"/>
      <c r="H273" s="44"/>
    </row>
    <row r="274" spans="1:8" s="2" customFormat="1" ht="41.25" customHeight="1">
      <c r="A274" s="1"/>
      <c r="B274" s="1"/>
      <c r="C274" s="4" t="s">
        <v>237</v>
      </c>
      <c r="D274" s="4"/>
      <c r="E274" s="4"/>
      <c r="F274" s="4"/>
      <c r="G274" s="4"/>
      <c r="H274" s="4"/>
    </row>
    <row r="275" spans="1:8" s="2" customFormat="1" ht="30" customHeight="1">
      <c r="A275" s="1"/>
      <c r="B275" s="1"/>
      <c r="C275" s="4" t="s">
        <v>238</v>
      </c>
      <c r="D275" s="4"/>
      <c r="E275" s="4"/>
      <c r="F275" s="4"/>
      <c r="G275" s="4"/>
      <c r="H275" s="4"/>
    </row>
    <row r="276" spans="1:8" s="96" customFormat="1" ht="63" customHeight="1">
      <c r="A276" s="54"/>
      <c r="B276" s="54">
        <v>80149</v>
      </c>
      <c r="C276" s="57" t="s">
        <v>242</v>
      </c>
      <c r="D276" s="55">
        <v>1285153</v>
      </c>
      <c r="E276" s="55">
        <v>0</v>
      </c>
      <c r="F276" s="55">
        <v>270232</v>
      </c>
      <c r="G276" s="55">
        <v>0</v>
      </c>
      <c r="H276" s="55">
        <f>D276+E276-F276</f>
        <v>1014921</v>
      </c>
    </row>
    <row r="277" spans="1:8" s="2" customFormat="1" ht="15" customHeight="1">
      <c r="A277" s="1"/>
      <c r="B277" s="1"/>
      <c r="C277" s="44" t="s">
        <v>204</v>
      </c>
      <c r="D277" s="44"/>
      <c r="E277" s="44"/>
      <c r="F277" s="44"/>
      <c r="G277" s="44"/>
      <c r="H277" s="44"/>
    </row>
    <row r="278" spans="1:8" s="2" customFormat="1" ht="15" customHeight="1">
      <c r="A278" s="1"/>
      <c r="B278" s="1"/>
      <c r="C278" s="4" t="s">
        <v>245</v>
      </c>
      <c r="D278" s="4"/>
      <c r="E278" s="4"/>
      <c r="F278" s="4"/>
      <c r="G278" s="4"/>
      <c r="H278" s="4"/>
    </row>
    <row r="279" spans="1:8" s="2" customFormat="1" ht="18" customHeight="1">
      <c r="A279" s="1"/>
      <c r="B279" s="1"/>
      <c r="C279" s="4" t="s">
        <v>246</v>
      </c>
      <c r="D279" s="4"/>
      <c r="E279" s="4"/>
      <c r="F279" s="4"/>
      <c r="G279" s="4"/>
      <c r="H279" s="4"/>
    </row>
    <row r="280" spans="1:8" s="2" customFormat="1" ht="21" customHeight="1">
      <c r="A280" s="1"/>
      <c r="B280" s="1">
        <v>80151</v>
      </c>
      <c r="C280" s="41" t="s">
        <v>243</v>
      </c>
      <c r="D280" s="42">
        <v>86473</v>
      </c>
      <c r="E280" s="42">
        <v>0</v>
      </c>
      <c r="F280" s="42">
        <v>42425</v>
      </c>
      <c r="G280" s="42">
        <v>0</v>
      </c>
      <c r="H280" s="42">
        <f>D280+E280-F280</f>
        <v>44048</v>
      </c>
    </row>
    <row r="281" spans="1:8" s="35" customFormat="1" ht="29.25" customHeight="1">
      <c r="A281" s="34"/>
      <c r="B281" s="34"/>
      <c r="C281" s="4" t="s">
        <v>244</v>
      </c>
      <c r="D281" s="4"/>
      <c r="E281" s="4"/>
      <c r="F281" s="4"/>
      <c r="G281" s="4"/>
      <c r="H281" s="4"/>
    </row>
    <row r="282" spans="1:8" s="2" customFormat="1" ht="18.75" customHeight="1">
      <c r="A282" s="1"/>
      <c r="B282" s="1">
        <v>80195</v>
      </c>
      <c r="C282" s="41" t="s">
        <v>21</v>
      </c>
      <c r="D282" s="42">
        <v>11540048</v>
      </c>
      <c r="E282" s="42">
        <v>0</v>
      </c>
      <c r="F282" s="42">
        <v>3031628</v>
      </c>
      <c r="G282" s="42">
        <v>3334</v>
      </c>
      <c r="H282" s="42">
        <f>D282+E282-F282</f>
        <v>8508420</v>
      </c>
    </row>
    <row r="283" spans="1:8" s="2" customFormat="1" ht="45" customHeight="1">
      <c r="A283" s="1"/>
      <c r="B283" s="43"/>
      <c r="C283" s="4" t="s">
        <v>417</v>
      </c>
      <c r="D283" s="4"/>
      <c r="E283" s="4"/>
      <c r="F283" s="4"/>
      <c r="G283" s="4"/>
      <c r="H283" s="4"/>
    </row>
    <row r="284" spans="1:8" s="2" customFormat="1" ht="27.75" customHeight="1">
      <c r="A284" s="1"/>
      <c r="B284" s="1"/>
      <c r="C284" s="46" t="s">
        <v>396</v>
      </c>
      <c r="D284" s="46"/>
      <c r="E284" s="46"/>
      <c r="F284" s="46"/>
      <c r="G284" s="46"/>
      <c r="H284" s="46"/>
    </row>
    <row r="285" spans="1:8" s="2" customFormat="1" ht="13.5" customHeight="1">
      <c r="A285" s="1"/>
      <c r="B285" s="1"/>
      <c r="C285" s="61" t="s">
        <v>395</v>
      </c>
      <c r="D285" s="61"/>
      <c r="E285" s="61"/>
      <c r="F285" s="61"/>
      <c r="G285" s="61"/>
      <c r="H285" s="61"/>
    </row>
    <row r="286" spans="1:8" s="2" customFormat="1" ht="13.5" customHeight="1">
      <c r="A286" s="1"/>
      <c r="B286" s="1"/>
      <c r="C286" s="61" t="s">
        <v>239</v>
      </c>
      <c r="D286" s="61"/>
      <c r="E286" s="61"/>
      <c r="F286" s="61"/>
      <c r="G286" s="61"/>
      <c r="H286" s="61"/>
    </row>
    <row r="287" spans="1:8" s="2" customFormat="1" ht="13.5" customHeight="1">
      <c r="A287" s="1"/>
      <c r="B287" s="1"/>
      <c r="C287" s="61" t="s">
        <v>398</v>
      </c>
      <c r="D287" s="61"/>
      <c r="E287" s="61"/>
      <c r="F287" s="61"/>
      <c r="G287" s="61"/>
      <c r="H287" s="61"/>
    </row>
    <row r="288" spans="1:8" s="2" customFormat="1" ht="13.5" customHeight="1">
      <c r="A288" s="1"/>
      <c r="B288" s="1"/>
      <c r="C288" s="61" t="s">
        <v>397</v>
      </c>
      <c r="D288" s="61"/>
      <c r="E288" s="61"/>
      <c r="F288" s="61"/>
      <c r="G288" s="61"/>
      <c r="H288" s="61"/>
    </row>
    <row r="289" spans="1:8" s="2" customFormat="1" ht="13.5" customHeight="1">
      <c r="A289" s="1"/>
      <c r="B289" s="1"/>
      <c r="C289" s="61" t="s">
        <v>365</v>
      </c>
      <c r="D289" s="61"/>
      <c r="E289" s="61"/>
      <c r="F289" s="61"/>
      <c r="G289" s="61"/>
      <c r="H289" s="61"/>
    </row>
    <row r="290" spans="1:8" s="2" customFormat="1" ht="13.5" customHeight="1">
      <c r="A290" s="1"/>
      <c r="B290" s="1"/>
      <c r="C290" s="61" t="s">
        <v>366</v>
      </c>
      <c r="D290" s="61"/>
      <c r="E290" s="61"/>
      <c r="F290" s="61"/>
      <c r="G290" s="61"/>
      <c r="H290" s="61"/>
    </row>
    <row r="291" spans="1:8" s="2" customFormat="1" ht="13.5" customHeight="1">
      <c r="A291" s="1"/>
      <c r="B291" s="1"/>
      <c r="C291" s="61" t="s">
        <v>367</v>
      </c>
      <c r="D291" s="61"/>
      <c r="E291" s="61"/>
      <c r="F291" s="61"/>
      <c r="G291" s="61"/>
      <c r="H291" s="61"/>
    </row>
    <row r="292" spans="1:8" s="2" customFormat="1" ht="13.5" customHeight="1">
      <c r="A292" s="1"/>
      <c r="B292" s="1"/>
      <c r="C292" s="61" t="s">
        <v>368</v>
      </c>
      <c r="D292" s="61"/>
      <c r="E292" s="61"/>
      <c r="F292" s="61"/>
      <c r="G292" s="61"/>
      <c r="H292" s="61"/>
    </row>
    <row r="293" spans="1:8" s="2" customFormat="1" ht="15" customHeight="1">
      <c r="A293" s="1"/>
      <c r="B293" s="1"/>
      <c r="C293" s="10" t="s">
        <v>240</v>
      </c>
      <c r="D293" s="10"/>
      <c r="E293" s="10"/>
      <c r="F293" s="10"/>
      <c r="G293" s="10"/>
      <c r="H293" s="10"/>
    </row>
    <row r="294" spans="1:8" s="39" customFormat="1" ht="5.25" customHeight="1">
      <c r="A294" s="40"/>
      <c r="B294" s="40"/>
      <c r="C294" s="95"/>
      <c r="D294" s="95"/>
      <c r="E294" s="95"/>
      <c r="F294" s="95"/>
      <c r="G294" s="95"/>
      <c r="H294" s="97"/>
    </row>
    <row r="295" spans="1:8" s="9" customFormat="1" ht="24.75" customHeight="1">
      <c r="A295" s="70"/>
      <c r="B295" s="70">
        <v>851</v>
      </c>
      <c r="C295" s="71" t="s">
        <v>66</v>
      </c>
      <c r="D295" s="66">
        <v>62397613</v>
      </c>
      <c r="E295" s="66">
        <f>E298+E300+E302+E304</f>
        <v>12017958</v>
      </c>
      <c r="F295" s="66">
        <f>F298+F300+F302+F304</f>
        <v>2632986</v>
      </c>
      <c r="G295" s="66">
        <f>G298+G300+G302+G304</f>
        <v>0</v>
      </c>
      <c r="H295" s="66">
        <f>D295+E295-F295</f>
        <v>71782585</v>
      </c>
    </row>
    <row r="296" spans="1:8" s="2" customFormat="1" ht="18.75" customHeight="1">
      <c r="A296" s="1"/>
      <c r="B296" s="1">
        <v>85111</v>
      </c>
      <c r="C296" s="72" t="s">
        <v>410</v>
      </c>
      <c r="D296" s="42">
        <v>5465046</v>
      </c>
      <c r="E296" s="42">
        <v>0</v>
      </c>
      <c r="F296" s="42">
        <v>0</v>
      </c>
      <c r="G296" s="42">
        <v>0</v>
      </c>
      <c r="H296" s="42">
        <f>D296+E296-F296</f>
        <v>5465046</v>
      </c>
    </row>
    <row r="297" spans="1:8" s="39" customFormat="1" ht="55.5" customHeight="1">
      <c r="A297" s="40"/>
      <c r="B297" s="1"/>
      <c r="C297" s="4" t="s">
        <v>411</v>
      </c>
      <c r="D297" s="4"/>
      <c r="E297" s="4"/>
      <c r="F297" s="4"/>
      <c r="G297" s="4"/>
      <c r="H297" s="4"/>
    </row>
    <row r="298" spans="1:8" s="2" customFormat="1" ht="18.75" customHeight="1">
      <c r="A298" s="1"/>
      <c r="B298" s="1">
        <v>85148</v>
      </c>
      <c r="C298" s="72" t="s">
        <v>98</v>
      </c>
      <c r="D298" s="42">
        <v>3756637</v>
      </c>
      <c r="E298" s="42">
        <v>0</v>
      </c>
      <c r="F298" s="42">
        <v>105000</v>
      </c>
      <c r="G298" s="42">
        <v>0</v>
      </c>
      <c r="H298" s="42">
        <f>D298+E298-F298</f>
        <v>3651637</v>
      </c>
    </row>
    <row r="299" spans="1:8" s="2" customFormat="1" ht="27" customHeight="1">
      <c r="A299" s="1"/>
      <c r="B299" s="1"/>
      <c r="C299" s="4" t="s">
        <v>369</v>
      </c>
      <c r="D299" s="4"/>
      <c r="E299" s="4"/>
      <c r="F299" s="4"/>
      <c r="G299" s="4"/>
      <c r="H299" s="4"/>
    </row>
    <row r="300" spans="1:8" s="2" customFormat="1" ht="21.75" customHeight="1">
      <c r="A300" s="1"/>
      <c r="B300" s="1">
        <v>85149</v>
      </c>
      <c r="C300" s="41" t="s">
        <v>247</v>
      </c>
      <c r="D300" s="42">
        <v>3127473</v>
      </c>
      <c r="E300" s="42">
        <v>0</v>
      </c>
      <c r="F300" s="42">
        <v>1617788</v>
      </c>
      <c r="G300" s="42">
        <v>0</v>
      </c>
      <c r="H300" s="42">
        <f>D300+E300-F300</f>
        <v>1509685</v>
      </c>
    </row>
    <row r="301" spans="1:8" s="87" customFormat="1" ht="38.25" customHeight="1">
      <c r="A301" s="98"/>
      <c r="B301" s="98"/>
      <c r="C301" s="4" t="s">
        <v>261</v>
      </c>
      <c r="D301" s="4"/>
      <c r="E301" s="4"/>
      <c r="F301" s="4"/>
      <c r="G301" s="4"/>
      <c r="H301" s="4"/>
    </row>
    <row r="302" spans="1:8" s="2" customFormat="1" ht="21.75" customHeight="1">
      <c r="A302" s="1"/>
      <c r="B302" s="1">
        <v>85157</v>
      </c>
      <c r="C302" s="72" t="s">
        <v>124</v>
      </c>
      <c r="D302" s="42">
        <v>16359</v>
      </c>
      <c r="E302" s="42">
        <v>17958</v>
      </c>
      <c r="F302" s="42">
        <v>0</v>
      </c>
      <c r="G302" s="42">
        <v>0</v>
      </c>
      <c r="H302" s="42">
        <f>D302+E302-F302</f>
        <v>34317</v>
      </c>
    </row>
    <row r="303" spans="1:8" s="2" customFormat="1" ht="42.75" customHeight="1">
      <c r="A303" s="1"/>
      <c r="B303" s="1"/>
      <c r="C303" s="4" t="s">
        <v>135</v>
      </c>
      <c r="D303" s="4"/>
      <c r="E303" s="4"/>
      <c r="F303" s="4"/>
      <c r="G303" s="4"/>
      <c r="H303" s="4"/>
    </row>
    <row r="304" spans="1:8" s="2" customFormat="1" ht="18.75" customHeight="1">
      <c r="A304" s="1"/>
      <c r="B304" s="1">
        <v>85195</v>
      </c>
      <c r="C304" s="72" t="s">
        <v>21</v>
      </c>
      <c r="D304" s="42">
        <v>46104970</v>
      </c>
      <c r="E304" s="42">
        <v>12000000</v>
      </c>
      <c r="F304" s="42">
        <v>910198</v>
      </c>
      <c r="G304" s="42">
        <v>0</v>
      </c>
      <c r="H304" s="42">
        <f>D304+E304-F304</f>
        <v>57194772</v>
      </c>
    </row>
    <row r="305" spans="1:8" s="35" customFormat="1" ht="27.75" customHeight="1">
      <c r="A305" s="34"/>
      <c r="B305" s="34"/>
      <c r="C305" s="4" t="s">
        <v>416</v>
      </c>
      <c r="D305" s="4"/>
      <c r="E305" s="4"/>
      <c r="F305" s="4"/>
      <c r="G305" s="4"/>
      <c r="H305" s="4"/>
    </row>
    <row r="306" spans="1:8" s="2" customFormat="1" ht="27" customHeight="1">
      <c r="A306" s="1"/>
      <c r="B306" s="1"/>
      <c r="C306" s="46" t="s">
        <v>254</v>
      </c>
      <c r="D306" s="46"/>
      <c r="E306" s="46"/>
      <c r="F306" s="46"/>
      <c r="G306" s="46"/>
      <c r="H306" s="46"/>
    </row>
    <row r="307" spans="1:8" s="35" customFormat="1" ht="15" customHeight="1">
      <c r="A307" s="34"/>
      <c r="B307" s="89"/>
      <c r="C307" s="10" t="s">
        <v>259</v>
      </c>
      <c r="D307" s="10"/>
      <c r="E307" s="10"/>
      <c r="F307" s="10"/>
      <c r="G307" s="10"/>
      <c r="H307" s="10"/>
    </row>
    <row r="308" spans="1:8" s="35" customFormat="1" ht="15" customHeight="1">
      <c r="A308" s="34"/>
      <c r="B308" s="89"/>
      <c r="C308" s="10" t="s">
        <v>260</v>
      </c>
      <c r="D308" s="10"/>
      <c r="E308" s="10"/>
      <c r="F308" s="10"/>
      <c r="G308" s="10"/>
      <c r="H308" s="10"/>
    </row>
    <row r="309" spans="1:8" s="2" customFormat="1" ht="3.75" customHeight="1">
      <c r="A309" s="1"/>
      <c r="B309" s="1"/>
      <c r="C309" s="3"/>
      <c r="D309" s="3"/>
      <c r="E309" s="3"/>
      <c r="F309" s="3"/>
      <c r="G309" s="3"/>
      <c r="H309" s="3"/>
    </row>
    <row r="310" spans="1:8" s="39" customFormat="1" ht="23.25" customHeight="1">
      <c r="A310" s="36"/>
      <c r="B310" s="36">
        <v>852</v>
      </c>
      <c r="C310" s="37" t="s">
        <v>76</v>
      </c>
      <c r="D310" s="38">
        <v>28994462</v>
      </c>
      <c r="E310" s="38">
        <f>E315+E311+E313</f>
        <v>260151</v>
      </c>
      <c r="F310" s="38">
        <f>F315+F311+F313</f>
        <v>2848220</v>
      </c>
      <c r="G310" s="38">
        <f>G315+G311+G313</f>
        <v>30606</v>
      </c>
      <c r="H310" s="38">
        <f>D310+E310-F310</f>
        <v>26406393</v>
      </c>
    </row>
    <row r="311" spans="2:8" s="99" customFormat="1" ht="21.75" customHeight="1">
      <c r="B311" s="99">
        <v>85203</v>
      </c>
      <c r="C311" s="100" t="s">
        <v>248</v>
      </c>
      <c r="D311" s="88">
        <v>2030270</v>
      </c>
      <c r="E311" s="88">
        <v>0</v>
      </c>
      <c r="F311" s="88">
        <v>1082335</v>
      </c>
      <c r="G311" s="88">
        <v>0</v>
      </c>
      <c r="H311" s="88">
        <f>D311+E311-F311</f>
        <v>947935</v>
      </c>
    </row>
    <row r="312" spans="1:8" s="2" customFormat="1" ht="41.25" customHeight="1">
      <c r="A312" s="1"/>
      <c r="B312" s="1"/>
      <c r="C312" s="10" t="s">
        <v>258</v>
      </c>
      <c r="D312" s="10"/>
      <c r="E312" s="10"/>
      <c r="F312" s="10"/>
      <c r="G312" s="10"/>
      <c r="H312" s="10"/>
    </row>
    <row r="313" spans="2:8" s="99" customFormat="1" ht="20.25" customHeight="1">
      <c r="B313" s="99">
        <v>85228</v>
      </c>
      <c r="C313" s="100" t="s">
        <v>249</v>
      </c>
      <c r="D313" s="88">
        <v>243877</v>
      </c>
      <c r="E313" s="88">
        <v>0</v>
      </c>
      <c r="F313" s="88">
        <v>34820</v>
      </c>
      <c r="G313" s="88">
        <v>0</v>
      </c>
      <c r="H313" s="88">
        <f>D313+E313-F313</f>
        <v>209057</v>
      </c>
    </row>
    <row r="314" spans="1:8" s="2" customFormat="1" ht="41.25" customHeight="1">
      <c r="A314" s="1"/>
      <c r="B314" s="1"/>
      <c r="C314" s="10" t="s">
        <v>257</v>
      </c>
      <c r="D314" s="10"/>
      <c r="E314" s="10"/>
      <c r="F314" s="10"/>
      <c r="G314" s="10"/>
      <c r="H314" s="10"/>
    </row>
    <row r="315" spans="1:8" s="2" customFormat="1" ht="21" customHeight="1">
      <c r="A315" s="1"/>
      <c r="B315" s="1">
        <v>85295</v>
      </c>
      <c r="C315" s="41" t="s">
        <v>21</v>
      </c>
      <c r="D315" s="42">
        <v>23537215</v>
      </c>
      <c r="E315" s="42">
        <v>260151</v>
      </c>
      <c r="F315" s="42">
        <v>1731065</v>
      </c>
      <c r="G315" s="42">
        <v>30606</v>
      </c>
      <c r="H315" s="42">
        <f>D315+E315-F315</f>
        <v>22066301</v>
      </c>
    </row>
    <row r="316" spans="1:8" s="2" customFormat="1" ht="46.5" customHeight="1">
      <c r="A316" s="1"/>
      <c r="B316" s="1"/>
      <c r="C316" s="10" t="s">
        <v>370</v>
      </c>
      <c r="D316" s="10"/>
      <c r="E316" s="10"/>
      <c r="F316" s="10"/>
      <c r="G316" s="10"/>
      <c r="H316" s="10"/>
    </row>
    <row r="317" spans="1:8" s="2" customFormat="1" ht="27" customHeight="1">
      <c r="A317" s="1"/>
      <c r="B317" s="1"/>
      <c r="C317" s="46" t="s">
        <v>254</v>
      </c>
      <c r="D317" s="46"/>
      <c r="E317" s="46"/>
      <c r="F317" s="46"/>
      <c r="G317" s="46"/>
      <c r="H317" s="46"/>
    </row>
    <row r="318" spans="1:8" s="2" customFormat="1" ht="15.75" customHeight="1">
      <c r="A318" s="1"/>
      <c r="B318" s="1"/>
      <c r="C318" s="61" t="s">
        <v>255</v>
      </c>
      <c r="D318" s="61"/>
      <c r="E318" s="61"/>
      <c r="F318" s="61"/>
      <c r="G318" s="61"/>
      <c r="H318" s="61"/>
    </row>
    <row r="319" spans="1:8" s="2" customFormat="1" ht="15.75" customHeight="1">
      <c r="A319" s="1"/>
      <c r="B319" s="1"/>
      <c r="C319" s="61" t="s">
        <v>256</v>
      </c>
      <c r="D319" s="61"/>
      <c r="E319" s="61"/>
      <c r="F319" s="61"/>
      <c r="G319" s="61"/>
      <c r="H319" s="61"/>
    </row>
    <row r="320" spans="1:8" s="2" customFormat="1" ht="4.5" customHeight="1">
      <c r="A320" s="1"/>
      <c r="B320" s="1"/>
      <c r="C320" s="3"/>
      <c r="D320" s="3"/>
      <c r="E320" s="3"/>
      <c r="F320" s="3"/>
      <c r="G320" s="3"/>
      <c r="H320" s="3"/>
    </row>
    <row r="321" spans="1:8" s="68" customFormat="1" ht="24" customHeight="1">
      <c r="A321" s="36"/>
      <c r="B321" s="36">
        <v>853</v>
      </c>
      <c r="C321" s="37" t="s">
        <v>34</v>
      </c>
      <c r="D321" s="38">
        <v>23045201</v>
      </c>
      <c r="E321" s="38">
        <f>E322</f>
        <v>46524</v>
      </c>
      <c r="F321" s="38">
        <f>F322</f>
        <v>1947599</v>
      </c>
      <c r="G321" s="38">
        <f>G322</f>
        <v>0</v>
      </c>
      <c r="H321" s="38">
        <f>D321+E321-F321</f>
        <v>21144126</v>
      </c>
    </row>
    <row r="322" spans="1:8" s="2" customFormat="1" ht="29.25" customHeight="1">
      <c r="A322" s="1"/>
      <c r="B322" s="54">
        <v>85324</v>
      </c>
      <c r="C322" s="41" t="s">
        <v>139</v>
      </c>
      <c r="D322" s="55">
        <v>2218045</v>
      </c>
      <c r="E322" s="55">
        <v>46524</v>
      </c>
      <c r="F322" s="55">
        <v>1947599</v>
      </c>
      <c r="G322" s="55">
        <v>0</v>
      </c>
      <c r="H322" s="55">
        <f>D322+E322-F322</f>
        <v>316970</v>
      </c>
    </row>
    <row r="323" spans="1:8" s="2" customFormat="1" ht="81" customHeight="1">
      <c r="A323" s="1"/>
      <c r="B323" s="1"/>
      <c r="C323" s="4" t="s">
        <v>310</v>
      </c>
      <c r="D323" s="4"/>
      <c r="E323" s="4"/>
      <c r="F323" s="4"/>
      <c r="G323" s="4"/>
      <c r="H323" s="4"/>
    </row>
    <row r="324" spans="1:8" s="2" customFormat="1" ht="82.5" customHeight="1">
      <c r="A324" s="1"/>
      <c r="B324" s="1"/>
      <c r="C324" s="4" t="s">
        <v>250</v>
      </c>
      <c r="D324" s="4"/>
      <c r="E324" s="4"/>
      <c r="F324" s="4"/>
      <c r="G324" s="4"/>
      <c r="H324" s="4"/>
    </row>
    <row r="325" spans="1:8" s="2" customFormat="1" ht="6" customHeight="1">
      <c r="A325" s="1"/>
      <c r="B325" s="1"/>
      <c r="C325" s="3"/>
      <c r="D325" s="3"/>
      <c r="E325" s="3"/>
      <c r="F325" s="3"/>
      <c r="G325" s="3"/>
      <c r="H325" s="73"/>
    </row>
    <row r="326" spans="1:8" s="39" customFormat="1" ht="25.5" customHeight="1">
      <c r="A326" s="36"/>
      <c r="B326" s="36">
        <v>854</v>
      </c>
      <c r="C326" s="37" t="s">
        <v>35</v>
      </c>
      <c r="D326" s="38">
        <v>36681312</v>
      </c>
      <c r="E326" s="38">
        <f>E327+E342+E348+E353</f>
        <v>2417171</v>
      </c>
      <c r="F326" s="38">
        <f>F327+F342+F348+F353</f>
        <v>1048691</v>
      </c>
      <c r="G326" s="38">
        <f>G327+G342+G348+G353</f>
        <v>778968</v>
      </c>
      <c r="H326" s="38">
        <f>D326+E326-F326</f>
        <v>38049792</v>
      </c>
    </row>
    <row r="327" spans="1:8" s="2" customFormat="1" ht="21.75" customHeight="1">
      <c r="A327" s="1"/>
      <c r="B327" s="1">
        <v>85403</v>
      </c>
      <c r="C327" s="41" t="s">
        <v>61</v>
      </c>
      <c r="D327" s="42">
        <v>24825405</v>
      </c>
      <c r="E327" s="42">
        <v>2414189</v>
      </c>
      <c r="F327" s="42">
        <v>583700</v>
      </c>
      <c r="G327" s="42">
        <v>778364</v>
      </c>
      <c r="H327" s="42">
        <f>D327+E327-F327</f>
        <v>26655894</v>
      </c>
    </row>
    <row r="328" spans="1:8" s="2" customFormat="1" ht="19.5" customHeight="1">
      <c r="A328" s="1"/>
      <c r="B328" s="101"/>
      <c r="C328" s="44" t="s">
        <v>192</v>
      </c>
      <c r="D328" s="44"/>
      <c r="E328" s="44"/>
      <c r="F328" s="44"/>
      <c r="G328" s="44"/>
      <c r="H328" s="44"/>
    </row>
    <row r="329" spans="1:8" s="2" customFormat="1" ht="40.5" customHeight="1">
      <c r="A329" s="1"/>
      <c r="B329" s="1"/>
      <c r="C329" s="4" t="s">
        <v>193</v>
      </c>
      <c r="D329" s="4"/>
      <c r="E329" s="4"/>
      <c r="F329" s="4"/>
      <c r="G329" s="4"/>
      <c r="H329" s="4"/>
    </row>
    <row r="330" spans="1:8" s="2" customFormat="1" ht="42" customHeight="1">
      <c r="A330" s="1"/>
      <c r="B330" s="1"/>
      <c r="C330" s="10" t="s">
        <v>194</v>
      </c>
      <c r="D330" s="10"/>
      <c r="E330" s="10"/>
      <c r="F330" s="10"/>
      <c r="G330" s="10"/>
      <c r="H330" s="10"/>
    </row>
    <row r="331" spans="1:8" s="2" customFormat="1" ht="26.25" customHeight="1">
      <c r="A331" s="1"/>
      <c r="B331" s="1"/>
      <c r="C331" s="10" t="s">
        <v>371</v>
      </c>
      <c r="D331" s="10"/>
      <c r="E331" s="10"/>
      <c r="F331" s="10"/>
      <c r="G331" s="10"/>
      <c r="H331" s="10"/>
    </row>
    <row r="332" spans="1:8" s="2" customFormat="1" ht="16.5" customHeight="1">
      <c r="A332" s="1"/>
      <c r="B332" s="1"/>
      <c r="C332" s="10" t="s">
        <v>372</v>
      </c>
      <c r="D332" s="10"/>
      <c r="E332" s="10"/>
      <c r="F332" s="10"/>
      <c r="G332" s="10"/>
      <c r="H332" s="10"/>
    </row>
    <row r="333" spans="1:8" s="2" customFormat="1" ht="26.25" customHeight="1">
      <c r="A333" s="1"/>
      <c r="B333" s="1"/>
      <c r="C333" s="10" t="s">
        <v>195</v>
      </c>
      <c r="D333" s="10"/>
      <c r="E333" s="10"/>
      <c r="F333" s="10"/>
      <c r="G333" s="10"/>
      <c r="H333" s="10"/>
    </row>
    <row r="334" spans="1:8" s="2" customFormat="1" ht="26.25" customHeight="1">
      <c r="A334" s="1"/>
      <c r="B334" s="101"/>
      <c r="C334" s="4" t="s">
        <v>251</v>
      </c>
      <c r="D334" s="4"/>
      <c r="E334" s="4"/>
      <c r="F334" s="4"/>
      <c r="G334" s="4"/>
      <c r="H334" s="4"/>
    </row>
    <row r="335" spans="1:8" s="2" customFormat="1" ht="27" customHeight="1">
      <c r="A335" s="1"/>
      <c r="B335" s="101"/>
      <c r="C335" s="4" t="s">
        <v>196</v>
      </c>
      <c r="D335" s="4"/>
      <c r="E335" s="4"/>
      <c r="F335" s="4"/>
      <c r="G335" s="4"/>
      <c r="H335" s="4"/>
    </row>
    <row r="336" spans="1:8" s="2" customFormat="1" ht="26.25" customHeight="1">
      <c r="A336" s="1"/>
      <c r="B336" s="101"/>
      <c r="C336" s="4" t="s">
        <v>197</v>
      </c>
      <c r="D336" s="4"/>
      <c r="E336" s="4"/>
      <c r="F336" s="4"/>
      <c r="G336" s="4"/>
      <c r="H336" s="4"/>
    </row>
    <row r="337" spans="1:8" s="2" customFormat="1" ht="15" customHeight="1">
      <c r="A337" s="1"/>
      <c r="B337" s="1"/>
      <c r="C337" s="44" t="s">
        <v>198</v>
      </c>
      <c r="D337" s="44"/>
      <c r="E337" s="44"/>
      <c r="F337" s="44"/>
      <c r="G337" s="44"/>
      <c r="H337" s="44"/>
    </row>
    <row r="338" spans="1:8" s="2" customFormat="1" ht="26.25" customHeight="1">
      <c r="A338" s="1"/>
      <c r="B338" s="1"/>
      <c r="C338" s="4" t="s">
        <v>202</v>
      </c>
      <c r="D338" s="4"/>
      <c r="E338" s="4"/>
      <c r="F338" s="4"/>
      <c r="G338" s="4"/>
      <c r="H338" s="4"/>
    </row>
    <row r="339" spans="1:8" s="2" customFormat="1" ht="26.25" customHeight="1">
      <c r="A339" s="1"/>
      <c r="B339" s="1"/>
      <c r="C339" s="4" t="s">
        <v>200</v>
      </c>
      <c r="D339" s="4"/>
      <c r="E339" s="4"/>
      <c r="F339" s="4"/>
      <c r="G339" s="4"/>
      <c r="H339" s="4"/>
    </row>
    <row r="340" spans="1:8" s="2" customFormat="1" ht="26.25" customHeight="1">
      <c r="A340" s="1"/>
      <c r="B340" s="1"/>
      <c r="C340" s="4" t="s">
        <v>201</v>
      </c>
      <c r="D340" s="4"/>
      <c r="E340" s="4"/>
      <c r="F340" s="4"/>
      <c r="G340" s="4"/>
      <c r="H340" s="4"/>
    </row>
    <row r="341" spans="1:8" s="2" customFormat="1" ht="39.75" customHeight="1">
      <c r="A341" s="1"/>
      <c r="B341" s="1"/>
      <c r="C341" s="4" t="s">
        <v>199</v>
      </c>
      <c r="D341" s="4"/>
      <c r="E341" s="4"/>
      <c r="F341" s="4"/>
      <c r="G341" s="4"/>
      <c r="H341" s="4"/>
    </row>
    <row r="342" spans="1:8" s="2" customFormat="1" ht="19.5" customHeight="1">
      <c r="A342" s="1"/>
      <c r="B342" s="1">
        <v>85404</v>
      </c>
      <c r="C342" s="41" t="s">
        <v>203</v>
      </c>
      <c r="D342" s="42">
        <v>1448119</v>
      </c>
      <c r="E342" s="42">
        <v>0</v>
      </c>
      <c r="F342" s="42">
        <v>337223</v>
      </c>
      <c r="G342" s="42">
        <v>0</v>
      </c>
      <c r="H342" s="42">
        <f>D342+E342-F342</f>
        <v>1110896</v>
      </c>
    </row>
    <row r="343" spans="1:8" s="2" customFormat="1" ht="15" customHeight="1">
      <c r="A343" s="1"/>
      <c r="B343" s="1"/>
      <c r="C343" s="44" t="s">
        <v>204</v>
      </c>
      <c r="D343" s="44"/>
      <c r="E343" s="44"/>
      <c r="F343" s="44"/>
      <c r="G343" s="44"/>
      <c r="H343" s="44"/>
    </row>
    <row r="344" spans="1:8" s="2" customFormat="1" ht="15" customHeight="1">
      <c r="A344" s="1"/>
      <c r="B344" s="1"/>
      <c r="C344" s="4" t="s">
        <v>205</v>
      </c>
      <c r="D344" s="4"/>
      <c r="E344" s="4"/>
      <c r="F344" s="4"/>
      <c r="G344" s="4"/>
      <c r="H344" s="4"/>
    </row>
    <row r="345" spans="1:8" s="2" customFormat="1" ht="15" customHeight="1">
      <c r="A345" s="1"/>
      <c r="B345" s="1"/>
      <c r="C345" s="4" t="s">
        <v>206</v>
      </c>
      <c r="D345" s="4"/>
      <c r="E345" s="4"/>
      <c r="F345" s="4"/>
      <c r="G345" s="4"/>
      <c r="H345" s="4"/>
    </row>
    <row r="346" spans="1:8" s="2" customFormat="1" ht="15" customHeight="1">
      <c r="A346" s="1"/>
      <c r="B346" s="1"/>
      <c r="C346" s="4" t="s">
        <v>207</v>
      </c>
      <c r="D346" s="4"/>
      <c r="E346" s="4"/>
      <c r="F346" s="4"/>
      <c r="G346" s="4"/>
      <c r="H346" s="4"/>
    </row>
    <row r="347" spans="1:8" s="2" customFormat="1" ht="38.25" customHeight="1">
      <c r="A347" s="1"/>
      <c r="B347" s="1"/>
      <c r="C347" s="4" t="s">
        <v>209</v>
      </c>
      <c r="D347" s="4"/>
      <c r="E347" s="4"/>
      <c r="F347" s="4"/>
      <c r="G347" s="4"/>
      <c r="H347" s="4"/>
    </row>
    <row r="348" spans="1:8" s="2" customFormat="1" ht="20.25" customHeight="1">
      <c r="A348" s="1"/>
      <c r="B348" s="1">
        <v>85407</v>
      </c>
      <c r="C348" s="41" t="s">
        <v>208</v>
      </c>
      <c r="D348" s="42">
        <v>4021100</v>
      </c>
      <c r="E348" s="42">
        <v>0</v>
      </c>
      <c r="F348" s="42">
        <v>119404</v>
      </c>
      <c r="G348" s="42">
        <v>604</v>
      </c>
      <c r="H348" s="42">
        <f>D348+E348-F348</f>
        <v>3901696</v>
      </c>
    </row>
    <row r="349" spans="1:8" s="2" customFormat="1" ht="15" customHeight="1">
      <c r="A349" s="1"/>
      <c r="B349" s="1"/>
      <c r="C349" s="44" t="s">
        <v>198</v>
      </c>
      <c r="D349" s="44"/>
      <c r="E349" s="44"/>
      <c r="F349" s="44"/>
      <c r="G349" s="44"/>
      <c r="H349" s="44"/>
    </row>
    <row r="350" spans="1:8" s="2" customFormat="1" ht="28.5" customHeight="1">
      <c r="A350" s="1"/>
      <c r="B350" s="1"/>
      <c r="C350" s="4" t="s">
        <v>253</v>
      </c>
      <c r="D350" s="4"/>
      <c r="E350" s="4"/>
      <c r="F350" s="4"/>
      <c r="G350" s="4"/>
      <c r="H350" s="4"/>
    </row>
    <row r="351" spans="1:8" s="2" customFormat="1" ht="27" customHeight="1">
      <c r="A351" s="1"/>
      <c r="B351" s="1"/>
      <c r="C351" s="4" t="s">
        <v>252</v>
      </c>
      <c r="D351" s="4"/>
      <c r="E351" s="4"/>
      <c r="F351" s="4"/>
      <c r="G351" s="4"/>
      <c r="H351" s="4"/>
    </row>
    <row r="352" spans="1:8" s="2" customFormat="1" ht="42" customHeight="1">
      <c r="A352" s="1"/>
      <c r="B352" s="1"/>
      <c r="C352" s="4" t="s">
        <v>210</v>
      </c>
      <c r="D352" s="4"/>
      <c r="E352" s="4"/>
      <c r="F352" s="4"/>
      <c r="G352" s="4"/>
      <c r="H352" s="4"/>
    </row>
    <row r="353" spans="1:8" s="2" customFormat="1" ht="20.25" customHeight="1">
      <c r="A353" s="1"/>
      <c r="B353" s="1">
        <v>85410</v>
      </c>
      <c r="C353" s="41" t="s">
        <v>211</v>
      </c>
      <c r="D353" s="42">
        <v>1400234</v>
      </c>
      <c r="E353" s="42">
        <v>2982</v>
      </c>
      <c r="F353" s="42">
        <v>8364</v>
      </c>
      <c r="G353" s="42">
        <v>0</v>
      </c>
      <c r="H353" s="42">
        <f>D353+E353-F353</f>
        <v>1394852</v>
      </c>
    </row>
    <row r="354" spans="1:8" s="35" customFormat="1" ht="43.5" customHeight="1">
      <c r="A354" s="34"/>
      <c r="B354" s="34"/>
      <c r="C354" s="4" t="s">
        <v>212</v>
      </c>
      <c r="D354" s="4"/>
      <c r="E354" s="4"/>
      <c r="F354" s="4"/>
      <c r="G354" s="4"/>
      <c r="H354" s="4"/>
    </row>
    <row r="355" spans="1:8" s="2" customFormat="1" ht="4.5" customHeight="1">
      <c r="A355" s="53"/>
      <c r="B355" s="53"/>
      <c r="C355" s="3"/>
      <c r="D355" s="3"/>
      <c r="E355" s="3"/>
      <c r="F355" s="3"/>
      <c r="G355" s="3"/>
      <c r="H355" s="3"/>
    </row>
    <row r="356" spans="1:8" s="68" customFormat="1" ht="23.25" customHeight="1">
      <c r="A356" s="36"/>
      <c r="B356" s="36">
        <v>900</v>
      </c>
      <c r="C356" s="37" t="s">
        <v>56</v>
      </c>
      <c r="D356" s="38">
        <v>13316297</v>
      </c>
      <c r="E356" s="38">
        <f>E362+E359+E357</f>
        <v>310143</v>
      </c>
      <c r="F356" s="38">
        <f>F362+F359+F357</f>
        <v>5241608</v>
      </c>
      <c r="G356" s="38">
        <f>G362+G359+G357</f>
        <v>0</v>
      </c>
      <c r="H356" s="38">
        <f>D356+E356-F356</f>
        <v>8384832</v>
      </c>
    </row>
    <row r="357" spans="1:8" s="2" customFormat="1" ht="27" customHeight="1">
      <c r="A357" s="1"/>
      <c r="B357" s="54">
        <v>90024</v>
      </c>
      <c r="C357" s="57" t="s">
        <v>287</v>
      </c>
      <c r="D357" s="55">
        <v>2000</v>
      </c>
      <c r="E357" s="55">
        <v>1950</v>
      </c>
      <c r="F357" s="55">
        <v>1000</v>
      </c>
      <c r="G357" s="55">
        <v>0</v>
      </c>
      <c r="H357" s="55">
        <f>D357+E357-F357</f>
        <v>2950</v>
      </c>
    </row>
    <row r="358" spans="1:8" s="35" customFormat="1" ht="70.5" customHeight="1">
      <c r="A358" s="34"/>
      <c r="B358" s="34"/>
      <c r="C358" s="4" t="s">
        <v>311</v>
      </c>
      <c r="D358" s="4"/>
      <c r="E358" s="4"/>
      <c r="F358" s="4"/>
      <c r="G358" s="4"/>
      <c r="H358" s="4"/>
    </row>
    <row r="359" spans="1:8" s="2" customFormat="1" ht="18" customHeight="1">
      <c r="A359" s="1"/>
      <c r="B359" s="43" t="s">
        <v>189</v>
      </c>
      <c r="C359" s="41" t="s">
        <v>190</v>
      </c>
      <c r="D359" s="42">
        <v>5541458</v>
      </c>
      <c r="E359" s="42">
        <v>220</v>
      </c>
      <c r="F359" s="42">
        <v>5240358</v>
      </c>
      <c r="G359" s="42">
        <v>0</v>
      </c>
      <c r="H359" s="42">
        <f>D359+E359-F359</f>
        <v>301320</v>
      </c>
    </row>
    <row r="360" spans="1:8" s="2" customFormat="1" ht="55.5" customHeight="1">
      <c r="A360" s="1"/>
      <c r="B360" s="1"/>
      <c r="C360" s="10" t="s">
        <v>312</v>
      </c>
      <c r="D360" s="10"/>
      <c r="E360" s="10"/>
      <c r="F360" s="10"/>
      <c r="G360" s="10"/>
      <c r="H360" s="10"/>
    </row>
    <row r="361" spans="1:8" s="35" customFormat="1" ht="51" customHeight="1">
      <c r="A361" s="34"/>
      <c r="B361" s="34"/>
      <c r="C361" s="4" t="s">
        <v>289</v>
      </c>
      <c r="D361" s="4"/>
      <c r="E361" s="4"/>
      <c r="F361" s="4"/>
      <c r="G361" s="4"/>
      <c r="H361" s="4"/>
    </row>
    <row r="362" spans="1:8" s="2" customFormat="1" ht="18" customHeight="1">
      <c r="A362" s="1"/>
      <c r="B362" s="43" t="s">
        <v>72</v>
      </c>
      <c r="C362" s="41" t="s">
        <v>21</v>
      </c>
      <c r="D362" s="42">
        <v>6642342</v>
      </c>
      <c r="E362" s="42">
        <v>307973</v>
      </c>
      <c r="F362" s="42">
        <v>250</v>
      </c>
      <c r="G362" s="42">
        <v>0</v>
      </c>
      <c r="H362" s="42">
        <f>D362+E362-F362</f>
        <v>6950065</v>
      </c>
    </row>
    <row r="363" spans="1:8" s="35" customFormat="1" ht="55.5" customHeight="1">
      <c r="A363" s="34"/>
      <c r="B363" s="34"/>
      <c r="C363" s="4" t="s">
        <v>290</v>
      </c>
      <c r="D363" s="4"/>
      <c r="E363" s="4"/>
      <c r="F363" s="4"/>
      <c r="G363" s="4"/>
      <c r="H363" s="4"/>
    </row>
    <row r="364" spans="1:8" s="2" customFormat="1" ht="41.25" customHeight="1">
      <c r="A364" s="1"/>
      <c r="B364" s="1"/>
      <c r="C364" s="10" t="s">
        <v>291</v>
      </c>
      <c r="D364" s="10"/>
      <c r="E364" s="10"/>
      <c r="F364" s="10"/>
      <c r="G364" s="10"/>
      <c r="H364" s="10"/>
    </row>
    <row r="365" spans="1:8" s="2" customFormat="1" ht="4.5" customHeight="1">
      <c r="A365" s="1"/>
      <c r="B365" s="1"/>
      <c r="C365" s="3"/>
      <c r="D365" s="3"/>
      <c r="E365" s="3"/>
      <c r="F365" s="3"/>
      <c r="G365" s="3"/>
      <c r="H365" s="3"/>
    </row>
    <row r="366" spans="1:8" s="68" customFormat="1" ht="22.5" customHeight="1">
      <c r="A366" s="102"/>
      <c r="B366" s="102">
        <v>921</v>
      </c>
      <c r="C366" s="103" t="s">
        <v>36</v>
      </c>
      <c r="D366" s="104">
        <v>139587544</v>
      </c>
      <c r="E366" s="104">
        <f>E380+E384+E395+E367+E374+E388+E393+E372</f>
        <v>4364495</v>
      </c>
      <c r="F366" s="104">
        <f>F380+F384+F395+F367+F374+F388+F393+F372</f>
        <v>2758095</v>
      </c>
      <c r="G366" s="104">
        <f>G380+G384+G395+G367+G374+G388+G393+G372</f>
        <v>0</v>
      </c>
      <c r="H366" s="104">
        <f>D366+E366-F366</f>
        <v>141193944</v>
      </c>
    </row>
    <row r="367" spans="1:8" s="2" customFormat="1" ht="20.25" customHeight="1">
      <c r="A367" s="1"/>
      <c r="B367" s="1">
        <v>92106</v>
      </c>
      <c r="C367" s="41" t="s">
        <v>55</v>
      </c>
      <c r="D367" s="42">
        <v>33654410</v>
      </c>
      <c r="E367" s="42">
        <v>1236126</v>
      </c>
      <c r="F367" s="42">
        <v>0</v>
      </c>
      <c r="G367" s="42">
        <v>0</v>
      </c>
      <c r="H367" s="42">
        <f>D367+E367-F367</f>
        <v>34890536</v>
      </c>
    </row>
    <row r="368" spans="1:8" s="2" customFormat="1" ht="15" customHeight="1">
      <c r="A368" s="1"/>
      <c r="B368" s="1"/>
      <c r="C368" s="10" t="s">
        <v>151</v>
      </c>
      <c r="D368" s="10"/>
      <c r="E368" s="10"/>
      <c r="F368" s="10"/>
      <c r="G368" s="10"/>
      <c r="H368" s="10"/>
    </row>
    <row r="369" spans="1:8" s="2" customFormat="1" ht="14.25" customHeight="1">
      <c r="A369" s="1"/>
      <c r="B369" s="1"/>
      <c r="C369" s="10" t="s">
        <v>280</v>
      </c>
      <c r="D369" s="10"/>
      <c r="E369" s="10"/>
      <c r="F369" s="10"/>
      <c r="G369" s="10"/>
      <c r="H369" s="10"/>
    </row>
    <row r="370" spans="1:8" s="2" customFormat="1" ht="14.25" customHeight="1">
      <c r="A370" s="1"/>
      <c r="B370" s="1"/>
      <c r="C370" s="10" t="s">
        <v>152</v>
      </c>
      <c r="D370" s="10"/>
      <c r="E370" s="10"/>
      <c r="F370" s="10"/>
      <c r="G370" s="10"/>
      <c r="H370" s="10"/>
    </row>
    <row r="371" spans="1:8" s="2" customFormat="1" ht="14.25" customHeight="1">
      <c r="A371" s="1"/>
      <c r="B371" s="1"/>
      <c r="C371" s="10" t="s">
        <v>153</v>
      </c>
      <c r="D371" s="10"/>
      <c r="E371" s="10"/>
      <c r="F371" s="10"/>
      <c r="G371" s="10"/>
      <c r="H371" s="10"/>
    </row>
    <row r="372" spans="1:8" s="2" customFormat="1" ht="20.25" customHeight="1">
      <c r="A372" s="1"/>
      <c r="B372" s="1">
        <v>92108</v>
      </c>
      <c r="C372" s="41" t="s">
        <v>154</v>
      </c>
      <c r="D372" s="42">
        <v>13482925</v>
      </c>
      <c r="E372" s="42">
        <v>95183</v>
      </c>
      <c r="F372" s="42">
        <v>0</v>
      </c>
      <c r="G372" s="42">
        <v>0</v>
      </c>
      <c r="H372" s="42">
        <f>D372+E372-F372</f>
        <v>13578108</v>
      </c>
    </row>
    <row r="373" spans="1:8" s="2" customFormat="1" ht="27.75" customHeight="1">
      <c r="A373" s="1"/>
      <c r="B373" s="1"/>
      <c r="C373" s="10" t="s">
        <v>155</v>
      </c>
      <c r="D373" s="10"/>
      <c r="E373" s="10"/>
      <c r="F373" s="10"/>
      <c r="G373" s="10"/>
      <c r="H373" s="10"/>
    </row>
    <row r="374" spans="1:8" s="2" customFormat="1" ht="20.25" customHeight="1">
      <c r="A374" s="1"/>
      <c r="B374" s="1">
        <v>92109</v>
      </c>
      <c r="C374" s="41" t="s">
        <v>79</v>
      </c>
      <c r="D374" s="42">
        <v>7259190</v>
      </c>
      <c r="E374" s="42">
        <v>71438</v>
      </c>
      <c r="F374" s="42">
        <v>0</v>
      </c>
      <c r="G374" s="42">
        <v>0</v>
      </c>
      <c r="H374" s="42">
        <f>D374+E374-F374</f>
        <v>7330628</v>
      </c>
    </row>
    <row r="375" spans="1:8" s="2" customFormat="1" ht="14.25" customHeight="1">
      <c r="A375" s="1"/>
      <c r="B375" s="1"/>
      <c r="C375" s="10" t="s">
        <v>151</v>
      </c>
      <c r="D375" s="10"/>
      <c r="E375" s="10"/>
      <c r="F375" s="10"/>
      <c r="G375" s="10"/>
      <c r="H375" s="10"/>
    </row>
    <row r="376" spans="1:8" s="2" customFormat="1" ht="14.25" customHeight="1">
      <c r="A376" s="1"/>
      <c r="B376" s="1"/>
      <c r="C376" s="10" t="s">
        <v>156</v>
      </c>
      <c r="D376" s="10"/>
      <c r="E376" s="10"/>
      <c r="F376" s="10"/>
      <c r="G376" s="10"/>
      <c r="H376" s="10"/>
    </row>
    <row r="377" spans="1:8" s="2" customFormat="1" ht="14.25" customHeight="1">
      <c r="A377" s="1"/>
      <c r="B377" s="1"/>
      <c r="C377" s="10" t="s">
        <v>157</v>
      </c>
      <c r="D377" s="10"/>
      <c r="E377" s="10"/>
      <c r="F377" s="10"/>
      <c r="G377" s="10"/>
      <c r="H377" s="10"/>
    </row>
    <row r="378" spans="1:8" s="2" customFormat="1" ht="14.25" customHeight="1">
      <c r="A378" s="1"/>
      <c r="B378" s="1"/>
      <c r="C378" s="10" t="s">
        <v>158</v>
      </c>
      <c r="D378" s="10"/>
      <c r="E378" s="10"/>
      <c r="F378" s="10"/>
      <c r="G378" s="10"/>
      <c r="H378" s="10"/>
    </row>
    <row r="379" spans="1:8" s="2" customFormat="1" ht="14.25" customHeight="1">
      <c r="A379" s="1"/>
      <c r="B379" s="1"/>
      <c r="C379" s="10" t="s">
        <v>159</v>
      </c>
      <c r="D379" s="10"/>
      <c r="E379" s="10"/>
      <c r="F379" s="10"/>
      <c r="G379" s="10"/>
      <c r="H379" s="10"/>
    </row>
    <row r="380" spans="1:8" s="2" customFormat="1" ht="20.25" customHeight="1">
      <c r="A380" s="1"/>
      <c r="B380" s="1">
        <v>92110</v>
      </c>
      <c r="C380" s="41" t="s">
        <v>82</v>
      </c>
      <c r="D380" s="42">
        <v>2555795</v>
      </c>
      <c r="E380" s="42">
        <v>25313</v>
      </c>
      <c r="F380" s="42">
        <v>0</v>
      </c>
      <c r="G380" s="42">
        <v>0</v>
      </c>
      <c r="H380" s="42">
        <f>D380+E380-F380</f>
        <v>2581108</v>
      </c>
    </row>
    <row r="381" spans="1:8" s="2" customFormat="1" ht="14.25" customHeight="1">
      <c r="A381" s="1"/>
      <c r="B381" s="1"/>
      <c r="C381" s="10" t="s">
        <v>151</v>
      </c>
      <c r="D381" s="10"/>
      <c r="E381" s="10"/>
      <c r="F381" s="10"/>
      <c r="G381" s="10"/>
      <c r="H381" s="10"/>
    </row>
    <row r="382" spans="1:8" s="2" customFormat="1" ht="14.25" customHeight="1">
      <c r="A382" s="1"/>
      <c r="B382" s="1"/>
      <c r="C382" s="10" t="s">
        <v>160</v>
      </c>
      <c r="D382" s="10"/>
      <c r="E382" s="10"/>
      <c r="F382" s="10"/>
      <c r="G382" s="10"/>
      <c r="H382" s="10"/>
    </row>
    <row r="383" spans="1:8" s="2" customFormat="1" ht="14.25" customHeight="1">
      <c r="A383" s="1"/>
      <c r="B383" s="1"/>
      <c r="C383" s="10" t="s">
        <v>161</v>
      </c>
      <c r="D383" s="10"/>
      <c r="E383" s="10"/>
      <c r="F383" s="10"/>
      <c r="G383" s="10"/>
      <c r="H383" s="10"/>
    </row>
    <row r="384" spans="1:8" s="2" customFormat="1" ht="20.25" customHeight="1">
      <c r="A384" s="1"/>
      <c r="B384" s="1">
        <v>92116</v>
      </c>
      <c r="C384" s="41" t="s">
        <v>53</v>
      </c>
      <c r="D384" s="42">
        <v>20952035</v>
      </c>
      <c r="E384" s="42">
        <v>205358</v>
      </c>
      <c r="F384" s="42">
        <v>0</v>
      </c>
      <c r="G384" s="42">
        <v>0</v>
      </c>
      <c r="H384" s="42">
        <f>D384+E384-F384</f>
        <v>21157393</v>
      </c>
    </row>
    <row r="385" spans="1:8" s="2" customFormat="1" ht="16.5" customHeight="1">
      <c r="A385" s="1"/>
      <c r="B385" s="1"/>
      <c r="C385" s="10" t="s">
        <v>151</v>
      </c>
      <c r="D385" s="10"/>
      <c r="E385" s="10"/>
      <c r="F385" s="10"/>
      <c r="G385" s="10"/>
      <c r="H385" s="10"/>
    </row>
    <row r="386" spans="1:8" s="2" customFormat="1" ht="14.25" customHeight="1">
      <c r="A386" s="1"/>
      <c r="B386" s="1"/>
      <c r="C386" s="10" t="s">
        <v>163</v>
      </c>
      <c r="D386" s="10"/>
      <c r="E386" s="10"/>
      <c r="F386" s="10"/>
      <c r="G386" s="10"/>
      <c r="H386" s="10"/>
    </row>
    <row r="387" spans="1:8" s="2" customFormat="1" ht="14.25" customHeight="1">
      <c r="A387" s="1"/>
      <c r="B387" s="1"/>
      <c r="C387" s="10" t="s">
        <v>162</v>
      </c>
      <c r="D387" s="10"/>
      <c r="E387" s="10"/>
      <c r="F387" s="10"/>
      <c r="G387" s="10"/>
      <c r="H387" s="10"/>
    </row>
    <row r="388" spans="1:8" s="2" customFormat="1" ht="20.25" customHeight="1">
      <c r="A388" s="1"/>
      <c r="B388" s="1">
        <v>92118</v>
      </c>
      <c r="C388" s="41" t="s">
        <v>78</v>
      </c>
      <c r="D388" s="42">
        <v>14338147</v>
      </c>
      <c r="E388" s="42">
        <v>173982</v>
      </c>
      <c r="F388" s="42">
        <v>0</v>
      </c>
      <c r="G388" s="42">
        <v>0</v>
      </c>
      <c r="H388" s="42">
        <f>D388+E388-F388</f>
        <v>14512129</v>
      </c>
    </row>
    <row r="389" spans="1:8" s="2" customFormat="1" ht="15" customHeight="1">
      <c r="A389" s="1"/>
      <c r="B389" s="1"/>
      <c r="C389" s="10" t="s">
        <v>151</v>
      </c>
      <c r="D389" s="10"/>
      <c r="E389" s="10"/>
      <c r="F389" s="10"/>
      <c r="G389" s="10"/>
      <c r="H389" s="10"/>
    </row>
    <row r="390" spans="1:8" s="2" customFormat="1" ht="15.75" customHeight="1">
      <c r="A390" s="1"/>
      <c r="B390" s="1"/>
      <c r="C390" s="10" t="s">
        <v>165</v>
      </c>
      <c r="D390" s="10"/>
      <c r="E390" s="10"/>
      <c r="F390" s="10"/>
      <c r="G390" s="10"/>
      <c r="H390" s="10"/>
    </row>
    <row r="391" spans="1:8" s="2" customFormat="1" ht="28.5" customHeight="1">
      <c r="A391" s="1"/>
      <c r="B391" s="1"/>
      <c r="C391" s="10" t="s">
        <v>164</v>
      </c>
      <c r="D391" s="10"/>
      <c r="E391" s="10"/>
      <c r="F391" s="10"/>
      <c r="G391" s="10"/>
      <c r="H391" s="10"/>
    </row>
    <row r="392" spans="1:8" s="2" customFormat="1" ht="15" customHeight="1">
      <c r="A392" s="1"/>
      <c r="B392" s="1"/>
      <c r="C392" s="10" t="s">
        <v>166</v>
      </c>
      <c r="D392" s="10"/>
      <c r="E392" s="10"/>
      <c r="F392" s="10"/>
      <c r="G392" s="10"/>
      <c r="H392" s="10"/>
    </row>
    <row r="393" spans="1:8" s="2" customFormat="1" ht="20.25" customHeight="1">
      <c r="A393" s="1"/>
      <c r="B393" s="1">
        <v>92120</v>
      </c>
      <c r="C393" s="41" t="s">
        <v>101</v>
      </c>
      <c r="D393" s="42">
        <v>19854369</v>
      </c>
      <c r="E393" s="42">
        <v>2557095</v>
      </c>
      <c r="F393" s="42">
        <v>2557095</v>
      </c>
      <c r="G393" s="42">
        <v>0</v>
      </c>
      <c r="H393" s="42">
        <f>D393+E393-F393</f>
        <v>19854369</v>
      </c>
    </row>
    <row r="394" spans="1:8" s="2" customFormat="1" ht="81.75" customHeight="1">
      <c r="A394" s="1"/>
      <c r="B394" s="101"/>
      <c r="C394" s="4" t="s">
        <v>415</v>
      </c>
      <c r="D394" s="4"/>
      <c r="E394" s="4"/>
      <c r="F394" s="4"/>
      <c r="G394" s="4"/>
      <c r="H394" s="4"/>
    </row>
    <row r="395" spans="1:8" s="2" customFormat="1" ht="20.25" customHeight="1">
      <c r="A395" s="1"/>
      <c r="B395" s="1">
        <v>92195</v>
      </c>
      <c r="C395" s="41" t="s">
        <v>21</v>
      </c>
      <c r="D395" s="42">
        <v>24357485</v>
      </c>
      <c r="E395" s="42">
        <v>0</v>
      </c>
      <c r="F395" s="42">
        <v>201000</v>
      </c>
      <c r="G395" s="42">
        <v>0</v>
      </c>
      <c r="H395" s="42">
        <f>D395+E395-F395</f>
        <v>24156485</v>
      </c>
    </row>
    <row r="396" spans="1:8" s="2" customFormat="1" ht="15.75" customHeight="1">
      <c r="A396" s="1"/>
      <c r="B396" s="1"/>
      <c r="C396" s="46" t="s">
        <v>102</v>
      </c>
      <c r="D396" s="46"/>
      <c r="E396" s="46"/>
      <c r="F396" s="46"/>
      <c r="G396" s="46"/>
      <c r="H396" s="46"/>
    </row>
    <row r="397" spans="1:8" s="2" customFormat="1" ht="54" customHeight="1">
      <c r="A397" s="1"/>
      <c r="B397" s="101"/>
      <c r="C397" s="4" t="s">
        <v>399</v>
      </c>
      <c r="D397" s="4"/>
      <c r="E397" s="4"/>
      <c r="F397" s="4"/>
      <c r="G397" s="4"/>
      <c r="H397" s="4"/>
    </row>
    <row r="398" spans="1:8" s="2" customFormat="1" ht="30.75" customHeight="1">
      <c r="A398" s="1"/>
      <c r="B398" s="1"/>
      <c r="C398" s="4" t="s">
        <v>313</v>
      </c>
      <c r="D398" s="4"/>
      <c r="E398" s="4"/>
      <c r="F398" s="4"/>
      <c r="G398" s="4"/>
      <c r="H398" s="4"/>
    </row>
    <row r="399" spans="1:8" s="2" customFormat="1" ht="6" customHeight="1">
      <c r="A399" s="1"/>
      <c r="B399" s="1"/>
      <c r="C399" s="3"/>
      <c r="D399" s="3"/>
      <c r="E399" s="3"/>
      <c r="F399" s="3"/>
      <c r="G399" s="3"/>
      <c r="H399" s="73"/>
    </row>
    <row r="400" spans="1:8" s="39" customFormat="1" ht="30" customHeight="1">
      <c r="A400" s="36"/>
      <c r="B400" s="47">
        <v>925</v>
      </c>
      <c r="C400" s="74" t="s">
        <v>51</v>
      </c>
      <c r="D400" s="48">
        <v>12625537</v>
      </c>
      <c r="E400" s="48">
        <f>E401</f>
        <v>480919</v>
      </c>
      <c r="F400" s="48">
        <f>F401</f>
        <v>397514</v>
      </c>
      <c r="G400" s="48">
        <f>G401</f>
        <v>15595</v>
      </c>
      <c r="H400" s="48">
        <f>D400+E400-F400</f>
        <v>12708942</v>
      </c>
    </row>
    <row r="401" spans="1:8" s="2" customFormat="1" ht="21.75" customHeight="1">
      <c r="A401" s="1"/>
      <c r="B401" s="1">
        <v>92502</v>
      </c>
      <c r="C401" s="41" t="s">
        <v>52</v>
      </c>
      <c r="D401" s="42">
        <v>12625537</v>
      </c>
      <c r="E401" s="42">
        <v>480919</v>
      </c>
      <c r="F401" s="42">
        <v>397514</v>
      </c>
      <c r="G401" s="42">
        <v>15595</v>
      </c>
      <c r="H401" s="42">
        <f>D401+E401-F401</f>
        <v>12708942</v>
      </c>
    </row>
    <row r="402" spans="1:8" s="2" customFormat="1" ht="15" customHeight="1">
      <c r="A402" s="1"/>
      <c r="B402" s="1"/>
      <c r="C402" s="44" t="s">
        <v>295</v>
      </c>
      <c r="D402" s="44"/>
      <c r="E402" s="44"/>
      <c r="F402" s="44"/>
      <c r="G402" s="44"/>
      <c r="H402" s="44"/>
    </row>
    <row r="403" spans="1:8" s="2" customFormat="1" ht="26.25" customHeight="1">
      <c r="A403" s="1"/>
      <c r="B403" s="1"/>
      <c r="C403" s="10" t="s">
        <v>184</v>
      </c>
      <c r="D403" s="10"/>
      <c r="E403" s="10"/>
      <c r="F403" s="10"/>
      <c r="G403" s="10"/>
      <c r="H403" s="10"/>
    </row>
    <row r="404" spans="1:8" s="2" customFormat="1" ht="24.75" customHeight="1">
      <c r="A404" s="1"/>
      <c r="B404" s="1"/>
      <c r="C404" s="10" t="s">
        <v>400</v>
      </c>
      <c r="D404" s="10"/>
      <c r="E404" s="10"/>
      <c r="F404" s="10"/>
      <c r="G404" s="10"/>
      <c r="H404" s="10"/>
    </row>
    <row r="405" spans="1:8" s="2" customFormat="1" ht="24.75" customHeight="1">
      <c r="A405" s="1"/>
      <c r="B405" s="1"/>
      <c r="C405" s="10" t="s">
        <v>185</v>
      </c>
      <c r="D405" s="10"/>
      <c r="E405" s="10"/>
      <c r="F405" s="10"/>
      <c r="G405" s="10"/>
      <c r="H405" s="10"/>
    </row>
    <row r="406" spans="1:8" s="2" customFormat="1" ht="25.5" customHeight="1">
      <c r="A406" s="1"/>
      <c r="B406" s="1"/>
      <c r="C406" s="4" t="s">
        <v>401</v>
      </c>
      <c r="D406" s="4"/>
      <c r="E406" s="4"/>
      <c r="F406" s="4"/>
      <c r="G406" s="4"/>
      <c r="H406" s="4"/>
    </row>
    <row r="407" spans="1:8" s="2" customFormat="1" ht="25.5" customHeight="1">
      <c r="A407" s="1"/>
      <c r="B407" s="1"/>
      <c r="C407" s="4" t="s">
        <v>402</v>
      </c>
      <c r="D407" s="4"/>
      <c r="E407" s="4"/>
      <c r="F407" s="4"/>
      <c r="G407" s="4"/>
      <c r="H407" s="4"/>
    </row>
    <row r="408" spans="1:8" s="2" customFormat="1" ht="26.25" customHeight="1">
      <c r="A408" s="1"/>
      <c r="B408" s="1"/>
      <c r="C408" s="4" t="s">
        <v>403</v>
      </c>
      <c r="D408" s="4"/>
      <c r="E408" s="4"/>
      <c r="F408" s="4"/>
      <c r="G408" s="4"/>
      <c r="H408" s="4"/>
    </row>
    <row r="409" spans="1:8" s="2" customFormat="1" ht="26.25" customHeight="1">
      <c r="A409" s="1"/>
      <c r="B409" s="1"/>
      <c r="C409" s="4" t="s">
        <v>404</v>
      </c>
      <c r="D409" s="4"/>
      <c r="E409" s="4"/>
      <c r="F409" s="4"/>
      <c r="G409" s="4"/>
      <c r="H409" s="4"/>
    </row>
    <row r="410" spans="1:8" s="2" customFormat="1" ht="14.25" customHeight="1">
      <c r="A410" s="1"/>
      <c r="B410" s="1"/>
      <c r="C410" s="4" t="s">
        <v>405</v>
      </c>
      <c r="D410" s="4"/>
      <c r="E410" s="4"/>
      <c r="F410" s="4"/>
      <c r="G410" s="4"/>
      <c r="H410" s="4"/>
    </row>
    <row r="411" spans="1:8" s="2" customFormat="1" ht="15.75" customHeight="1">
      <c r="A411" s="1"/>
      <c r="B411" s="1"/>
      <c r="C411" s="44" t="s">
        <v>71</v>
      </c>
      <c r="D411" s="44"/>
      <c r="E411" s="44"/>
      <c r="F411" s="44"/>
      <c r="G411" s="44"/>
      <c r="H411" s="44"/>
    </row>
    <row r="412" spans="1:8" s="2" customFormat="1" ht="30" customHeight="1">
      <c r="A412" s="1"/>
      <c r="B412" s="1"/>
      <c r="C412" s="4" t="s">
        <v>408</v>
      </c>
      <c r="D412" s="4"/>
      <c r="E412" s="4"/>
      <c r="F412" s="4"/>
      <c r="G412" s="4"/>
      <c r="H412" s="4"/>
    </row>
    <row r="413" spans="1:8" s="2" customFormat="1" ht="40.5" customHeight="1">
      <c r="A413" s="1"/>
      <c r="B413" s="1"/>
      <c r="C413" s="4" t="s">
        <v>409</v>
      </c>
      <c r="D413" s="4"/>
      <c r="E413" s="4"/>
      <c r="F413" s="4"/>
      <c r="G413" s="4"/>
      <c r="H413" s="4"/>
    </row>
    <row r="414" spans="1:8" s="2" customFormat="1" ht="51.75" customHeight="1">
      <c r="A414" s="1"/>
      <c r="B414" s="1"/>
      <c r="C414" s="4" t="s">
        <v>373</v>
      </c>
      <c r="D414" s="4"/>
      <c r="E414" s="4"/>
      <c r="F414" s="4"/>
      <c r="G414" s="4"/>
      <c r="H414" s="4"/>
    </row>
    <row r="415" spans="1:8" s="2" customFormat="1" ht="42" customHeight="1">
      <c r="A415" s="1"/>
      <c r="B415" s="1"/>
      <c r="C415" s="46" t="s">
        <v>374</v>
      </c>
      <c r="D415" s="46"/>
      <c r="E415" s="46"/>
      <c r="F415" s="46"/>
      <c r="G415" s="46"/>
      <c r="H415" s="46"/>
    </row>
    <row r="416" spans="1:8" s="2" customFormat="1" ht="39.75" customHeight="1">
      <c r="A416" s="1"/>
      <c r="B416" s="1"/>
      <c r="C416" s="10" t="s">
        <v>314</v>
      </c>
      <c r="D416" s="10"/>
      <c r="E416" s="10"/>
      <c r="F416" s="10"/>
      <c r="G416" s="10"/>
      <c r="H416" s="10"/>
    </row>
    <row r="417" spans="1:8" s="2" customFormat="1" ht="29.25" customHeight="1">
      <c r="A417" s="1"/>
      <c r="B417" s="1"/>
      <c r="C417" s="10" t="s">
        <v>315</v>
      </c>
      <c r="D417" s="10"/>
      <c r="E417" s="10"/>
      <c r="F417" s="10"/>
      <c r="G417" s="10"/>
      <c r="H417" s="10"/>
    </row>
    <row r="418" spans="1:8" s="2" customFormat="1" ht="4.5" customHeight="1">
      <c r="A418" s="1"/>
      <c r="B418" s="1"/>
      <c r="C418" s="3"/>
      <c r="D418" s="3"/>
      <c r="E418" s="3"/>
      <c r="F418" s="3"/>
      <c r="G418" s="3"/>
      <c r="H418" s="3"/>
    </row>
    <row r="419" spans="1:8" s="68" customFormat="1" ht="24.75" customHeight="1">
      <c r="A419" s="36"/>
      <c r="B419" s="36">
        <v>926</v>
      </c>
      <c r="C419" s="37" t="s">
        <v>63</v>
      </c>
      <c r="D419" s="38">
        <v>6155000</v>
      </c>
      <c r="E419" s="38">
        <f>E420</f>
        <v>1000000</v>
      </c>
      <c r="F419" s="38">
        <f>F420</f>
        <v>0</v>
      </c>
      <c r="G419" s="38">
        <f>G420</f>
        <v>0</v>
      </c>
      <c r="H419" s="38">
        <f>D419+E419-F419</f>
        <v>7155000</v>
      </c>
    </row>
    <row r="420" spans="1:8" s="2" customFormat="1" ht="19.5" customHeight="1">
      <c r="A420" s="1"/>
      <c r="B420" s="1">
        <v>92605</v>
      </c>
      <c r="C420" s="41" t="s">
        <v>73</v>
      </c>
      <c r="D420" s="42">
        <v>6155000</v>
      </c>
      <c r="E420" s="42">
        <v>1000000</v>
      </c>
      <c r="F420" s="42">
        <v>0</v>
      </c>
      <c r="G420" s="42">
        <v>0</v>
      </c>
      <c r="H420" s="42">
        <f>D420+E420-F420</f>
        <v>7155000</v>
      </c>
    </row>
    <row r="421" spans="1:8" s="39" customFormat="1" ht="46.5" customHeight="1">
      <c r="A421" s="40"/>
      <c r="B421" s="40"/>
      <c r="C421" s="4" t="s">
        <v>143</v>
      </c>
      <c r="D421" s="4"/>
      <c r="E421" s="4"/>
      <c r="F421" s="4"/>
      <c r="G421" s="4"/>
      <c r="H421" s="4"/>
    </row>
    <row r="422" spans="1:8" s="2" customFormat="1" ht="12" customHeight="1">
      <c r="A422" s="1"/>
      <c r="B422" s="1"/>
      <c r="C422" s="3"/>
      <c r="D422" s="3"/>
      <c r="E422" s="3"/>
      <c r="F422" s="3"/>
      <c r="G422" s="3"/>
      <c r="H422" s="3"/>
    </row>
    <row r="423" spans="1:8" s="12" customFormat="1" ht="20.25" customHeight="1">
      <c r="A423" s="13" t="s">
        <v>2</v>
      </c>
      <c r="B423" s="13"/>
      <c r="C423" s="13"/>
      <c r="D423" s="13"/>
      <c r="E423" s="13"/>
      <c r="F423" s="13"/>
      <c r="G423" s="13"/>
      <c r="H423" s="13"/>
    </row>
    <row r="424" spans="1:8" s="8" customFormat="1" ht="18.75" customHeight="1">
      <c r="A424" s="105" t="s">
        <v>9</v>
      </c>
      <c r="B424" s="106" t="s">
        <v>16</v>
      </c>
      <c r="C424" s="106"/>
      <c r="D424" s="107"/>
      <c r="E424" s="107"/>
      <c r="F424" s="107"/>
      <c r="G424" s="107"/>
      <c r="H424" s="107"/>
    </row>
    <row r="425" spans="1:8" s="112" customFormat="1" ht="26.25" customHeight="1">
      <c r="A425" s="108" t="s">
        <v>17</v>
      </c>
      <c r="B425" s="109" t="s">
        <v>25</v>
      </c>
      <c r="C425" s="110"/>
      <c r="D425" s="111">
        <v>1009017643.56</v>
      </c>
      <c r="E425" s="111"/>
      <c r="F425" s="111">
        <v>57281893</v>
      </c>
      <c r="G425" s="111"/>
      <c r="H425" s="111">
        <f>D425+E425-F425</f>
        <v>951735750.56</v>
      </c>
    </row>
    <row r="426" spans="1:8" s="112" customFormat="1" ht="26.25" customHeight="1">
      <c r="A426" s="108" t="s">
        <v>18</v>
      </c>
      <c r="B426" s="113" t="s">
        <v>26</v>
      </c>
      <c r="C426" s="114"/>
      <c r="D426" s="111">
        <v>822222821.56</v>
      </c>
      <c r="E426" s="111"/>
      <c r="F426" s="111">
        <v>11710442</v>
      </c>
      <c r="G426" s="111"/>
      <c r="H426" s="111">
        <f aca="true" t="shared" si="0" ref="H426:H438">D426+E426-F426</f>
        <v>810512379.56</v>
      </c>
    </row>
    <row r="427" spans="1:8" s="35" customFormat="1" ht="27" customHeight="1">
      <c r="A427" s="108" t="s">
        <v>19</v>
      </c>
      <c r="B427" s="115" t="s">
        <v>45</v>
      </c>
      <c r="C427" s="116"/>
      <c r="D427" s="111">
        <v>186794822</v>
      </c>
      <c r="E427" s="111"/>
      <c r="F427" s="111">
        <v>45571451</v>
      </c>
      <c r="G427" s="111"/>
      <c r="H427" s="111">
        <f t="shared" si="0"/>
        <v>141223371</v>
      </c>
    </row>
    <row r="428" spans="1:8" s="112" customFormat="1" ht="26.25" customHeight="1">
      <c r="A428" s="108" t="s">
        <v>27</v>
      </c>
      <c r="B428" s="113" t="s">
        <v>50</v>
      </c>
      <c r="C428" s="114"/>
      <c r="D428" s="111">
        <v>1057817643.56</v>
      </c>
      <c r="E428" s="111"/>
      <c r="F428" s="111">
        <v>57281893</v>
      </c>
      <c r="G428" s="111"/>
      <c r="H428" s="111">
        <f t="shared" si="0"/>
        <v>1000535750.56</v>
      </c>
    </row>
    <row r="429" spans="1:8" s="12" customFormat="1" ht="26.25" customHeight="1">
      <c r="A429" s="108" t="s">
        <v>28</v>
      </c>
      <c r="B429" s="117" t="s">
        <v>48</v>
      </c>
      <c r="C429" s="118"/>
      <c r="D429" s="111">
        <v>675811002.56</v>
      </c>
      <c r="E429" s="111"/>
      <c r="F429" s="111">
        <f>F428-F430</f>
        <v>33854527</v>
      </c>
      <c r="G429" s="111"/>
      <c r="H429" s="111">
        <f t="shared" si="0"/>
        <v>641956475.56</v>
      </c>
    </row>
    <row r="430" spans="1:8" s="35" customFormat="1" ht="27" customHeight="1">
      <c r="A430" s="108" t="s">
        <v>29</v>
      </c>
      <c r="B430" s="115" t="s">
        <v>49</v>
      </c>
      <c r="C430" s="116"/>
      <c r="D430" s="111">
        <v>382006641</v>
      </c>
      <c r="E430" s="111"/>
      <c r="F430" s="111">
        <v>23427366</v>
      </c>
      <c r="G430" s="111"/>
      <c r="H430" s="111">
        <f t="shared" si="0"/>
        <v>358579275</v>
      </c>
    </row>
    <row r="431" spans="1:8" s="35" customFormat="1" ht="44.25" customHeight="1">
      <c r="A431" s="108" t="s">
        <v>30</v>
      </c>
      <c r="B431" s="115" t="s">
        <v>97</v>
      </c>
      <c r="C431" s="116"/>
      <c r="D431" s="111">
        <v>12642517</v>
      </c>
      <c r="E431" s="111"/>
      <c r="F431" s="111">
        <v>12322517</v>
      </c>
      <c r="G431" s="111"/>
      <c r="H431" s="111">
        <f t="shared" si="0"/>
        <v>320000</v>
      </c>
    </row>
    <row r="432" spans="1:8" s="112" customFormat="1" ht="26.25" customHeight="1">
      <c r="A432" s="108" t="s">
        <v>38</v>
      </c>
      <c r="B432" s="119" t="s">
        <v>316</v>
      </c>
      <c r="C432" s="120"/>
      <c r="D432" s="121">
        <v>2816199</v>
      </c>
      <c r="E432" s="122"/>
      <c r="F432" s="121">
        <f>F434+F433</f>
        <v>1394181</v>
      </c>
      <c r="G432" s="122"/>
      <c r="H432" s="121">
        <f t="shared" si="0"/>
        <v>1422018</v>
      </c>
    </row>
    <row r="433" spans="1:8" s="112" customFormat="1" ht="26.25" customHeight="1">
      <c r="A433" s="108" t="s">
        <v>39</v>
      </c>
      <c r="B433" s="119" t="s">
        <v>321</v>
      </c>
      <c r="C433" s="120"/>
      <c r="D433" s="121">
        <v>2066752</v>
      </c>
      <c r="E433" s="122"/>
      <c r="F433" s="121">
        <v>1094734</v>
      </c>
      <c r="G433" s="122"/>
      <c r="H433" s="121">
        <f>D433+E433-F433</f>
        <v>972018</v>
      </c>
    </row>
    <row r="434" spans="1:8" s="112" customFormat="1" ht="26.25" customHeight="1">
      <c r="A434" s="108" t="s">
        <v>40</v>
      </c>
      <c r="B434" s="119" t="s">
        <v>317</v>
      </c>
      <c r="C434" s="120"/>
      <c r="D434" s="121">
        <v>749447</v>
      </c>
      <c r="E434" s="122"/>
      <c r="F434" s="121">
        <v>299447</v>
      </c>
      <c r="G434" s="122"/>
      <c r="H434" s="121">
        <f t="shared" si="0"/>
        <v>450000</v>
      </c>
    </row>
    <row r="435" spans="1:8" s="112" customFormat="1" ht="26.25" customHeight="1">
      <c r="A435" s="108" t="s">
        <v>44</v>
      </c>
      <c r="B435" s="119" t="s">
        <v>318</v>
      </c>
      <c r="C435" s="120"/>
      <c r="D435" s="121">
        <v>3381487</v>
      </c>
      <c r="E435" s="121"/>
      <c r="F435" s="121">
        <f>SUM(F436:F438)</f>
        <v>564004</v>
      </c>
      <c r="G435" s="121"/>
      <c r="H435" s="121">
        <f t="shared" si="0"/>
        <v>2817483</v>
      </c>
    </row>
    <row r="436" spans="1:8" s="125" customFormat="1" ht="25.5" customHeight="1">
      <c r="A436" s="108" t="s">
        <v>46</v>
      </c>
      <c r="B436" s="123" t="s">
        <v>322</v>
      </c>
      <c r="C436" s="124"/>
      <c r="D436" s="111">
        <v>397483</v>
      </c>
      <c r="E436" s="111"/>
      <c r="F436" s="111">
        <v>200000</v>
      </c>
      <c r="G436" s="111"/>
      <c r="H436" s="111">
        <f t="shared" si="0"/>
        <v>197483</v>
      </c>
    </row>
    <row r="437" spans="1:8" s="35" customFormat="1" ht="26.25" customHeight="1">
      <c r="A437" s="108" t="s">
        <v>325</v>
      </c>
      <c r="B437" s="126" t="s">
        <v>319</v>
      </c>
      <c r="C437" s="126"/>
      <c r="D437" s="111">
        <v>84217</v>
      </c>
      <c r="E437" s="111"/>
      <c r="F437" s="111">
        <v>84217</v>
      </c>
      <c r="G437" s="111"/>
      <c r="H437" s="111">
        <f t="shared" si="0"/>
        <v>0</v>
      </c>
    </row>
    <row r="438" spans="1:8" s="35" customFormat="1" ht="26.25" customHeight="1">
      <c r="A438" s="108" t="s">
        <v>327</v>
      </c>
      <c r="B438" s="126" t="s">
        <v>320</v>
      </c>
      <c r="C438" s="126"/>
      <c r="D438" s="111">
        <v>279787</v>
      </c>
      <c r="E438" s="111"/>
      <c r="F438" s="111">
        <v>279787</v>
      </c>
      <c r="G438" s="111"/>
      <c r="H438" s="111">
        <f t="shared" si="0"/>
        <v>0</v>
      </c>
    </row>
    <row r="439" spans="1:8" s="35" customFormat="1" ht="24.75" customHeight="1">
      <c r="A439" s="108" t="s">
        <v>328</v>
      </c>
      <c r="B439" s="119" t="s">
        <v>41</v>
      </c>
      <c r="C439" s="127"/>
      <c r="D439" s="111">
        <v>358341467</v>
      </c>
      <c r="E439" s="111"/>
      <c r="F439" s="111">
        <v>13026541</v>
      </c>
      <c r="G439" s="111"/>
      <c r="H439" s="111">
        <f aca="true" t="shared" si="1" ref="H439:H448">D439+E439-F439</f>
        <v>345314926</v>
      </c>
    </row>
    <row r="440" spans="1:8" s="35" customFormat="1" ht="27" customHeight="1">
      <c r="A440" s="108" t="s">
        <v>329</v>
      </c>
      <c r="B440" s="119" t="s">
        <v>42</v>
      </c>
      <c r="C440" s="127"/>
      <c r="D440" s="111">
        <v>206546986</v>
      </c>
      <c r="E440" s="111"/>
      <c r="F440" s="111">
        <v>5975468</v>
      </c>
      <c r="G440" s="111"/>
      <c r="H440" s="111">
        <f t="shared" si="1"/>
        <v>200571518</v>
      </c>
    </row>
    <row r="441" spans="1:8" s="35" customFormat="1" ht="27" customHeight="1">
      <c r="A441" s="108" t="s">
        <v>323</v>
      </c>
      <c r="B441" s="119" t="s">
        <v>43</v>
      </c>
      <c r="C441" s="127"/>
      <c r="D441" s="111">
        <v>151794481</v>
      </c>
      <c r="E441" s="111"/>
      <c r="F441" s="111">
        <v>7051073</v>
      </c>
      <c r="G441" s="111"/>
      <c r="H441" s="111">
        <f t="shared" si="1"/>
        <v>144743408</v>
      </c>
    </row>
    <row r="442" spans="1:8" s="35" customFormat="1" ht="39.75" customHeight="1">
      <c r="A442" s="108" t="s">
        <v>331</v>
      </c>
      <c r="B442" s="126" t="s">
        <v>330</v>
      </c>
      <c r="C442" s="126"/>
      <c r="D442" s="111">
        <v>1000000</v>
      </c>
      <c r="E442" s="111">
        <v>108000</v>
      </c>
      <c r="F442" s="111"/>
      <c r="G442" s="128"/>
      <c r="H442" s="111">
        <f t="shared" si="1"/>
        <v>1108000</v>
      </c>
    </row>
    <row r="443" spans="1:8" s="35" customFormat="1" ht="79.5" customHeight="1">
      <c r="A443" s="108" t="s">
        <v>332</v>
      </c>
      <c r="B443" s="119" t="s">
        <v>326</v>
      </c>
      <c r="C443" s="127"/>
      <c r="D443" s="121">
        <v>2000</v>
      </c>
      <c r="E443" s="121">
        <v>950</v>
      </c>
      <c r="F443" s="121"/>
      <c r="G443" s="122"/>
      <c r="H443" s="121">
        <f t="shared" si="1"/>
        <v>2950</v>
      </c>
    </row>
    <row r="444" spans="1:8" s="35" customFormat="1" ht="59.25" customHeight="1">
      <c r="A444" s="108" t="s">
        <v>333</v>
      </c>
      <c r="B444" s="126" t="s">
        <v>324</v>
      </c>
      <c r="C444" s="126"/>
      <c r="D444" s="121">
        <v>309862</v>
      </c>
      <c r="E444" s="121">
        <v>7108</v>
      </c>
      <c r="F444" s="121"/>
      <c r="G444" s="121"/>
      <c r="H444" s="121">
        <f t="shared" si="1"/>
        <v>316970</v>
      </c>
    </row>
    <row r="445" spans="1:8" s="35" customFormat="1" ht="90.75" customHeight="1">
      <c r="A445" s="108" t="s">
        <v>334</v>
      </c>
      <c r="B445" s="119" t="s">
        <v>406</v>
      </c>
      <c r="C445" s="127"/>
      <c r="D445" s="121">
        <v>350</v>
      </c>
      <c r="E445" s="121"/>
      <c r="F445" s="121">
        <v>250</v>
      </c>
      <c r="G445" s="122"/>
      <c r="H445" s="121">
        <f t="shared" si="1"/>
        <v>100</v>
      </c>
    </row>
    <row r="446" spans="1:8" s="35" customFormat="1" ht="69.75" customHeight="1">
      <c r="A446" s="108" t="s">
        <v>335</v>
      </c>
      <c r="B446" s="119" t="s">
        <v>407</v>
      </c>
      <c r="C446" s="127"/>
      <c r="D446" s="121">
        <v>100</v>
      </c>
      <c r="E446" s="121">
        <v>220</v>
      </c>
      <c r="F446" s="121"/>
      <c r="G446" s="122"/>
      <c r="H446" s="121">
        <f t="shared" si="1"/>
        <v>320</v>
      </c>
    </row>
    <row r="447" spans="1:8" s="35" customFormat="1" ht="42" customHeight="1">
      <c r="A447" s="108" t="s">
        <v>336</v>
      </c>
      <c r="B447" s="126" t="s">
        <v>74</v>
      </c>
      <c r="C447" s="126"/>
      <c r="D447" s="111">
        <v>2225393</v>
      </c>
      <c r="E447" s="111">
        <v>30586</v>
      </c>
      <c r="F447" s="111"/>
      <c r="G447" s="111"/>
      <c r="H447" s="111">
        <f t="shared" si="1"/>
        <v>2255979</v>
      </c>
    </row>
    <row r="448" spans="1:8" s="35" customFormat="1" ht="52.5" customHeight="1">
      <c r="A448" s="108" t="s">
        <v>337</v>
      </c>
      <c r="B448" s="126" t="s">
        <v>75</v>
      </c>
      <c r="C448" s="126"/>
      <c r="D448" s="111">
        <v>2225393</v>
      </c>
      <c r="E448" s="111">
        <v>30586</v>
      </c>
      <c r="F448" s="111"/>
      <c r="G448" s="111"/>
      <c r="H448" s="111">
        <f t="shared" si="1"/>
        <v>2255979</v>
      </c>
    </row>
    <row r="449" spans="1:8" s="12" customFormat="1" ht="9.75" customHeight="1">
      <c r="A449" s="129"/>
      <c r="B449" s="130"/>
      <c r="C449" s="130"/>
      <c r="D449" s="131"/>
      <c r="E449" s="131"/>
      <c r="F449" s="131"/>
      <c r="G449" s="131"/>
      <c r="H449" s="131"/>
    </row>
    <row r="450" spans="1:8" s="8" customFormat="1" ht="18.75" customHeight="1">
      <c r="A450" s="75" t="s">
        <v>10</v>
      </c>
      <c r="B450" s="132" t="s">
        <v>11</v>
      </c>
      <c r="C450" s="132"/>
      <c r="D450" s="77"/>
      <c r="E450" s="77"/>
      <c r="F450" s="77"/>
      <c r="G450" s="77"/>
      <c r="H450" s="77"/>
    </row>
    <row r="451" spans="1:8" s="87" customFormat="1" ht="17.25" customHeight="1">
      <c r="A451" s="98" t="s">
        <v>17</v>
      </c>
      <c r="B451" s="11" t="s">
        <v>85</v>
      </c>
      <c r="C451" s="11"/>
      <c r="D451" s="11"/>
      <c r="E451" s="11"/>
      <c r="F451" s="11"/>
      <c r="G451" s="11"/>
      <c r="H451" s="11"/>
    </row>
    <row r="452" spans="1:8" s="87" customFormat="1" ht="18.75" customHeight="1">
      <c r="A452" s="98" t="s">
        <v>18</v>
      </c>
      <c r="B452" s="11" t="s">
        <v>86</v>
      </c>
      <c r="C452" s="11"/>
      <c r="D452" s="11"/>
      <c r="E452" s="11"/>
      <c r="F452" s="11"/>
      <c r="G452" s="11"/>
      <c r="H452" s="11"/>
    </row>
    <row r="453" spans="1:8" s="87" customFormat="1" ht="17.25" customHeight="1">
      <c r="A453" s="98" t="s">
        <v>19</v>
      </c>
      <c r="B453" s="11" t="s">
        <v>87</v>
      </c>
      <c r="C453" s="11"/>
      <c r="D453" s="11"/>
      <c r="E453" s="11"/>
      <c r="F453" s="11"/>
      <c r="G453" s="11"/>
      <c r="H453" s="11"/>
    </row>
    <row r="454" spans="1:8" s="87" customFormat="1" ht="17.25" customHeight="1">
      <c r="A454" s="98" t="s">
        <v>27</v>
      </c>
      <c r="B454" s="11" t="s">
        <v>88</v>
      </c>
      <c r="C454" s="11"/>
      <c r="D454" s="11"/>
      <c r="E454" s="11"/>
      <c r="F454" s="11"/>
      <c r="G454" s="11"/>
      <c r="H454" s="11"/>
    </row>
    <row r="455" spans="1:8" s="87" customFormat="1" ht="17.25" customHeight="1">
      <c r="A455" s="98" t="s">
        <v>28</v>
      </c>
      <c r="B455" s="11" t="s">
        <v>89</v>
      </c>
      <c r="C455" s="11"/>
      <c r="D455" s="11"/>
      <c r="E455" s="11"/>
      <c r="F455" s="11"/>
      <c r="G455" s="11"/>
      <c r="H455" s="11"/>
    </row>
    <row r="456" spans="1:8" s="87" customFormat="1" ht="26.25" customHeight="1">
      <c r="A456" s="98" t="s">
        <v>29</v>
      </c>
      <c r="B456" s="11" t="s">
        <v>90</v>
      </c>
      <c r="C456" s="11"/>
      <c r="D456" s="11"/>
      <c r="E456" s="11"/>
      <c r="F456" s="11"/>
      <c r="G456" s="11"/>
      <c r="H456" s="11"/>
    </row>
    <row r="457" spans="1:8" s="87" customFormat="1" ht="17.25" customHeight="1">
      <c r="A457" s="98" t="s">
        <v>30</v>
      </c>
      <c r="B457" s="11" t="s">
        <v>91</v>
      </c>
      <c r="C457" s="11"/>
      <c r="D457" s="11"/>
      <c r="E457" s="11"/>
      <c r="F457" s="11"/>
      <c r="G457" s="11"/>
      <c r="H457" s="11"/>
    </row>
    <row r="458" spans="1:8" s="87" customFormat="1" ht="17.25" customHeight="1">
      <c r="A458" s="98" t="s">
        <v>38</v>
      </c>
      <c r="B458" s="11" t="s">
        <v>92</v>
      </c>
      <c r="C458" s="11"/>
      <c r="D458" s="11"/>
      <c r="E458" s="11"/>
      <c r="F458" s="11"/>
      <c r="G458" s="11"/>
      <c r="H458" s="11"/>
    </row>
    <row r="459" spans="1:8" s="87" customFormat="1" ht="17.25" customHeight="1">
      <c r="A459" s="98" t="s">
        <v>39</v>
      </c>
      <c r="B459" s="11" t="s">
        <v>93</v>
      </c>
      <c r="C459" s="11"/>
      <c r="D459" s="11"/>
      <c r="E459" s="11"/>
      <c r="F459" s="11"/>
      <c r="G459" s="11"/>
      <c r="H459" s="11"/>
    </row>
    <row r="460" spans="1:8" s="87" customFormat="1" ht="17.25" customHeight="1">
      <c r="A460" s="98" t="s">
        <v>40</v>
      </c>
      <c r="B460" s="11" t="s">
        <v>94</v>
      </c>
      <c r="C460" s="11"/>
      <c r="D460" s="11"/>
      <c r="E460" s="11"/>
      <c r="F460" s="11"/>
      <c r="G460" s="11"/>
      <c r="H460" s="11"/>
    </row>
    <row r="461" spans="1:8" s="87" customFormat="1" ht="8.25" customHeight="1">
      <c r="A461" s="98"/>
      <c r="B461" s="133"/>
      <c r="C461" s="133"/>
      <c r="D461" s="133"/>
      <c r="E461" s="133"/>
      <c r="F461" s="133"/>
      <c r="G461" s="133"/>
      <c r="H461" s="134"/>
    </row>
    <row r="462" spans="1:8" s="28" customFormat="1" ht="16.5" customHeight="1">
      <c r="A462" s="21" t="s">
        <v>20</v>
      </c>
      <c r="B462" s="135" t="s">
        <v>95</v>
      </c>
      <c r="C462" s="135"/>
      <c r="D462" s="136"/>
      <c r="E462" s="136"/>
      <c r="F462" s="136"/>
      <c r="G462" s="136"/>
      <c r="H462" s="136"/>
    </row>
    <row r="463" spans="1:8" s="28" customFormat="1" ht="4.5" customHeight="1">
      <c r="A463" s="25"/>
      <c r="B463" s="25"/>
      <c r="C463" s="137"/>
      <c r="D463" s="137"/>
      <c r="E463" s="137"/>
      <c r="F463" s="137"/>
      <c r="G463" s="137"/>
      <c r="H463" s="138"/>
    </row>
    <row r="464" spans="1:8" s="35" customFormat="1" ht="13.5" customHeight="1">
      <c r="A464" s="25"/>
      <c r="B464" s="61" t="s">
        <v>96</v>
      </c>
      <c r="C464" s="61"/>
      <c r="D464" s="61"/>
      <c r="E464" s="61"/>
      <c r="F464" s="61"/>
      <c r="G464" s="61"/>
      <c r="H464" s="61"/>
    </row>
    <row r="465" spans="1:8" s="35" customFormat="1" ht="14.25" customHeight="1">
      <c r="A465" s="34"/>
      <c r="B465" s="139" t="s">
        <v>31</v>
      </c>
      <c r="C465" s="61" t="s">
        <v>340</v>
      </c>
      <c r="D465" s="61"/>
      <c r="E465" s="61"/>
      <c r="F465" s="61"/>
      <c r="G465" s="61"/>
      <c r="H465" s="61"/>
    </row>
    <row r="466" spans="1:8" s="35" customFormat="1" ht="14.25" customHeight="1">
      <c r="A466" s="34"/>
      <c r="B466" s="139" t="s">
        <v>32</v>
      </c>
      <c r="C466" s="61" t="s">
        <v>339</v>
      </c>
      <c r="D466" s="61"/>
      <c r="E466" s="61"/>
      <c r="F466" s="61"/>
      <c r="G466" s="61"/>
      <c r="H466" s="61"/>
    </row>
    <row r="467" spans="1:8" s="28" customFormat="1" ht="15" customHeight="1">
      <c r="A467" s="25"/>
      <c r="B467" s="62" t="s">
        <v>122</v>
      </c>
      <c r="C467" s="62"/>
      <c r="D467" s="62"/>
      <c r="E467" s="62"/>
      <c r="F467" s="62"/>
      <c r="G467" s="62"/>
      <c r="H467" s="62"/>
    </row>
  </sheetData>
  <sheetProtection password="C25B" sheet="1"/>
  <mergeCells count="335">
    <mergeCell ref="C147:H147"/>
    <mergeCell ref="C165:H165"/>
    <mergeCell ref="C146:H146"/>
    <mergeCell ref="C155:H155"/>
    <mergeCell ref="C156:H156"/>
    <mergeCell ref="C157:H157"/>
    <mergeCell ref="C158:H158"/>
    <mergeCell ref="C151:H151"/>
    <mergeCell ref="C149:H149"/>
    <mergeCell ref="C153:H153"/>
    <mergeCell ref="C154:H154"/>
    <mergeCell ref="C145:H145"/>
    <mergeCell ref="C66:F66"/>
    <mergeCell ref="C73:H73"/>
    <mergeCell ref="C78:F78"/>
    <mergeCell ref="C166:H166"/>
    <mergeCell ref="C160:H160"/>
    <mergeCell ref="C161:H161"/>
    <mergeCell ref="C162:H162"/>
    <mergeCell ref="C163:H163"/>
    <mergeCell ref="C164:H164"/>
    <mergeCell ref="C363:H363"/>
    <mergeCell ref="C195:H195"/>
    <mergeCell ref="C193:H193"/>
    <mergeCell ref="C189:H189"/>
    <mergeCell ref="C23:H23"/>
    <mergeCell ref="C24:H24"/>
    <mergeCell ref="C25:H25"/>
    <mergeCell ref="C167:H167"/>
    <mergeCell ref="C168:H168"/>
    <mergeCell ref="C134:H134"/>
    <mergeCell ref="C405:H405"/>
    <mergeCell ref="C406:H406"/>
    <mergeCell ref="C408:H408"/>
    <mergeCell ref="C407:H407"/>
    <mergeCell ref="C172:H172"/>
    <mergeCell ref="C173:H173"/>
    <mergeCell ref="C402:H402"/>
    <mergeCell ref="C299:H299"/>
    <mergeCell ref="C266:H266"/>
    <mergeCell ref="C358:H358"/>
    <mergeCell ref="C170:H170"/>
    <mergeCell ref="C171:H171"/>
    <mergeCell ref="C269:H269"/>
    <mergeCell ref="C409:H409"/>
    <mergeCell ref="C410:H410"/>
    <mergeCell ref="C19:H19"/>
    <mergeCell ref="C148:H148"/>
    <mergeCell ref="C150:H150"/>
    <mergeCell ref="C152:H152"/>
    <mergeCell ref="C159:H159"/>
    <mergeCell ref="C144:H144"/>
    <mergeCell ref="C76:H76"/>
    <mergeCell ref="C64:F64"/>
    <mergeCell ref="C62:H62"/>
    <mergeCell ref="C60:F60"/>
    <mergeCell ref="C85:F85"/>
    <mergeCell ref="C72:H72"/>
    <mergeCell ref="C97:F97"/>
    <mergeCell ref="C87:F87"/>
    <mergeCell ref="C53:F53"/>
    <mergeCell ref="C54:F54"/>
    <mergeCell ref="C80:F80"/>
    <mergeCell ref="C74:F74"/>
    <mergeCell ref="C75:H75"/>
    <mergeCell ref="C143:H143"/>
    <mergeCell ref="C52:F52"/>
    <mergeCell ref="C91:H91"/>
    <mergeCell ref="C93:F93"/>
    <mergeCell ref="C92:F92"/>
    <mergeCell ref="C77:F77"/>
    <mergeCell ref="C55:F55"/>
    <mergeCell ref="C56:F56"/>
    <mergeCell ref="C70:H70"/>
    <mergeCell ref="C67:F67"/>
    <mergeCell ref="C63:F63"/>
    <mergeCell ref="C86:F86"/>
    <mergeCell ref="C88:F88"/>
    <mergeCell ref="C89:F89"/>
    <mergeCell ref="C90:F90"/>
    <mergeCell ref="C96:F96"/>
    <mergeCell ref="C79:F79"/>
    <mergeCell ref="C81:F81"/>
    <mergeCell ref="C82:F82"/>
    <mergeCell ref="C94:F94"/>
    <mergeCell ref="C95:F95"/>
    <mergeCell ref="C117:H117"/>
    <mergeCell ref="C119:H119"/>
    <mergeCell ref="C121:H121"/>
    <mergeCell ref="C136:H136"/>
    <mergeCell ref="C137:H137"/>
    <mergeCell ref="C138:H138"/>
    <mergeCell ref="C126:H126"/>
    <mergeCell ref="C83:F83"/>
    <mergeCell ref="C84:F84"/>
    <mergeCell ref="C378:H378"/>
    <mergeCell ref="C139:H139"/>
    <mergeCell ref="C197:H197"/>
    <mergeCell ref="C99:H99"/>
    <mergeCell ref="C100:H100"/>
    <mergeCell ref="C272:H272"/>
    <mergeCell ref="C213:H213"/>
    <mergeCell ref="C308:H308"/>
    <mergeCell ref="B445:C445"/>
    <mergeCell ref="B446:C446"/>
    <mergeCell ref="B432:C432"/>
    <mergeCell ref="B434:C434"/>
    <mergeCell ref="B433:C433"/>
    <mergeCell ref="C242:H242"/>
    <mergeCell ref="C412:H412"/>
    <mergeCell ref="C394:H394"/>
    <mergeCell ref="C403:H403"/>
    <mergeCell ref="C404:H404"/>
    <mergeCell ref="B435:C435"/>
    <mergeCell ref="B437:C437"/>
    <mergeCell ref="B438:C438"/>
    <mergeCell ref="B436:C436"/>
    <mergeCell ref="B444:C444"/>
    <mergeCell ref="B443:C443"/>
    <mergeCell ref="B442:C442"/>
    <mergeCell ref="B456:H456"/>
    <mergeCell ref="B424:C424"/>
    <mergeCell ref="B425:C425"/>
    <mergeCell ref="C26:H26"/>
    <mergeCell ref="B440:C440"/>
    <mergeCell ref="B430:C430"/>
    <mergeCell ref="B427:C427"/>
    <mergeCell ref="B451:H451"/>
    <mergeCell ref="C98:F98"/>
    <mergeCell ref="C314:H314"/>
    <mergeCell ref="A1:H1"/>
    <mergeCell ref="A2:H2"/>
    <mergeCell ref="A3:H3"/>
    <mergeCell ref="A5:H5"/>
    <mergeCell ref="A9:H9"/>
    <mergeCell ref="C38:H38"/>
    <mergeCell ref="C196:H196"/>
    <mergeCell ref="C223:H223"/>
    <mergeCell ref="C68:H68"/>
    <mergeCell ref="A10:H10"/>
    <mergeCell ref="A4:H4"/>
    <mergeCell ref="A6:H6"/>
    <mergeCell ref="A7:H7"/>
    <mergeCell ref="C466:H466"/>
    <mergeCell ref="B467:H467"/>
    <mergeCell ref="B464:H464"/>
    <mergeCell ref="B460:H460"/>
    <mergeCell ref="A8:H8"/>
    <mergeCell ref="B450:C450"/>
    <mergeCell ref="B11:C11"/>
    <mergeCell ref="B462:C462"/>
    <mergeCell ref="B452:H452"/>
    <mergeCell ref="B453:H453"/>
    <mergeCell ref="B455:H455"/>
    <mergeCell ref="B458:H458"/>
    <mergeCell ref="B429:C429"/>
    <mergeCell ref="A423:H423"/>
    <mergeCell ref="B428:C428"/>
    <mergeCell ref="C69:H69"/>
    <mergeCell ref="C465:H465"/>
    <mergeCell ref="B457:H457"/>
    <mergeCell ref="B454:H454"/>
    <mergeCell ref="C364:H364"/>
    <mergeCell ref="B447:C447"/>
    <mergeCell ref="B439:C439"/>
    <mergeCell ref="B441:C441"/>
    <mergeCell ref="B426:C426"/>
    <mergeCell ref="B459:H459"/>
    <mergeCell ref="B448:C448"/>
    <mergeCell ref="C305:H305"/>
    <mergeCell ref="C352:H352"/>
    <mergeCell ref="C347:H347"/>
    <mergeCell ref="B431:C431"/>
    <mergeCell ref="C206:H206"/>
    <mergeCell ref="C312:H312"/>
    <mergeCell ref="C220:H220"/>
    <mergeCell ref="C397:H397"/>
    <mergeCell ref="C221:H221"/>
    <mergeCell ref="C222:H222"/>
    <mergeCell ref="C416:H416"/>
    <mergeCell ref="C417:H417"/>
    <mergeCell ref="C414:H414"/>
    <mergeCell ref="C344:H344"/>
    <mergeCell ref="C345:H345"/>
    <mergeCell ref="C346:H346"/>
    <mergeCell ref="C349:H349"/>
    <mergeCell ref="C354:H354"/>
    <mergeCell ref="C350:H350"/>
    <mergeCell ref="C351:H351"/>
    <mergeCell ref="C258:H258"/>
    <mergeCell ref="C169:H169"/>
    <mergeCell ref="C183:H183"/>
    <mergeCell ref="C184:H184"/>
    <mergeCell ref="C245:H245"/>
    <mergeCell ref="C207:H207"/>
    <mergeCell ref="C216:H216"/>
    <mergeCell ref="C211:H211"/>
    <mergeCell ref="C200:H200"/>
    <mergeCell ref="C224:H224"/>
    <mergeCell ref="C112:H112"/>
    <mergeCell ref="C104:H104"/>
    <mergeCell ref="C42:H42"/>
    <mergeCell ref="C43:H43"/>
    <mergeCell ref="C44:H44"/>
    <mergeCell ref="C45:H45"/>
    <mergeCell ref="C46:H46"/>
    <mergeCell ref="C48:H48"/>
    <mergeCell ref="C51:H51"/>
    <mergeCell ref="C108:H108"/>
    <mergeCell ref="C29:H29"/>
    <mergeCell ref="C30:H30"/>
    <mergeCell ref="C31:H31"/>
    <mergeCell ref="C36:H36"/>
    <mergeCell ref="C65:F65"/>
    <mergeCell ref="C50:H50"/>
    <mergeCell ref="C61:F61"/>
    <mergeCell ref="C58:F58"/>
    <mergeCell ref="C57:F57"/>
    <mergeCell ref="C59:H59"/>
    <mergeCell ref="C323:H323"/>
    <mergeCell ref="C175:H175"/>
    <mergeCell ref="C177:H177"/>
    <mergeCell ref="C181:H181"/>
    <mergeCell ref="C275:H275"/>
    <mergeCell ref="C212:H212"/>
    <mergeCell ref="C210:H210"/>
    <mergeCell ref="C204:H204"/>
    <mergeCell ref="C214:H214"/>
    <mergeCell ref="C215:H215"/>
    <mergeCell ref="C398:H398"/>
    <mergeCell ref="C396:H396"/>
    <mergeCell ref="C421:H421"/>
    <mergeCell ref="C235:H235"/>
    <mergeCell ref="C373:H373"/>
    <mergeCell ref="C375:H375"/>
    <mergeCell ref="C376:H376"/>
    <mergeCell ref="C377:H377"/>
    <mergeCell ref="C361:H361"/>
    <mergeCell ref="C389:H389"/>
    <mergeCell ref="C413:H413"/>
    <mergeCell ref="C411:H411"/>
    <mergeCell ref="C368:H368"/>
    <mergeCell ref="C370:H370"/>
    <mergeCell ref="C371:H371"/>
    <mergeCell ref="C199:H199"/>
    <mergeCell ref="C382:H382"/>
    <mergeCell ref="C383:H383"/>
    <mergeCell ref="C385:H385"/>
    <mergeCell ref="C386:H386"/>
    <mergeCell ref="C387:H387"/>
    <mergeCell ref="C270:H270"/>
    <mergeCell ref="C379:H379"/>
    <mergeCell ref="C381:H381"/>
    <mergeCell ref="C264:H264"/>
    <mergeCell ref="C360:H360"/>
    <mergeCell ref="C341:H341"/>
    <mergeCell ref="C343:H343"/>
    <mergeCell ref="C316:H316"/>
    <mergeCell ref="C332:H332"/>
    <mergeCell ref="C415:H415"/>
    <mergeCell ref="C328:H328"/>
    <mergeCell ref="C334:H334"/>
    <mergeCell ref="C335:H335"/>
    <mergeCell ref="C390:H390"/>
    <mergeCell ref="C391:H391"/>
    <mergeCell ref="C392:H392"/>
    <mergeCell ref="C329:H329"/>
    <mergeCell ref="C330:H330"/>
    <mergeCell ref="C331:H331"/>
    <mergeCell ref="C333:H333"/>
    <mergeCell ref="C337:H337"/>
    <mergeCell ref="C338:H338"/>
    <mergeCell ref="C339:H339"/>
    <mergeCell ref="C340:H340"/>
    <mergeCell ref="C336:H336"/>
    <mergeCell ref="C225:H225"/>
    <mergeCell ref="C226:H226"/>
    <mergeCell ref="C230:H230"/>
    <mergeCell ref="C228:H228"/>
    <mergeCell ref="C231:H231"/>
    <mergeCell ref="C232:H232"/>
    <mergeCell ref="C233:H233"/>
    <mergeCell ref="C241:H241"/>
    <mergeCell ref="C243:H243"/>
    <mergeCell ref="C244:H244"/>
    <mergeCell ref="C253:H253"/>
    <mergeCell ref="C236:H236"/>
    <mergeCell ref="C237:H237"/>
    <mergeCell ref="C238:H238"/>
    <mergeCell ref="C239:H239"/>
    <mergeCell ref="C246:H246"/>
    <mergeCell ref="C247:H247"/>
    <mergeCell ref="C249:H249"/>
    <mergeCell ref="C250:H250"/>
    <mergeCell ref="C251:H251"/>
    <mergeCell ref="C252:H252"/>
    <mergeCell ref="C255:H255"/>
    <mergeCell ref="C256:H256"/>
    <mergeCell ref="C257:H257"/>
    <mergeCell ref="C369:H369"/>
    <mergeCell ref="C260:H260"/>
    <mergeCell ref="C261:H261"/>
    <mergeCell ref="C262:H262"/>
    <mergeCell ref="C263:H263"/>
    <mergeCell ref="C265:H265"/>
    <mergeCell ref="C268:H268"/>
    <mergeCell ref="C307:H307"/>
    <mergeCell ref="C306:H306"/>
    <mergeCell ref="C283:H283"/>
    <mergeCell ref="C303:H303"/>
    <mergeCell ref="C271:H271"/>
    <mergeCell ref="C274:H274"/>
    <mergeCell ref="C273:H273"/>
    <mergeCell ref="C284:H284"/>
    <mergeCell ref="C292:H292"/>
    <mergeCell ref="C285:H285"/>
    <mergeCell ref="C286:H286"/>
    <mergeCell ref="C301:H301"/>
    <mergeCell ref="C289:H289"/>
    <mergeCell ref="C293:H293"/>
    <mergeCell ref="C277:H277"/>
    <mergeCell ref="C278:H278"/>
    <mergeCell ref="C287:H287"/>
    <mergeCell ref="C288:H288"/>
    <mergeCell ref="C297:H297"/>
    <mergeCell ref="C324:H324"/>
    <mergeCell ref="C113:H113"/>
    <mergeCell ref="C317:H317"/>
    <mergeCell ref="C318:H318"/>
    <mergeCell ref="C319:H319"/>
    <mergeCell ref="C194:H194"/>
    <mergeCell ref="C291:H291"/>
    <mergeCell ref="C290:H290"/>
    <mergeCell ref="C279:H279"/>
    <mergeCell ref="C281:H281"/>
  </mergeCells>
  <printOptions/>
  <pageMargins left="0.3937007874015748" right="0.35433070866141736" top="0.984251968503937" bottom="0.984251968503937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k.mach</dc:creator>
  <cp:keywords/>
  <dc:description/>
  <cp:lastModifiedBy>Krzysztof Ryszewski</cp:lastModifiedBy>
  <cp:lastPrinted>2019-12-13T07:59:30Z</cp:lastPrinted>
  <dcterms:created xsi:type="dcterms:W3CDTF">2008-01-28T10:43:05Z</dcterms:created>
  <dcterms:modified xsi:type="dcterms:W3CDTF">2019-12-13T10:00:35Z</dcterms:modified>
  <cp:category/>
  <cp:version/>
  <cp:contentType/>
  <cp:contentStatus/>
</cp:coreProperties>
</file>