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640" tabRatio="680" activeTab="1"/>
  </bookViews>
  <sheets>
    <sheet name="Uzasadnienie" sheetId="1" r:id="rId1"/>
    <sheet name="Tabela do uzasadnienia" sheetId="2" r:id="rId2"/>
    <sheet name="tab." sheetId="3" state="hidden" r:id="rId3"/>
  </sheets>
  <definedNames/>
  <calcPr fullCalcOnLoad="1" fullPrecision="0"/>
</workbook>
</file>

<file path=xl/sharedStrings.xml><?xml version="1.0" encoding="utf-8"?>
<sst xmlns="http://schemas.openxmlformats.org/spreadsheetml/2006/main" count="640" uniqueCount="428">
  <si>
    <t>3. Konsultacje wymagane przepisami prawa (łącznie z przepisami wewnętrznymi):</t>
  </si>
  <si>
    <t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</t>
  </si>
  <si>
    <t>12.7.1</t>
  </si>
  <si>
    <t>12.8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</si>
  <si>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</si>
  <si>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</si>
  <si>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>związane z umowami zaliczanymi do tytułów dłużnych wliczanych do państwowego długu publicznego</t>
  </si>
  <si>
    <t>Dane dotyczące emitowanych obligacji przychodowych</t>
  </si>
  <si>
    <t>15.1</t>
  </si>
  <si>
    <t>Środki z przedsięwzięcia gromadzone na rachunku bankowym</t>
  </si>
  <si>
    <t>15.1.1</t>
  </si>
  <si>
    <t>w tym środki na zaspokojenie roszczeń obligatariuszy</t>
  </si>
  <si>
    <t>15.2</t>
  </si>
  <si>
    <t>Wydatki bieżące z tytułu świadczenia emitenta należnego obligatoriuszom, uwzględniane w limicie spłaty zobowiązań, o którym mowa w art. 243 ustawy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</si>
  <si>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</si>
  <si>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łączna kwota przypadających na dany rok kwot ustawowych wyłączeń z limitu spłaty zobowiązań, o którym mowa w art. 243 ustawy, z tego:</t>
  </si>
  <si>
    <t xml:space="preserve">Zgodnie z obowiązującym stanem prawnym nie ma konieczności skierowania projektu uchwały do konsultacji. </t>
  </si>
  <si>
    <t>Informacja o spełnieniu wskaźnika spłaty zobowiązań określonego w art. 243 ustawy, po uwzględnieniu zobowiązań związku współtworzonego przez jednostkę samorządu terytorialnego oraz po uwzględnieniu ustawowych wyłączeń, obliczony w oparciu o plan 3 kwartałów roku poprzedzającego rok budżetowy</t>
  </si>
  <si>
    <t>Wydatki na wkład krajowy w związku z umową na realizację programu, projektu lub zadania finansowanego z udziałem środków, o których mowa w art. 5 ust. 1 pkt 2 ustawy bez względu na stopień finansowania tymi środkami</t>
  </si>
  <si>
    <t>16.1</t>
  </si>
  <si>
    <t>16.2</t>
  </si>
  <si>
    <t>16.3</t>
  </si>
  <si>
    <t>Stopnie niezachowania relacji określonych w art. 242-244 ustawy w przypadku określonym w art. 240a lub art. 240b ustawy</t>
  </si>
  <si>
    <t>Stopień niezachowania relacji zrównoważenia wydatków bieżących, o której mowa w poz. 8.2</t>
  </si>
  <si>
    <t>Stopień niezachowania wskaźnika spłaty zobowiązań, o którym mowa w poz. 9.7</t>
  </si>
  <si>
    <t>Stopień niezachowania wskaźnika spłaty zobowiązań, o którym mowa w poz. 9.7.1</t>
  </si>
  <si>
    <t>Dopuszczalny wskaźnik spłaty zobowiązań określony w art. 243 ustawy, po uwzględnieniu wyłączeń określonych w art.  36 ustawy z dnia 7 grudnia 2012 r. o zmianie niektórych ustaw związanych z realizacją ustawy budżetowej, obliczony w oparciu o wykonanie roku poprzedzającego rok budżetowy</t>
  </si>
  <si>
    <t>Przeznaczenie prognozowanej nadwyżki budżetowej, w tym na:</t>
  </si>
  <si>
    <t>Spłaty kredytów, pożyczek i wykup papierów wartościowych</t>
  </si>
  <si>
    <t>Informacje uzupełniające o wybranych rodzajach wydatków budżetowych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</si>
  <si>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</si>
  <si>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</si>
  <si>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</si>
  <si>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</si>
  <si>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 xml:space="preserve">Wydatki inwestycyjne kontynuowane </t>
  </si>
  <si>
    <t>Nowe wydatki inwestycyjne</t>
  </si>
  <si>
    <t xml:space="preserve">Wydatki majątkowe w formie dotacji </t>
  </si>
  <si>
    <t>Finansowanie programów, projektów lub zadań realizowanych z udziałem środków, o których mowa w art. 5 ust. 1 pkt 2 i 3 ustawy</t>
  </si>
  <si>
    <t>Dochody bieżące  na programy, projekty lub zadania finansowane z udziałem środków, o których mowa w art. 5 ust. 1 pkt 2 i 3 ustawy, w tym:</t>
  </si>
  <si>
    <t>środki określone w art. 5 ust. 1 pkt 2 ustawy, w tym:</t>
  </si>
  <si>
    <t>środki określone w art. 5 ust. 1 pkt 2 ustawy wynikające wyłącznie z  zawartych umów na realizację programu, projektu lub zadania</t>
  </si>
  <si>
    <t>Dochody majątkowe  na programy, projekty lub zadania finansowane z udziałem środków, o których mowa w art. 5 ust. 1 pkt 2 i 3 ustawy, w tym:</t>
  </si>
  <si>
    <t>środki określone w art. 5 ust. 1 pkt 2 ustawy wynikające wyłącznie z zawartych umów na realizację programu, projektu lub zadania</t>
  </si>
  <si>
    <t>Wydatki bieżące na programy, projekty lub zadania finansowane z udziałem środków, o których mowa w art. 5 ust. 1 pkt 2 i 3 ustawy</t>
  </si>
  <si>
    <t xml:space="preserve">w tym finansowane środkami określonymi w art. 5 ust. 1 pkt 2 ustawy </t>
  </si>
  <si>
    <t xml:space="preserve">Wydatki bieżące na realizację programu, projektu lub zadania wynikające wyłącznie z zawartych umów z podmiotem dysponującym środkami, o których mowa w art. 5 ust. 1 pkt 2 ustawy </t>
  </si>
  <si>
    <t>Wydatki majątkowe na programy, projekty lub zadania finansowane z udziałem środków, o których mowa w art. 5 ust. 1 pkt 2 i 3 ustawy</t>
  </si>
  <si>
    <t>w tym finansowane środkami określonymi w art. 5 ust. 1 pkt 2 ustawy</t>
  </si>
  <si>
    <t xml:space="preserve">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</si>
  <si>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</si>
  <si>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>Kwota zobowiązań wynikających z przejęcia przez jednostkę samorządu terytorialnego zobowiązań po likwidowanych i przekształcanych samodzielnych zakładach opieki zdrowotnej</t>
  </si>
  <si>
    <t>Dochody budżetowe z tytułu dotacji celowej z budżetu państwa, o której mowa w art. 196 ustawy z  dnia 15 kwietnia 2011 r.  o działalności leczniczej (Dz.U. Nr 112, poz. 654, z późn. zm.)</t>
  </si>
  <si>
    <t>Wysokość zobowiązań podlegających umorzeniu, o którym mowa w art. 190 ustawy o działalności leczniczej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</si>
  <si>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</si>
  <si>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</si>
  <si>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</si>
  <si>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</si>
  <si>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Dane uzupełniające o długu i jego spłacie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</si>
  <si>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</si>
  <si>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</si>
  <si>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Wydatki zmniejszające dług, w tym:</t>
  </si>
  <si>
    <t>spłata zobowiązań wymagalnych z lat poprzednich, innych niż w pkt 14.3.1</t>
  </si>
  <si>
    <t>wypłaty z tytułu wymagalnych poręczeń i gwarancji</t>
  </si>
  <si>
    <t>Wynik operacji niekasowych wpływających na kwotę długu (m.in. umorzenia, różnice kursowe)</t>
  </si>
  <si>
    <t>Wyszczególnienie</t>
  </si>
  <si>
    <t>x</t>
  </si>
  <si>
    <t>Zmiana</t>
  </si>
  <si>
    <t>Plan po zmianach</t>
  </si>
  <si>
    <t>TAK</t>
  </si>
  <si>
    <t>2.</t>
  </si>
  <si>
    <t>3.</t>
  </si>
  <si>
    <t>Zmiany dochodów, wydatków, przychodów i rozchodów oraz wynik budżetowy i finansowy w latach 2011-2026</t>
  </si>
  <si>
    <t>Horyzont czasowy</t>
  </si>
  <si>
    <t>DOCHODY</t>
  </si>
  <si>
    <t>WYDATKI</t>
  </si>
  <si>
    <t>WYNIK BUDŻETOWY</t>
  </si>
  <si>
    <t>Plan 
przed zmianą</t>
  </si>
  <si>
    <t>zmiana (+/-)</t>
  </si>
  <si>
    <t>Plan 
po zmianie</t>
  </si>
  <si>
    <t>4.</t>
  </si>
  <si>
    <t>5.</t>
  </si>
  <si>
    <t>6.</t>
  </si>
  <si>
    <t>7.</t>
  </si>
  <si>
    <t>8.</t>
  </si>
  <si>
    <t>9.</t>
  </si>
  <si>
    <t>10.</t>
  </si>
  <si>
    <t>PRZYCHODY</t>
  </si>
  <si>
    <t>ROZCHODY</t>
  </si>
  <si>
    <t>WYNIK FINANSOWY</t>
  </si>
  <si>
    <t>11.</t>
  </si>
  <si>
    <t>12.</t>
  </si>
  <si>
    <t>13.</t>
  </si>
  <si>
    <t>Ocena skutków regulacji:</t>
  </si>
  <si>
    <t>Skutkiem uchwały jest zmiana wieloletniej prognozy finansowej Województwa Kujawsko-Pomorskiego na lata 2011-2026, zgodnie z załącznikami do niniejszej uchwały.</t>
  </si>
  <si>
    <t>1.</t>
  </si>
  <si>
    <t>UZASADNIENIE</t>
  </si>
  <si>
    <t>1. Przedmiot regulacji:</t>
  </si>
  <si>
    <t>2. Omówienie podstawy prawnej:</t>
  </si>
  <si>
    <t>4. Uzasadnienie merytoryczne:</t>
  </si>
  <si>
    <t>Wydatki majątkowe</t>
  </si>
  <si>
    <t>Lp.</t>
  </si>
  <si>
    <t>1.1</t>
  </si>
  <si>
    <t>1.1.1</t>
  </si>
  <si>
    <t>1.1.2</t>
  </si>
  <si>
    <t>1.1.3</t>
  </si>
  <si>
    <t>1.1.3.1</t>
  </si>
  <si>
    <t>1.1.4</t>
  </si>
  <si>
    <t>1.1.5</t>
  </si>
  <si>
    <t>1.2</t>
  </si>
  <si>
    <t>1.2.1</t>
  </si>
  <si>
    <t>1.2.2</t>
  </si>
  <si>
    <t>2.1</t>
  </si>
  <si>
    <t>2.1.1</t>
  </si>
  <si>
    <t>2.1.1.1</t>
  </si>
  <si>
    <t>2.1.2</t>
  </si>
  <si>
    <t>2.1.3</t>
  </si>
  <si>
    <t>2.1.3.1</t>
  </si>
  <si>
    <t>2.2</t>
  </si>
  <si>
    <t>4.1</t>
  </si>
  <si>
    <t>4.1.1</t>
  </si>
  <si>
    <t>4.2</t>
  </si>
  <si>
    <t>4.2.1</t>
  </si>
  <si>
    <t>4.3</t>
  </si>
  <si>
    <t>4.3.1</t>
  </si>
  <si>
    <t>4.4</t>
  </si>
  <si>
    <t>4.4.1</t>
  </si>
  <si>
    <t>5.1</t>
  </si>
  <si>
    <t>5.1.1</t>
  </si>
  <si>
    <t>5.1.1.1</t>
  </si>
  <si>
    <t>5.2</t>
  </si>
  <si>
    <t>8.1</t>
  </si>
  <si>
    <t>8.2</t>
  </si>
  <si>
    <t>9.1</t>
  </si>
  <si>
    <t>9.2</t>
  </si>
  <si>
    <t>9.3</t>
  </si>
  <si>
    <t>9.4</t>
  </si>
  <si>
    <t>9.5</t>
  </si>
  <si>
    <t>9.6</t>
  </si>
  <si>
    <t>9.6.1</t>
  </si>
  <si>
    <t>9.7</t>
  </si>
  <si>
    <t>9.7.1</t>
  </si>
  <si>
    <t>10.1</t>
  </si>
  <si>
    <t>11.1</t>
  </si>
  <si>
    <t>11.2</t>
  </si>
  <si>
    <t>11.3</t>
  </si>
  <si>
    <t>11.3.1</t>
  </si>
  <si>
    <t>11.3.2</t>
  </si>
  <si>
    <t>11.4</t>
  </si>
  <si>
    <t>11.5</t>
  </si>
  <si>
    <t>11.6</t>
  </si>
  <si>
    <t>12.1</t>
  </si>
  <si>
    <t>12.1.1</t>
  </si>
  <si>
    <t>12.1.1.1</t>
  </si>
  <si>
    <t>12.2</t>
  </si>
  <si>
    <t>12.2.1</t>
  </si>
  <si>
    <t>12.2.1.1</t>
  </si>
  <si>
    <t>12.3</t>
  </si>
  <si>
    <t>12.3.1</t>
  </si>
  <si>
    <t>12.3.2</t>
  </si>
  <si>
    <t>12.4</t>
  </si>
  <si>
    <t>12.4.1</t>
  </si>
  <si>
    <t>12.4.2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</si>
  <si>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</si>
  <si>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</si>
  <si>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</si>
  <si>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</si>
  <si>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</si>
  <si>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</si>
  <si>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</si>
  <si>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</si>
  <si>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</si>
  <si>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</si>
  <si>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14.3.1</t>
  </si>
  <si>
    <t>14.3.2</t>
  </si>
  <si>
    <t>14.3.3</t>
  </si>
  <si>
    <t>14.4</t>
  </si>
  <si>
    <t>Dochody ogółem</t>
  </si>
  <si>
    <t>Dochody bieżące, w tym:</t>
  </si>
  <si>
    <t>dochody z tytułu udziału we wpływach z podatku dochodowego od osób fizycznych</t>
  </si>
  <si>
    <t>dochody z tytułu udziału we wpływach z podatku dochodowego od osób prawnych</t>
  </si>
  <si>
    <t>podatki i opłaty, w tym:</t>
  </si>
  <si>
    <t>z podatku od nieruchomości</t>
  </si>
  <si>
    <t>z subwencji ogólnej</t>
  </si>
  <si>
    <t>z tytułu dotacji i środków przeznaczonych na cele bieżące</t>
  </si>
  <si>
    <t>Dochody majątkowe, w tym:</t>
  </si>
  <si>
    <t>ze sprzedaży majątku</t>
  </si>
  <si>
    <t>z tytułu dotacji oraz środków przeznaczonych na inwestycje</t>
  </si>
  <si>
    <t>Wydatki ogółem</t>
  </si>
  <si>
    <t>Wydatki bieżące, w tym:</t>
  </si>
  <si>
    <t>z tytułu poręczeń i gwarancji,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</si>
  <si>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państwa)</t>
  </si>
  <si>
    <t>wydatki na obsługę długu, w tym:</t>
  </si>
  <si>
    <t>Wynik budżetu</t>
  </si>
  <si>
    <t>Przychody budżetu</t>
  </si>
  <si>
    <t>Nadwyżka budżetowa z lat ubiegłych, w tym:</t>
  </si>
  <si>
    <t>na pokrycie deficytu budżetu</t>
  </si>
  <si>
    <t>Wolne środki, o których mowa w art. 217 ust.2 pkt 6 ustawy, w tym:</t>
  </si>
  <si>
    <t>Kredyty, pożyczki, emisja papierów wartościowych, w tym:</t>
  </si>
  <si>
    <t>Inne przychody niezwiązane z zaciągnięciem długu, w tym:</t>
  </si>
  <si>
    <t>Rozchody budżetu</t>
  </si>
  <si>
    <t>Spłaty rat kapitałowych kredytów i pożyczek oraz wykup papierów wartościowych, w tym:</t>
  </si>
  <si>
    <t>Inne rozchody niezwiązane ze spłatą długu</t>
  </si>
  <si>
    <t>Kwota długu</t>
  </si>
  <si>
    <t>Kwota zobowiązań wynikających z przejęcia przez jednostkę samorządu terytorialnego zobowiązań po likwidowanych i przekształcanych jednostkach zaliczanych do sektora finansów publicznych</t>
  </si>
  <si>
    <t>Relacja zrównoważenia wydatków bieżących, o której mowa w art. 242 ustawy</t>
  </si>
  <si>
    <t>Różnica między dochodami bieżącymi a wydatkami bieżącymi</t>
  </si>
  <si>
    <t>Wskaźnik spłaty zobowiązań</t>
  </si>
  <si>
    <t xml:space="preserve">Kwota zobowiązań związku współtworzonego przez jednostkę samorządu terytorialnego przypadających do spłaty w danym roku budżetowym, podlegająca doliczeniu zgodnie z art. 244 ustawy </t>
  </si>
  <si>
    <t>gwarancje i poręczenia podlegające wyłączeniu z limitu spłaty zobowiązań, o których mowa w art. 243 ustawy</t>
  </si>
  <si>
    <t>odsetki i dyskonto określone w art. 243 ust. 1 ustawy, w tym:</t>
  </si>
  <si>
    <t>2.1.3.1.1</t>
  </si>
  <si>
    <t>2.1.3.1.2</t>
  </si>
  <si>
    <t>kwota przypadających na dany rok kwot ustawowych wyłączeń określonych w art. 243 ust. 3 ustawy</t>
  </si>
  <si>
    <t>5.1.1.2</t>
  </si>
  <si>
    <t>kwota przypadających na dany rok kwot ustawowych wyłączeń określonych w art. 243 ust. 3a ustawy</t>
  </si>
  <si>
    <t>5.1.1.3</t>
  </si>
  <si>
    <t>kwota przypadających na dany rok kwot ustawowych wyłączeń innych niż określone w art. 243 ustawy</t>
  </si>
  <si>
    <t>Różnica między dochodami bieżącymi, skorygowanymi o środki a wydatkami bieżącymi pomniejszonymi o wydatki</t>
  </si>
  <si>
    <t>Wskaźnik planowanej łącznej spłaty zobowiązań, o której mowa w art. 243 ust. 1 ustawy do dochodów, bez uwzględnienia zobowiązań związku współtworzonego przez jednostkę samorządu terytorialnego i bez uwzględnienia ustawowych wyłączeń przypadających na dany rok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</si>
  <si>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</t>
  </si>
  <si>
    <t>Wskaźnik planowanej łącznej kwoty zobowiązań, o której mowa w art. 243 ust. 1 ustawy do dochodów, po uwzględnieniu zobowiązań związku współtworzonego przez jednostkę samorządu terytorialnego oraz po uwzględnieniu ustawowych wyłączeń przypadających na dany rok</t>
  </si>
  <si>
    <t>Wskaźnik dochodów bieżących powiększonych o dochody ze sprzedaży majątku oraz pomniejszonych o wydatki bieżące, do dochodów budżetu ustalony dla danego roku (wskaźnik jednoroczny)</t>
  </si>
  <si>
    <t>Dopuszczalny wskaźnik spłaty zobowiązań określony w art. 243 ustawy, po uwzględnieniu ustawowych wyłączeń, obliczony w oparciu o plan 3 kwartału roku poprzedzającego pierwszy rok prognozy (wskaźnik ustalony w oparciu o średnią arytmetyczną z 3 poprzednich lat)</t>
  </si>
  <si>
    <t>Informacja o spełnieniu wskaźnika spłaty zobowiązań określonego w art. 243 ustawy, po uwzględnieniu zobowiązań związku współtworzonego przez jednostkę samorządu terytorialnego oraz po uwzględnieniu wyłączeń, obliczonego w oparciu o wykonanie roku poprzedzającego rok budżetowy</t>
  </si>
  <si>
    <t>Wydatki objęte limitem, o którym mowa w art. 226 ust. 3 i 4 ustawy</t>
  </si>
  <si>
    <t>12.5</t>
  </si>
  <si>
    <t>12.6.1</t>
  </si>
  <si>
    <t>12.5.1</t>
  </si>
  <si>
    <t>w tym w związku z już zawartą umową na realizację programu, projektu lub zadania</t>
  </si>
  <si>
    <t>12.6</t>
  </si>
  <si>
    <t>Wydatki na wkład krajowy w związku z zawartą po dniu 1 stycznia 2013 r. umową na realizację programu, projektu lub zadania finansowanego co najmniej 60% środkami, o których mowa w art. 5 ust. 1 pkt 2 ustawy</t>
  </si>
  <si>
    <t>12.7</t>
  </si>
  <si>
    <t>Ponadto dokonuje się zmian w załączniku nr 2 do wieloletniej prognozy finansowej "Wykaz przedsięwzięć wieloletnich" wynikających:</t>
  </si>
  <si>
    <t xml:space="preserve"> - ze zmiany ogólnego kosztu zadań,</t>
  </si>
  <si>
    <t xml:space="preserve"> - z przeniesienia planowanych wydatków między latami realizacji zadań.</t>
  </si>
  <si>
    <t>Zmiany dotyczą niżej wymienionych przedsięwzięć:</t>
  </si>
  <si>
    <t>Wyszczególnienie (nazwa zadania i cel)</t>
  </si>
  <si>
    <t>Łączne nakłady finansowe</t>
  </si>
  <si>
    <t>Przed zmianą</t>
  </si>
  <si>
    <t>Zwiększenia</t>
  </si>
  <si>
    <t>Zmniejszenia</t>
  </si>
  <si>
    <t>Po zmianie</t>
  </si>
  <si>
    <t xml:space="preserve">Wydatki na programy, projekty lub zadania związane z programami realizowanymi z udziałem środków, o których mowa w art. 5 ust. 1 pkt 2 i 3 ustawy z dnia 27 sierpnia 2009 r. o finansach publicznych </t>
  </si>
  <si>
    <t>Wydatki bieżące</t>
  </si>
  <si>
    <t xml:space="preserve">Wydatki na programy, projekty lub zadania pozostałe </t>
  </si>
  <si>
    <t>Pozostałe zmiany</t>
  </si>
  <si>
    <t>RPO 2020 - Dz. 5.1 - Rozbudowa drogi wojewódzkiej Nr 548 Stolno-Wąbrzeźno od km 0+005 do km 29+619 z wyłączeniem węzła autostradowego w m. Lisewo od km 14+144 do km 15+146 - Zwiększenie bezpieczeństwa ruchu drogowego</t>
  </si>
  <si>
    <t>Wieloletni program współpracy samorządu województwa kujawsko-pomorskiego z organizacjami pozarządowymi na lata 2016-2020 - Wsparcie działań realizowanych przez organizacje pożytku publicznego</t>
  </si>
  <si>
    <t xml:space="preserve"> - z wprowadzenia nowych zadań,</t>
  </si>
  <si>
    <t>RPO 2020 - Dz. 5.1 - Przebudowa wraz z rozbudową drogi wojewódzkiej Nr 269 Szczerkowo-Kowal od km 12+170 do km 28+898 oraz od km 33+622 do km 59+194- Zwiększenie bezpieczeństwa ruchu drogowego</t>
  </si>
  <si>
    <t xml:space="preserve"> - ze zmian w planowanych przedsięwzięciach;</t>
  </si>
  <si>
    <t>RPO 2020 - Dz. 6.3.2 - Artyści w zawodzie - Modernizacja warsztatów kształcenia zawodowego w KPSOSW im. J. Korczaka w Toruniu - Poprawa jakości usług edukacyjnych w zakresie szkolnictwa zawodowego</t>
  </si>
  <si>
    <t>RPO 2020 - Dz. 2.1 - Budowa kujawsko-pomorskiego systemu udostępniania elektronicznej dokumentacji medycznej - etap I - Poprawa jakości świadczonych usług medycznych z wykorzystaniem narzędzi ICT</t>
  </si>
  <si>
    <t>RPO 2020 - Dz. 5.1 - Przebudowa wraz z rozbudową drogi wojewódzkiej Nr 254 Brzoza-Wylatowo (odcinek Barcin-Wylatowo) - Zwiększenie bezpieczeństwa ruchu drogowego</t>
  </si>
  <si>
    <t>RPO 2020 - Dz. 5.1 - Przebudowa wraz z rozbudową drogi wojewódzkiej Nr 254 Brzoza-Łabiszyn-Barcin-Mogilno-Wylatowo (odcinek Brzoza-Barcin) - Zwiększenie bezpieczeństwa ruchu drogowego</t>
  </si>
  <si>
    <t>RPO 2020 - Dz. 5.1 - Przebudowa wraz z rozbudową drogi wojewódzkiej Nr 563 Rypin-Żuromin-Mława od km 2+475 do km 16+656 - Zwiększenie bezpieczeństwa ruchu drogowego</t>
  </si>
  <si>
    <t>RPO 2020 - Dz. 5.1 - Przebudowa wraz z rozbudową drogi wojewódzkiej Nr 534 Grudziądz-Wąbrzeźno-Golub-Dobrzyń-Rypin od km 76+705 do km 81+719- Zwiększenie bezpieczeństwa ruchu drogowego</t>
  </si>
  <si>
    <t>RPO 2020 - Dz. 5.1 - Przebudowa wraz z rozbudową drogi wojewódzkiej Nr 270 Brześć Kujawski-Izbica Kujawska-Koło od km 0+000 do km 29+023- Zwiększenie bezpieczeństwa ruchu drogowego</t>
  </si>
  <si>
    <t>RPO 2020 - Dz. 5.1- Przebudowa wraz z rozbudową drogi wojewódzkiej Nr 241 Tuchola-Rogoźno od km 0+005 do km 26+360 na odc. Tuchola-Sępólno Krajeńskie- Zwiększenie bezpieczeństwa ruchu drogowego</t>
  </si>
  <si>
    <t>Zmiany dochodów, wydatków, przychodów i rozchodów oraz wynik budżetowy i finansowy w latach 2019-2038</t>
  </si>
  <si>
    <t>Skutkiem uchwały jest zmiana wieloletniej prognozy finansowej Województwa Kujawsko-Pomorskiego na lata 2019-2038, zgodnie z załącznikami do niniejszej uchwały.</t>
  </si>
  <si>
    <t>Uchwała dotyczy zmiany wieloletniej prognozy finansowej Województwa Kujawsko-Pomorskiego na lata 2019-2038.</t>
  </si>
  <si>
    <t>Obowiązująca wieloletnia prognoza finansowa Województwa Kujawsko-Pomorskiego obejmuje lata 2019-2038.</t>
  </si>
  <si>
    <t xml:space="preserve"> - ze zmiany budżetu województwa na 2019 r.;</t>
  </si>
  <si>
    <t>Szczegółowy zakres zmian budżetu województwa na 2019 r., które wpływają na załącznik nr 1 do wieloletniej prognozy finansowej przedstawia poniższa tabela:</t>
  </si>
  <si>
    <t>Plan na 2019 rok
(przed zmianą)</t>
  </si>
  <si>
    <t>RPO 2020 - Dz. 6.3.1 - Tylko w Korczaku jest super dzieciaku - Zwiększenie dostępu do usług edukacyjnych w regionie w zakresie wychowania przedszkolnego specjalnego</t>
  </si>
  <si>
    <t>Wojewódzki program przeciwdziałania przemocy w rodzinie dla województwa kujawsko-pomorskiego do roku 2020 - Inspirowanie i promowanie nowych rozwiązań w zakresie przeciwdziałania przemocy w rodzinie</t>
  </si>
  <si>
    <t>Elektroniczny generator ofert - Usprawnienie obsługi otwartych konkursów ofert i trybu pozakonkursowego ogłaszanych w trybie ustawy o działalności pożytku publicznego i wolontariacie</t>
  </si>
  <si>
    <t>IW - Budowa wiaduktów i przystanków kolejowych w bydgosko-toruńskim obszarze metropolitalnym - uzyskanie certyfikatów zgodności dla podsystemów i składników interoperacyjności WE w kolejnictwie - Poprawa dostępności kolejowej infrastruktury pasażerskiej</t>
  </si>
  <si>
    <t>IW - Rozbudowa Opery NOVA w Bydgoszczy o IV krąg wraz z infrastrukturą parkingową- Poprawa infrastruktury kulturalnej</t>
  </si>
  <si>
    <t>IW - Przebudowa i remont konserwatorski budynku Pałacu Dąmbskich w Toruniu - Poprawa infrastruktury kulturalnej</t>
  </si>
  <si>
    <t>IW - Roboty dodatkowe i uzupełniające związane z realizacją inwestycji drogowych w ramach grupy I RPO - Zwiększenie bezpieczeństwa ruchu drogowego</t>
  </si>
  <si>
    <t xml:space="preserve"> - z urealnienia poniesionych wydatków,</t>
  </si>
  <si>
    <t>RPO 2020 - Dz. 5.1- Przebudowa i rozbudowa drogi wojewódzkiej Nr 255 Pakość-Strzelno od km 0+005 do km 21+910. Etap I - Rozbudowa drogi wojewódzkiej Nr 255 na odc. od km 0+005 do km 2+220, dł. 2,215 km - Zwiększenie bezpieczeństwa ruchu drogowego</t>
  </si>
  <si>
    <t>RPO 2020 - Dz. 5.1 - Rozbudowa drogi wojewódzkiej Nr 240 Chojnice-Świecie od km 23+190 do km 36+817 i od km 62+877 do km 65+718  - Zwiększenie bezpieczeństwa ruchu drogowego</t>
  </si>
  <si>
    <t>RPO 2020 - Dz. 5.1-  Przebudowa i rozbudowa drogi wojewódzkiej Nr 559 na odcinku Lipno-Kamień Kotowy-granica województwa - Zwiększenie bezpieczeństwa ruchu drogowego</t>
  </si>
  <si>
    <t>1.2.6</t>
  </si>
  <si>
    <t>2.2.1</t>
  </si>
  <si>
    <t>(dokonuje się urealnienia poniesionych do końca 2018 r. wydatków, przeniesienia niewykorzystanej kwoty z roku 2018 do roku 2020 przy zachowaniu niezmienionej ogólnej wartości projektu)</t>
  </si>
  <si>
    <t>(dokonuje się urealnienia poniesionych do końca 2018 r. wydatków, przeniesienia niewykorzystanej kwoty z roku 2018 do roku 2019 przy zachowaniu niezmienionej ogólnej wartości projektu)</t>
  </si>
  <si>
    <t>odsetki i dyskonto podlegające wyłączeniu z limitu spłaty zobowiązań, o których mowa w art. 243 ustawy, z tytułu zobowiązań zaciągniętych na wkład krajowy</t>
  </si>
  <si>
    <t>Zestawienie zmian w planowanych dochodach i wydatkach oraz przychodach i rozchodach w latach 2019-2038 przedstawia załączona tabela.</t>
  </si>
  <si>
    <t>PROW 2020 - PT Schemat II - Wsparcie funkcjonowania krajowej sieci obszarów wiejskich oraz realizacja działań informacyjno-promocyjnych PROW 2014-2020 (KSOW) - Wsparcie wdrażania i oceny polityki w zakresie rozwoju obszarów wiejskich</t>
  </si>
  <si>
    <t>RPO 2020 - Dz. 1.5.2 - Kujawy+Pomorze - promocja potencjału gospodarczego regionu - Zwiększenie potencjału regionalnej gospodarki</t>
  </si>
  <si>
    <t>Promocja województwa w ramach projektu Intercamp 2022 - Wzrost rozpoznawalności marki województwa kujawsko-pomorskiego w kraju i za granicą poprzez promocję województwa podczas wydarzeń o charakterze skautowskim</t>
  </si>
  <si>
    <t>(wprowadza się nowe zadanie przewidziane do realizacji w latach 2019-2022. Celem zadania jest promocja województwa kujawsko-pomorskiego jako gospodarza Międzynarodowego Zlotu Skautów Intercamp 2022)</t>
  </si>
  <si>
    <t>RPO 2020 - Dz. 8.6.1 - Zdrowi i aktywni w pracy - Wydłużenie aktywności zawodowej pracowników UM-WK-P oraz promocja aktywnego stylu życia</t>
  </si>
  <si>
    <t>RPO 2020 - Dz. 4.5 - Ochrona czynna i monitoring obszarów Natura 2000 zlokalizowanych w granicach Brodnickiego Parku Krajobrazowego - Ochrona i promocja zasobów przyrodniczych oraz podniesienie świadomości edukacji ekologiczno-przyrodniczej</t>
  </si>
  <si>
    <t>(dokonuje się urealnienia poniesionych do końca 2018 r. wydatków oraz zmniejszenia ogólnej wartości projektu)</t>
  </si>
  <si>
    <t>RPO 2020 - Dz. 9.4.2 - Koordynacja rozwoju ekonomii społecznej w województwie kujawsko-pomorskim - Rozwój potencjału i możliwości do zwiększenia zatrudnienia w istniejących podmiotach ekonomii społecznej</t>
  </si>
  <si>
    <t>IW - Przebudowa dróg powiatowych w powiecie świeckim na odcinku od skrzyżowania z drogą wojewódzką Nr 240 do miejscowości Laskowice (dł. 25,725 km) od ul. Miodowej do ul. Wojska Polskiego w Świeciu (dł. około 270 m) oraz od drogi wojewódzkiej Nr 214 do miejscowości Osie (19,232 km) -wsparcie finansowe - Zwiększenie bezpieczeństwa ruchu drogowego</t>
  </si>
  <si>
    <t>(dokonuje się urealnienia poniesionych do końca 2018 r. wydatków oraz zmniejszenia ogólnej wartości zadania)</t>
  </si>
  <si>
    <t>Dotowanie kolejowych przewozów pasażerskich - Organizowanie publicznego transportu zbiorowego na liniach kolejowych</t>
  </si>
  <si>
    <t>IZ - POWER Dz. 2.5 - Kooperacja-efektywna i skuteczna - Wzmocnienie potencjału instytucji działających na rzecz wyłączenia społecznego</t>
  </si>
  <si>
    <t>(dokonuje się zwiększenia planowanych na 2019 r. wydatków z przeznaczeniem na pokrycie kosztów usługi informatycznej służącej usprawnieniu pracy związanej z obsługą otwartych konkursów ofert. Ogólna wartość zadania ulega zwiększeniu)</t>
  </si>
  <si>
    <t>IZ - Projekt EMMA (INTERREG Region Morza Bałtyckiego) - Wzmocnienie transportu śródlądowego i morskiego poprzez promocję międzynarodowych usług żeglugowych</t>
  </si>
  <si>
    <t>(dokonuje się urealnienia poniesionych do końca 2018 r. wydatków oraz zmniejszenia wydatków planowanych na 2019 r. w związku z zakończeniem realizacji projektu. Ogólna wartość projektu ulega zmniejszeniu)</t>
  </si>
  <si>
    <t>IZ - EmpInno (INTERREG Region Morza Bałtyckiego) - Zwiększenie znaczenia strategii inteligentnych specjalizacji na rzecz innowacji i rozwoju w średniej wielkości miastach i regionach</t>
  </si>
  <si>
    <t>IZ - Projekt HICAPS (INTERREG Europa Środkowa) - Ochrona zasobów dziedzictwa kulturowego i naturalnego w postaci historycznych parków i ogrodów położonych w otoczeniu obiektów zabytkowych</t>
  </si>
  <si>
    <t>IZ - POWER, Dz. 6.1 Pomoc Techniczna - Zapewnienie efektywnego wsparcia realizacji Programu</t>
  </si>
  <si>
    <t>IZ - NICHE (INTERREG Europa) - Poprawa skuteczności polityk wspierających i ułatwiających zastosowanie innowacji w sektorze żywnościowym</t>
  </si>
  <si>
    <t>IZ - Projekt SURFACE (INTERREG Europa Środkowa) - Poprawa zarządzania środowiskiem oraz jakości życia na terenach miejskich</t>
  </si>
  <si>
    <t>(dokonuje się urealnienia poniesionych do końca 2018 r. wydatków, zmiany planowanych na lata następne wydatków oraz zmniejszenia ogólnej wartości projektu w celu dostosowania do zapisów umowy o dofinansowanie)</t>
  </si>
  <si>
    <t>(dokonuje się urealnienia poniesionych do końca 2018 r. wydatków, zmniejszenia planowanych na 2019 r. wydatków oraz zmniejszenia ogólnej wartości projektu w celu dostosowania do zapisów umowy o dofinansowanie)</t>
  </si>
  <si>
    <t>IZ - Watertour (Interreg Region Morza Bałtyckiego) - Rozwój oferty turystycznej w pobliżu drogi wodnej E70</t>
  </si>
  <si>
    <t>RPO 2020 - Dz. 5.1 - Przebudowa wraz z rozbudową drogi wojewódzkiej Nr 266 Ciechocinek-Służewo-Radziejów-Sompolno-Konin - Zwiększenie bezpieczeństwa ruchu drogowego</t>
  </si>
  <si>
    <t>IW - Opracowanie Studium Techniczno-Ekonomiczno-Środowiskowego inwestycji pn. "Budowa obwodnicy Tucholi" - Przygotowanie inwestycji do realizacji poprzez uzyskanie decyzji środowiskowych uwarunkowań</t>
  </si>
  <si>
    <t>IW - Opracowanie dokumentacji projektowej dla sieci dróg wojewódzkich - Zwiększenie bezpieczeństwa ruchu drogowego</t>
  </si>
  <si>
    <t>RPO 2020 - Dz. 5.1- Przebudowa i rozbudowa drogi wojewódzkiej Nr 255 Pakość-Strzelno od km 0+005 do km 21+910. Etap II - Przebudowa drogi wojewódzkiej Nr 255 na odc. od km  2+220 do km 21+910, dł. 19,690 km" - Zwiększenie bezpieczeństwa ruchu drogowego</t>
  </si>
  <si>
    <t>IZ - PO RYBACTWO i MORZE - Pomoc Techniczna Programu Operacyjnego Rybactwo i Morze 2014-2020 - Zapewnienie sprawnego procesu zarządzania i wdrażania programu</t>
  </si>
  <si>
    <t>PROW 2020 - PT Schemat II - Wsparcie funkcjonowania krajowej sieci obszarów wiejskich oraz realizacja działań informacyjno-promocyjnych PROW 2014-2020 (działania informacyjno-promocyjne) - Wsparcie wdrażania i oceny polityki w zakresie rozwoju obszarów wiejskich</t>
  </si>
  <si>
    <t>PROW 2020 - PT Schemat I - Wzmocnienie systemu wdrażania Programu - Wsparcie wdrażania i oceny polityki w zakresie rozwoju obszarów wiejskich</t>
  </si>
  <si>
    <t>RPO 2020 - Dz. 2.1 - Budowa kujawsko-pomorskiego systemu udostępniania elektronicznej dokumentacji medycznej - etap II - Poprawa jakości świadczonych usług medycznych z wykorzystaniem narzędzi ICT</t>
  </si>
  <si>
    <t>IW - Opracowanie dokumentacji projektowej dla przebudowy drogi wojewódzkiej Nr 562 Szpetal Górny - Dobrzyń nad Wisłą - Płock odc. Krojczyn-Szpiegowo od km 6+400 do km 9+400, dł. 3,000 km - Zwiększenie bezpieczeństwa ruchu drogowego</t>
  </si>
  <si>
    <t>(odstępuje się od realizacji zadania w związku z brakiem porozumienia między Gminą Dobrzyń nad Wisłą a Województwem Kujawsko-Pomorskim w kwestii dotyczącej wykupu gruntów)</t>
  </si>
  <si>
    <t>IZ - Projekt ECO-CICLE (INTERREG Europa) - Poprawa lokalnych i regionalnych polityk promocji turystyki rowerowej na obszarach o dużej wartości przyrodniczej</t>
  </si>
  <si>
    <t>IZ - Punkty Informacyjne Funduszy Europejskich - Zapewnienie dostępu do informacji na temat funduszy unijnych</t>
  </si>
  <si>
    <t>IZ - Projekt EMMA Extension (INTERREG Region Morza Bałtyckiego) - Wzmocnienie transportu śródlądowego i morskiego poprzez promocję międzynarodowych usług żeglugowych</t>
  </si>
  <si>
    <t>IZ - Projekt Cult-Crea TE (INTERREG Europa) - Promocja i rozwój turystyki poprzez wykorzystanie przemysłów kreatywnych i aspektów kulturowych</t>
  </si>
  <si>
    <t>IW - Rewaloryzacja i adaptacja zabytkowego spichlerza dworskiego w Kłóbce - Poprawa infrastruktury kulturalnej</t>
  </si>
  <si>
    <t>IZ - Projekt CREATIVE LOCI IACOBI (Program COSME) - Promocja szlaków św. Jakuba jako atrakcji turystycznej regionu</t>
  </si>
  <si>
    <t>RPO 2020 - Dz. 3.3 - Podniesienie jakości usług zdrowotnych oraz zwiększenie dostępu do usług medycznych w Wojewódzkim Szpitalu Specjalistycznym im. błogosławionego księdza Jerzego Popiełuszki we Włocławku - Poprawa gospodarki cieplnej w obiektach szpitala</t>
  </si>
  <si>
    <t>(wprowadza się zadanie przewidziane do realizacji w latach 2017-2019 w związku z brakiem możliwości wydatkowania w określonym terminie, tj. do dnia 30 czerwca 2019 r. części kwoty ujętej w wykazie wydatków niewygasających z upływem 2018 r.)</t>
  </si>
  <si>
    <t>IZ - POIŚ, Dz. 2.4 - Edukacja społeczności zamieszkujących obszary chronione województwa kujawsko-pomorskiego: Lubię tu być na zielonym! - Wzrost świadomości ekologicznej mieszkańców województwa</t>
  </si>
  <si>
    <t>IW - Podniesienie jakości usług zdrowotnych oraz zwiększenie dostępu do usług medycznych w WSS we Włocławku poprzez utworzenie Zakładu Opiekuńczo-Leczniczego - Poprawa  usług zdrowotnych</t>
  </si>
  <si>
    <t>(dokonuje się zwiększenia planowanych na 2019 r. wydatków z przeznaczeniem na pokrycie kosztów robót nieprzewidzianych podczas przygotowywania dokumentacji projektowej niezbędnych do prawidłowego zakończenia remontu budynku. Ogólna wartość zadania ulega zwiększeniu)</t>
  </si>
  <si>
    <t>IW - Wykonanie robót budowlanych polegających na remoncie, przebudowie i modernizacji istniejącego Zespołu Pałacowo-Parkowego w miejscowości Wieniec koło Włocławka wraz z infrastrukturą zewnętrzną i zagospodarowaniem terenu Parku - Poprawa infrastruktury kulturalnej</t>
  </si>
  <si>
    <t>RPO 2020 - Dz. 3.5.2 - Ograniczenie emisji spalin poprzez rozbudowę sieci dróg rowerowych znajdujących się w koncepcji rozwoju systemu transportu Bydgosko-Toruńskiego Obszaru Funkcjonalnego dla: Części nr 3 - Toruń-Mała Nieszawka-Wielka Nieszawka-Cierpice w ciągu drogi wojewódzkiej nr 273 - Ograniczenie emisji spalin poprzez rozbudowę sieci dróg rowerowych</t>
  </si>
  <si>
    <t>(dokonuje się przeniesienia planowanych wydatków z roku 2019 do roku 2020 w związku z trwającymi pracami nad opracowaniem Programu Funkcjonalno-Użytkowego i brakiem możliwości wydatkowania środków w 2019 r. Ogólna wartość projektu nie ulega zmianie)</t>
  </si>
  <si>
    <t>(dokonuje się zwiększenia planowanych na 2019 r. wydatków przeznaczonych na pokrycie kosztów zabezpieczenia placu budowy po rozwiązaniu umowy z wykonawcą robót. Ogólna wartość projektu ulega zwiększeniu)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</si>
  <si>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</si>
  <si>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</si>
  <si>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</si>
  <si>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</si>
  <si>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</si>
  <si>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</si>
  <si>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</si>
  <si>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</si>
  <si>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</si>
  <si>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</si>
  <si>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</si>
  <si>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</si>
  <si>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1.1.18</t>
  </si>
  <si>
    <t>1.1.19</t>
  </si>
  <si>
    <t>1.1.20</t>
  </si>
  <si>
    <t>1.1.21</t>
  </si>
  <si>
    <t>1.1.22</t>
  </si>
  <si>
    <t>1.1.23</t>
  </si>
  <si>
    <t>1.1.24</t>
  </si>
  <si>
    <t>1.1.25</t>
  </si>
  <si>
    <t>1.2.3</t>
  </si>
  <si>
    <t>1.2.4</t>
  </si>
  <si>
    <t>1.2.5</t>
  </si>
  <si>
    <t>1.2.7</t>
  </si>
  <si>
    <t>1.2.8</t>
  </si>
  <si>
    <t>1.2.9</t>
  </si>
  <si>
    <t>1.2.10</t>
  </si>
  <si>
    <t>1.2.11</t>
  </si>
  <si>
    <t>1.2.12</t>
  </si>
  <si>
    <t>1.2.13</t>
  </si>
  <si>
    <t>1.2.14</t>
  </si>
  <si>
    <t>1.2.16</t>
  </si>
  <si>
    <t>1.2.15</t>
  </si>
  <si>
    <t>1.2.17</t>
  </si>
  <si>
    <t>1.2.18</t>
  </si>
  <si>
    <t>1.2.19</t>
  </si>
  <si>
    <t>1.2.20</t>
  </si>
  <si>
    <t>1.2.21</t>
  </si>
  <si>
    <t>1.2.22</t>
  </si>
  <si>
    <t>2.1.4</t>
  </si>
  <si>
    <t>2.1.5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</si>
  <si>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</si>
  <si>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</si>
  <si>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</si>
  <si>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</si>
  <si>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</si>
  <si>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</si>
  <si>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</si>
  <si>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</si>
  <si>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</si>
  <si>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</si>
  <si>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(skraca się okres realizacji projektu do roku 2019, dokonuje się urealnienia poniesionych do końca 2018 r. wydatków oraz przeniesienia niewykorzystanej kwoty z roku 2018 oraz planowanych wydatków z roku 2020 do roku 2019. Ogólna wartość projektu nie ulega zmianie)</t>
  </si>
  <si>
    <t>(dokonuje się przeniesienia części planowanych wydatków z roku 2019 do roku 2020 w związku z trwającymi pracami nad opracowaniem Programu Funkcjonalno-Użytkowego i brakiem możliwości wydatkowania wszystkich planowanych na 2019 r. środków. Ogólna wartość projektu ulega zwiększeniu w związku z koniecznością określenia wydatków niekwalifikowalnych przeznaczonych na pokrycie kosztów sporządzenia wniosku o dofinansowanie)</t>
  </si>
  <si>
    <t>(wprowadza się zadanie przewidziane do realizacji w latach 2013-2019. W związku z brakiem możliwości wydatkowania kwoty 1.019.001 zł ujętej w wykazie wydatków niewygasających z upływem 2018 r. w określonym terminie, tj. do dnia 30 czerwca 2019 r. zaszła konieczność wprowadzenia jej do planu wydatków na 2019 r.)</t>
  </si>
  <si>
    <t>(wprowadza się zadanie przewidziane do realizacji w latach 2013-2019. W związku z brakiem możliwości wydatkowania kwoty 46.188 zł ujętej w wykazie wydatków niewygasających z upływem 2018 r. w określonym terminie, tj. do dnia 30 czerwca 2019 r. zaszła konieczność wprowadzenia jej do planu wydatków na 2019 r.)</t>
  </si>
  <si>
    <t xml:space="preserve">(dokonuje się przeniesienia części planowanych wydatków z roku 2020 i 2021 do roku 2019 w związku z koniecznością zagwarantowania w 2019 r. środków na następujące zadania: </t>
  </si>
  <si>
    <t xml:space="preserve">   • pochodzących z kredytów bankowych,</t>
  </si>
  <si>
    <t xml:space="preserve">   • stanowiących wolne środki z lat ubiegłych,</t>
  </si>
  <si>
    <t>(dokonuje się urealnienia poniesionych do końca 2018 r. wydatków, przeniesienia niewykorzystanej kwoty z roku 2018 oraz planowanych wydatków z roku 2019 na lata następne w związku z koniecznością przeniesienia zakresu rzeczowo-finansowego na lata następne. Ogólna wartość projektu nie ulega zmianie)</t>
  </si>
  <si>
    <t>(dokonuje się przeniesienia części planowanych wydatków z roku 2019 do roku 2020 w związku z zaprzestaniem realizacji robót drogowych przez wykonawcę. Ogólna wartość projektu nie ulega zmianie)</t>
  </si>
  <si>
    <t>Dokonuje się zmian planowanych przychodów polegających na zwiększeniu przychodów:</t>
  </si>
  <si>
    <t>Dokonuje się zmian planowanych rozchodów w związku z zaplanowaną wcześniejszą spłatą rat kredytowych przewidzianych do spłaty w 2020 r. Planuje się spłatę w 2019 r. raty kredytu z 2008 r. w kwocie 3.100.000 zł i kredytu z 2009 r. w kwocie 5.000.000 zł.</t>
  </si>
  <si>
    <t>Zwiększony planowany w 2019 r. deficyt budżetowy o kwotę 4.800.000 zł pokryty zostanie przychodami pochodzącymi z kredytów bankowych w kwocie 3.809.776 zł oraz wolnymi środkami z lat ubiegłych w kwocie 990.224 zł.</t>
  </si>
  <si>
    <r>
      <t xml:space="preserve">W niniejszej uchwale wprowadzone są zmiany ujęte w uchwałach Zarządu Województwa Kujawsko-Pomorskiego: Nr 17/684/19 z dnia 30 kwietnia                                      2019 r. oraz Nr 21/859/19 z dnia 31 maja 2019 r. zmieniających uchwałę w sprawie budżetu województwa na rok 2019 a także zmiany ujęte w projekcie uchwały Sejmiku Województwa Kujawsko-Pomorskiego </t>
    </r>
    <r>
      <rPr>
        <i/>
        <sz val="12"/>
        <color indexed="8"/>
        <rFont val="Times New Roman"/>
        <family val="1"/>
      </rPr>
      <t xml:space="preserve">w sprawie zmiany budżetu województwa na rok 2019. </t>
    </r>
  </si>
  <si>
    <t>Dokonuje się zmian w wieloletniej prognozie finansowej Województwa Kujawsko-Pomorskiego na lata 2019-2038. Zmiany wynikają:</t>
  </si>
  <si>
    <t>IZ - zmiana nazwy z: POWER, Dz. 1.2.2 - Wsparcie udzielane z Inicjatywy na rzecz zatrudnienia ludzi młodych na: POWER, Dz. 1.2 - Wsparcie osób młodych na regionalnym rynku pracy - Zwiększenie możliwości zatrudnienia osób młodych do 29 roku życia pozostających bez pracy</t>
  </si>
  <si>
    <t xml:space="preserve"> - pn. "Budowa regionalnego repozytorium wymiany elektronicznej dokumentacji" z przeznaczeniem na pokrycie kosztów usługi eksperckiej 
   polegającej na opracowaniu koncepcji i architektury Regionalnej Repozytorium Elektronicznej Dokumentacji Medycznej,
- pn. "Modernizacja systemów informatycznych i usług elektronicznych w jednostkach ochrony zdrowia" w związku z szybszą realizacją przez 
   partnerów projektu postępowań przetargowych, które pierwotnie zaplanowane były do przeprowadzenia w 2020 r.
Ogólna wartość projektu nie ulega zmianie)</t>
  </si>
  <si>
    <t xml:space="preserve"> - z aktualizacji wielkości dochodów i wydatków oraz przychodów i rozchodów w poszczególnych latach.</t>
  </si>
  <si>
    <t>(dokonuje się urealnienia poniesionych do końca 2018 r. wydatków oraz zmniejszenia ogólnej wartości projektu w wyniku uzyskanych oszczędności na realizacji projektu)</t>
  </si>
  <si>
    <t>(w wyniku wydłużających się procedur przetargowych wydłuża się okres realizacji projektu do 2020 r.)</t>
  </si>
  <si>
    <t>(wprowadza się nowy projekt przewidziany do realizacji w latach 2019-2021, którego głównym celem jest zwiększenie świadomości uczestników rynku przewozowego oraz decydentów na temat możliwości oraz korzyści wynikających z transportu drogami śródlądowymi. Projekt stanowi kontynuację projektu EMMA i uzyskał dofinansowanie w ramach Programu INTERREG Region Morza Bałtyckiego)</t>
  </si>
  <si>
    <t>(dokonuje się urealnienia poniesionych do końca 2018 r. wydatków. W związku z brakiem możliwości wydatkowania w wyznaczonym terminie, tj. do dnia 30 czerwca 2019 r. kwoty 699.410 zł ujętej w wykazie wydatków niewygasających z upływem 2018 r. zaszła konieczność wprowadzenia jej do planu wydatków na 2019 r. Ogólna wartość projektu nie ulega zmianie)</t>
  </si>
  <si>
    <t>(dokonuje się urealnienia poniesionych do końca 2018 r. wydatków. W związku z brakiem możliwości wydatkowania w wyznaczonym terminie, tj. do dnia 30 czerwca 2019 r. kwoty 260.029 zł ujętej w wykazie wydatków niewygasających z upływem 2018 r. zaszła konieczność wprowadzenia jej do planu wydatków na 2019 r. Ogólna wartość projektu ulega zwiększeniu w związku z koniecznością określenia wydatków niekwalifikowalnych przeznaczonych na pokrycie kosztów sporządzenia wniosku o dofinansowanie i wykupy gruntów)</t>
  </si>
  <si>
    <t>(dokonuje się zwiększenia planowanych na 2019 r. wydatków oraz zwiększenia ogólnej wartości programu w związku ze zwiększeniem planowanych na 2019 r. wydatków na zadanie pn."GRANTY - Zadania w zakresie upowszechniania kultury fizycznej i sportu" oraz zmniejszenia planowanych wydatków na zadanie pn. "Współpraca województwa z organizacjami pozarządowymi oraz innymi podmiotami prowadzącymi działalność pożytku publicznego")</t>
  </si>
  <si>
    <t>(dokonuje się zwiększenia ogólnej wartości zadania w związku z przyznaniem dotacji przez Ministra Rodziny, Pracy i Polityki Społecznej na realizację zadania publicznego w ramach Programu Osłonowego "Wspieranie Jednostek Samorządu Terytorialnego w Tworzeniu Przeciwdziałania Przemocy w Rodzinie")</t>
  </si>
  <si>
    <t>(dokonuje się urealnienia poniesionych do końca 2018 r. wydatków. W związku z brakiem możliwości wydatkowania kwoty 68.339 zł ujętej w wykazie wydatków niewygasających z upływem 2018 r. w określonym terminie, tj. do dnia 30 czerwca 2019 r. zaszła konieczność wprowadzenia jej do planu wydatków na 2019 r. Ogólna wartość zadania nie ulega zmianie)</t>
  </si>
  <si>
    <t>(dokonuje się urealnienia poniesionych do końca 2018 r. wydatków. W związku z brakiem możliwości wydatkowania kwoty 665.209 zł ujętej w wykazie wydatków niewygasających z upływem 2018 r. w określonym terminie, tj. do dnia 30 czerwca 2019 r. zaszła konieczność wprowadzenia jej do planu wydatków na 2019 r. Ponadto dokonuje się zwiększenia planowanych na 2019 r. wydatków z przeznaczeniem na realizację II tury robót dodatkowych i uzupełniających. Ogólna wartość zadania ulega zwiększeniu)</t>
  </si>
  <si>
    <t>(dokonuje się urealnienia poniesionych do końca 2018 r. wydatków. W związku z brakiem możliwości wydatkowania kwoty 332.436 zł ujętej w wykazie wydatków niewygasających z upływem 2018 r. w określonym terminie, tj. do dnia 30 czerwca 2019 r. zaszła konieczność wprowadzenia jej do planu wydatków na 2019 r. Ogólna wartość zadania nie ulega zmianie)</t>
  </si>
  <si>
    <t>(wprowadza się nowe zadanie przewidziane do realizacji w latach 2019-2021. Środki stanowią dotację dla Kujawsko-Pomorskiego Impresaryjnego Teatru Muzycznego w Toruniu na wkład własny w projekcie przewidzianym do realizacji w ramach RPO WK-P Działania 6.5)</t>
  </si>
  <si>
    <t>W związku z planem zaciągnięcia w 2019 r. wyższego niż planowano kredytu na spłatę kredytów zaciągniętych w latach poprzednich i pokrycie deficytu budżetowego dokonuje się zmian w załączniku nr 3 do wieloletniej prognozy finansowej w częściach III-V oraz uaktualnia się tabelę przedstawiającą prognozę spłaty kwot kapitałowych poszczególnych kredytów w kolejnych latach.</t>
  </si>
  <si>
    <t>Zgodnie z art. 18 pkt 20 ustawy z dnia 5 czerwca 1998 r. o samorządzie województwa  (Dz. U. z 2019 r. poz. 512) do kompetencji sejmiku województwa należy podejmowanie uchwał w innych sprawach zastrzeżonych ustawami. Natomiast art. 231 ustawy z dnia 27 sierpnia 2009 r. o finansach publicznych (Dz.U. z 2019 r. poz. 869) uprawnia organ stanowiący do zmiany kwot wydatków na zaplanowane w wieloletniej prognozie finansowej przedsięwzięcia.</t>
  </si>
  <si>
    <t>Art. 226, 227 i 228 ustawy z dnia 27 sierpnia 2009 r. o finansach publicznych (Dz.U. z 2019 r. poz. 869)  określają szczegółowość wieloletniej prognozy finansowej jednostki samorządu terytorialnego, tj. minimalny zakres informacji i danych jakie powinny się w niej znaleźć.</t>
  </si>
  <si>
    <t>(dokonuje się urealnienia poniesionych do końca 2018 r. wydatków oraz zmniejszenia ogólnej wartości projektu w związku z uzyskaniem oszczędności po końcowym rozliczeniu projektu)</t>
  </si>
  <si>
    <t>(dokonuje się urealnienia poniesionych do końca 2018 r. wydatków oraz zmniejszenia wydatków planowanych na lata 2020-2023 w celu dostosowania do wielkości zgłoszonych do projektu budżetu państwa na 2020 r. Ogólna wartość projektu ulega zmniejszeniu)</t>
  </si>
  <si>
    <t>(dokonuje się urealnienia poniesionych do końca 2018 r. wydatków, zmiany planowanych w poszczególnych latach wydatków do wielkości przekazanych w prognozie do projektu ustawy budżetowej państwa oraz dostosowania nazwy zadania do zakresu rzeczowego, który będzie objęty współfinansowaniem krajowym)</t>
  </si>
  <si>
    <t>(dokonuje się urealnienia poniesionych do końca 2018 r. wydatków oraz zwiększenia planowanych na 2019 r. wydatków w celu dostosowania do zaakceptowanych przez Ministerstwo Inwestycji i Rozwoju wniosków o przyznanie dotacji . Ogólna wartość projektu ulega zwiększeniu)</t>
  </si>
  <si>
    <t>(dokonuje się urealnienia poniesionych do końca 2018 r. wydatków. Ponadto dokonuje się aktualizacji wartości wydatków w poszczególnych latach dostosowując do wartości zgłoszonych do projektu budżetu państwa na 2020 r.)</t>
  </si>
  <si>
    <t>(dokonuje się urealnienia poniesionych do końca 2018 r. wydatków oraz zmniejszenia planowanych wydatków na lata następne w celu dostosowania do wielkości zgłoszonych do projektu budżetu państwa na rok 2020. Ogólna wartość projektu ulega zmniejszeniu)</t>
  </si>
  <si>
    <t>(dokonuje się urealnienia poniesionych do końca 2018 r. wydatków oraz przeniesienia niewykorzystanej kwoty z roku 2018 na lata następne. Ponadto dokonuje się aktualizacji wartości wydatków w poszczególnych latach dostosowując do wartości zgłoszonych do projektu budżetu państwa na 2020 r.)</t>
  </si>
  <si>
    <t>(wydłuża się okres realizacji projektu do roku 2021, urealnia się poniesione do końca 2018 r. wydatki oraz urealnia się wielkości wydatków w poszczególnych latach dostosowując do potrzeb projektu i wielkości dofinansowania zaplanowanego przez gminy. Ogólna wartość projektu nie ulega zmianie)</t>
  </si>
  <si>
    <t>(dokonuje się urealnienia poniesionych do końca 2018 r. wydatków. W związku z brakiem możliwości wydatkowania w wyznaczonym terminie, tj. do dnia 30 czerwca 2019 r. kwoty 1.746.239 zł ujętej w wykazie wydatków niewygasających z upływem 2018 r. zaszła konieczność wprowadzenia jej do planu wydatków na 2019 r. Ogólna wartość projektu ulega zwiększeniu w związku z koniecznością aktualizacji wielkości wydatków niekwalifikowalnych)</t>
  </si>
  <si>
    <t>(dokonuje się zwiększenia planowanych na 2020 r. wydatków oraz ogólnej wartości projektu w celu dostosowania do zaktualizowanego kosztorysu inwestorskiego na modernizację i rozbudowę Kujawsko-Pomorskiego Specjalnego Ośrodka Szkolno-Wychowawczego w Toruniu)</t>
  </si>
  <si>
    <t>(wprowadza się nowe zadanie przewidziane do realizacji w latach 2019-2020. Środki przeznaczone są na wkład do w/w projektu przewidzianego do realizacji w ramach RPO WK-P Działania 6.1.1)</t>
  </si>
  <si>
    <t>(wprowadza się zadanie przewidziane do realizacji w latach 2018-2020. Środki stanowią dotację dla Muzeum Ziemi Kujawskiej i Dobrzyńskiej we Włocławku na wkład własny w projekcie przewidzianym do realizacji w ramach RPO WK-P Działania 4.4)</t>
  </si>
  <si>
    <t>(wydłuża się okres realizacji projektu do roku 2020, przenosi się część planowanych wydatków z roku 2019 do roku 2020 oraz zwiększa się ogólną wartość wydatków inwestycyjnych w celu dostosowana do zaktualizowanego kosztorysu inwestorskiego na  budowę przedszkola przy Kujawsko-Pomorskim Specjalnym Ośrodku Szkolno-Wychowawczym w Toruniu)</t>
  </si>
  <si>
    <t>(dokonuje się przeniesienia planowanych wydatków z roku 2019 do roku 2021 w związku z brakiem możliwości realizacji projektu w 2019 r. Ogólna wartość projektu nie ulega zmianie)</t>
  </si>
  <si>
    <t>(dokonuje się urealnienia poniesionych do końca 2018 r. wydatków oraz zmniejszenia ogólnej wartości projektu w wyniku uzyskanych oszczędności w realizacji projektu (m.in. niższym kosztem zakupu działki)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</si>
</sst>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[$€]* #,##0.00_);_([$€]* \(#,##0.00\);_([$€]* &quot;-&quot;??_);_(@_)"/>
    <numFmt numFmtId="165" formatCode="#,##0_ ;[Red]\-#,##0\ "/>
    <numFmt numFmtId="166" formatCode="0.0%"/>
    <numFmt numFmtId="167" formatCode="0##"/>
    <numFmt numFmtId="168" formatCode="[$-415]d\ mmmm\ yyyy"/>
    <numFmt numFmtId="169" formatCode="#,##0.00\ &quot;zł&quot;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#,##0.00_ ;[Red]\-#,##0.00\ "/>
    <numFmt numFmtId="175" formatCode="0.00%;[Red]\-0.00%"/>
    <numFmt numFmtId="176" formatCode="0.0000%"/>
    <numFmt numFmtId="177" formatCode="#,##0.0"/>
    <numFmt numFmtId="178" formatCode="#,##0.000"/>
    <numFmt numFmtId="179" formatCode="#,##0.0000"/>
    <numFmt numFmtId="180" formatCode="0.000%"/>
  </numFmts>
  <fonts count="9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10"/>
      <name val="Arial PL"/>
      <family val="0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zcionka tekstu podstawowego"/>
      <family val="2"/>
    </font>
    <font>
      <b/>
      <sz val="12"/>
      <color indexed="8"/>
      <name val="Czcionka tekstu podstawowego"/>
      <family val="2"/>
    </font>
    <font>
      <sz val="10"/>
      <color indexed="8"/>
      <name val="Czcionka tekstu podstawowego"/>
      <family val="2"/>
    </font>
    <font>
      <sz val="12"/>
      <name val="Times New Roman"/>
      <family val="1"/>
    </font>
    <font>
      <b/>
      <sz val="11"/>
      <color indexed="8"/>
      <name val="Czcionka tekstu podstawowego"/>
      <family val="2"/>
    </font>
    <font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2"/>
      <color indexed="8"/>
      <name val="Times New Roman"/>
      <family val="1"/>
    </font>
    <font>
      <b/>
      <sz val="10"/>
      <color indexed="8"/>
      <name val="Czcionka tekstu podstawowego"/>
      <family val="2"/>
    </font>
    <font>
      <b/>
      <i/>
      <sz val="12"/>
      <color indexed="8"/>
      <name val="Times New Roman"/>
      <family val="1"/>
    </font>
    <font>
      <b/>
      <i/>
      <sz val="10"/>
      <color indexed="8"/>
      <name val="Czcionka tekstu podstawowego"/>
      <family val="2"/>
    </font>
    <font>
      <i/>
      <sz val="12"/>
      <name val="Times New Roman CE"/>
      <family val="0"/>
    </font>
    <font>
      <i/>
      <sz val="12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9.25"/>
      <color indexed="1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9.25"/>
      <color indexed="20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6100"/>
      <name val="Czcionka tekstu podstawowego"/>
      <family val="2"/>
    </font>
    <font>
      <u val="single"/>
      <sz val="9.25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u val="single"/>
      <sz val="9.25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9C0006"/>
      <name val="Czcionka tekstu podstawowego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</borders>
  <cellStyleXfs count="1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58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58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58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58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58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58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58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58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58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58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58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58" fillId="22" borderId="0" applyNumberFormat="0" applyBorder="0" applyAlignment="0" applyProtection="0"/>
    <xf numFmtId="0" fontId="59" fillId="24" borderId="0" applyNumberFormat="0" applyBorder="0" applyAlignment="0" applyProtection="0"/>
    <xf numFmtId="0" fontId="20" fillId="25" borderId="0" applyNumberFormat="0" applyBorder="0" applyAlignment="0" applyProtection="0"/>
    <xf numFmtId="0" fontId="60" fillId="24" borderId="0" applyNumberFormat="0" applyBorder="0" applyAlignment="0" applyProtection="0"/>
    <xf numFmtId="0" fontId="59" fillId="26" borderId="0" applyNumberFormat="0" applyBorder="0" applyAlignment="0" applyProtection="0"/>
    <xf numFmtId="0" fontId="20" fillId="17" borderId="0" applyNumberFormat="0" applyBorder="0" applyAlignment="0" applyProtection="0"/>
    <xf numFmtId="0" fontId="60" fillId="26" borderId="0" applyNumberFormat="0" applyBorder="0" applyAlignment="0" applyProtection="0"/>
    <xf numFmtId="0" fontId="59" fillId="27" borderId="0" applyNumberFormat="0" applyBorder="0" applyAlignment="0" applyProtection="0"/>
    <xf numFmtId="0" fontId="20" fillId="19" borderId="0" applyNumberFormat="0" applyBorder="0" applyAlignment="0" applyProtection="0"/>
    <xf numFmtId="0" fontId="60" fillId="27" borderId="0" applyNumberFormat="0" applyBorder="0" applyAlignment="0" applyProtection="0"/>
    <xf numFmtId="0" fontId="59" fillId="28" borderId="0" applyNumberFormat="0" applyBorder="0" applyAlignment="0" applyProtection="0"/>
    <xf numFmtId="0" fontId="20" fillId="29" borderId="0" applyNumberFormat="0" applyBorder="0" applyAlignment="0" applyProtection="0"/>
    <xf numFmtId="0" fontId="60" fillId="28" borderId="0" applyNumberFormat="0" applyBorder="0" applyAlignment="0" applyProtection="0"/>
    <xf numFmtId="0" fontId="59" fillId="30" borderId="0" applyNumberFormat="0" applyBorder="0" applyAlignment="0" applyProtection="0"/>
    <xf numFmtId="0" fontId="20" fillId="31" borderId="0" applyNumberFormat="0" applyBorder="0" applyAlignment="0" applyProtection="0"/>
    <xf numFmtId="0" fontId="60" fillId="30" borderId="0" applyNumberFormat="0" applyBorder="0" applyAlignment="0" applyProtection="0"/>
    <xf numFmtId="0" fontId="59" fillId="32" borderId="0" applyNumberFormat="0" applyBorder="0" applyAlignment="0" applyProtection="0"/>
    <xf numFmtId="0" fontId="20" fillId="33" borderId="0" applyNumberFormat="0" applyBorder="0" applyAlignment="0" applyProtection="0"/>
    <xf numFmtId="0" fontId="60" fillId="32" borderId="0" applyNumberFormat="0" applyBorder="0" applyAlignment="0" applyProtection="0"/>
    <xf numFmtId="0" fontId="59" fillId="34" borderId="0" applyNumberFormat="0" applyBorder="0" applyAlignment="0" applyProtection="0"/>
    <xf numFmtId="0" fontId="20" fillId="35" borderId="0" applyNumberFormat="0" applyBorder="0" applyAlignment="0" applyProtection="0"/>
    <xf numFmtId="0" fontId="60" fillId="34" borderId="0" applyNumberFormat="0" applyBorder="0" applyAlignment="0" applyProtection="0"/>
    <xf numFmtId="0" fontId="59" fillId="36" borderId="0" applyNumberFormat="0" applyBorder="0" applyAlignment="0" applyProtection="0"/>
    <xf numFmtId="0" fontId="20" fillId="37" borderId="0" applyNumberFormat="0" applyBorder="0" applyAlignment="0" applyProtection="0"/>
    <xf numFmtId="0" fontId="60" fillId="36" borderId="0" applyNumberFormat="0" applyBorder="0" applyAlignment="0" applyProtection="0"/>
    <xf numFmtId="0" fontId="59" fillId="38" borderId="0" applyNumberFormat="0" applyBorder="0" applyAlignment="0" applyProtection="0"/>
    <xf numFmtId="0" fontId="20" fillId="39" borderId="0" applyNumberFormat="0" applyBorder="0" applyAlignment="0" applyProtection="0"/>
    <xf numFmtId="0" fontId="60" fillId="38" borderId="0" applyNumberFormat="0" applyBorder="0" applyAlignment="0" applyProtection="0"/>
    <xf numFmtId="0" fontId="59" fillId="40" borderId="0" applyNumberFormat="0" applyBorder="0" applyAlignment="0" applyProtection="0"/>
    <xf numFmtId="0" fontId="20" fillId="29" borderId="0" applyNumberFormat="0" applyBorder="0" applyAlignment="0" applyProtection="0"/>
    <xf numFmtId="0" fontId="60" fillId="40" borderId="0" applyNumberFormat="0" applyBorder="0" applyAlignment="0" applyProtection="0"/>
    <xf numFmtId="0" fontId="59" fillId="41" borderId="0" applyNumberFormat="0" applyBorder="0" applyAlignment="0" applyProtection="0"/>
    <xf numFmtId="0" fontId="20" fillId="31" borderId="0" applyNumberFormat="0" applyBorder="0" applyAlignment="0" applyProtection="0"/>
    <xf numFmtId="0" fontId="60" fillId="41" borderId="0" applyNumberFormat="0" applyBorder="0" applyAlignment="0" applyProtection="0"/>
    <xf numFmtId="0" fontId="59" fillId="42" borderId="0" applyNumberFormat="0" applyBorder="0" applyAlignment="0" applyProtection="0"/>
    <xf numFmtId="0" fontId="20" fillId="43" borderId="0" applyNumberFormat="0" applyBorder="0" applyAlignment="0" applyProtection="0"/>
    <xf numFmtId="0" fontId="60" fillId="42" borderId="0" applyNumberFormat="0" applyBorder="0" applyAlignment="0" applyProtection="0"/>
    <xf numFmtId="0" fontId="61" fillId="44" borderId="1" applyNumberFormat="0" applyAlignment="0" applyProtection="0"/>
    <xf numFmtId="0" fontId="21" fillId="13" borderId="2" applyNumberFormat="0" applyAlignment="0" applyProtection="0"/>
    <xf numFmtId="0" fontId="62" fillId="44" borderId="1" applyNumberFormat="0" applyAlignment="0" applyProtection="0"/>
    <xf numFmtId="0" fontId="63" fillId="45" borderId="3" applyNumberFormat="0" applyAlignment="0" applyProtection="0"/>
    <xf numFmtId="0" fontId="22" fillId="46" borderId="4" applyNumberFormat="0" applyAlignment="0" applyProtection="0"/>
    <xf numFmtId="0" fontId="64" fillId="45" borderId="3" applyNumberFormat="0" applyAlignment="0" applyProtection="0"/>
    <xf numFmtId="0" fontId="23" fillId="7" borderId="0" applyNumberFormat="0" applyBorder="0" applyAlignment="0" applyProtection="0"/>
    <xf numFmtId="0" fontId="65" fillId="47" borderId="0" applyNumberFormat="0" applyBorder="0" applyAlignment="0" applyProtection="0"/>
    <xf numFmtId="0" fontId="66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24" fillId="0" borderId="6" applyNumberFormat="0" applyFill="0" applyAlignment="0" applyProtection="0"/>
    <xf numFmtId="0" fontId="69" fillId="0" borderId="5" applyNumberFormat="0" applyFill="0" applyAlignment="0" applyProtection="0"/>
    <xf numFmtId="0" fontId="70" fillId="48" borderId="7" applyNumberFormat="0" applyAlignment="0" applyProtection="0"/>
    <xf numFmtId="0" fontId="25" fillId="49" borderId="8" applyNumberFormat="0" applyAlignment="0" applyProtection="0"/>
    <xf numFmtId="0" fontId="71" fillId="48" borderId="7" applyNumberFormat="0" applyAlignment="0" applyProtection="0"/>
    <xf numFmtId="0" fontId="72" fillId="0" borderId="9" applyNumberFormat="0" applyFill="0" applyAlignment="0" applyProtection="0"/>
    <xf numFmtId="0" fontId="26" fillId="0" borderId="10" applyNumberFormat="0" applyFill="0" applyAlignment="0" applyProtection="0"/>
    <xf numFmtId="0" fontId="73" fillId="0" borderId="9" applyNumberFormat="0" applyFill="0" applyAlignment="0" applyProtection="0"/>
    <xf numFmtId="0" fontId="74" fillId="0" borderId="11" applyNumberFormat="0" applyFill="0" applyAlignment="0" applyProtection="0"/>
    <xf numFmtId="0" fontId="27" fillId="0" borderId="12" applyNumberFormat="0" applyFill="0" applyAlignment="0" applyProtection="0"/>
    <xf numFmtId="0" fontId="75" fillId="0" borderId="11" applyNumberFormat="0" applyFill="0" applyAlignment="0" applyProtection="0"/>
    <xf numFmtId="0" fontId="76" fillId="0" borderId="13" applyNumberFormat="0" applyFill="0" applyAlignment="0" applyProtection="0"/>
    <xf numFmtId="0" fontId="28" fillId="0" borderId="14" applyNumberFormat="0" applyFill="0" applyAlignment="0" applyProtection="0"/>
    <xf numFmtId="0" fontId="77" fillId="0" borderId="13" applyNumberFormat="0" applyFill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9" fillId="50" borderId="0" applyNumberFormat="0" applyBorder="0" applyAlignment="0" applyProtection="0"/>
    <xf numFmtId="0" fontId="78" fillId="51" borderId="0" applyNumberFormat="0" applyBorder="0" applyAlignment="0" applyProtection="0"/>
    <xf numFmtId="0" fontId="79" fillId="5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5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80" fillId="45" borderId="1" applyNumberFormat="0" applyAlignment="0" applyProtection="0"/>
    <xf numFmtId="0" fontId="30" fillId="46" borderId="2" applyNumberFormat="0" applyAlignment="0" applyProtection="0"/>
    <xf numFmtId="0" fontId="81" fillId="45" borderId="1" applyNumberFormat="0" applyAlignment="0" applyProtection="0"/>
    <xf numFmtId="0" fontId="82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>
      <alignment/>
      <protection/>
    </xf>
    <xf numFmtId="0" fontId="83" fillId="0" borderId="15" applyNumberFormat="0" applyFill="0" applyAlignment="0" applyProtection="0"/>
    <xf numFmtId="0" fontId="15" fillId="0" borderId="16" applyNumberFormat="0" applyFill="0" applyAlignment="0" applyProtection="0"/>
    <xf numFmtId="0" fontId="84" fillId="0" borderId="15" applyNumberFormat="0" applyFill="0" applyAlignment="0" applyProtection="0"/>
    <xf numFmtId="0" fontId="8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2" fillId="53" borderId="18" applyNumberFormat="0" applyFont="0" applyAlignment="0" applyProtection="0"/>
    <xf numFmtId="0" fontId="5" fillId="52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5" borderId="0" applyNumberFormat="0" applyBorder="0" applyAlignment="0" applyProtection="0"/>
    <xf numFmtId="0" fontId="90" fillId="54" borderId="0" applyNumberFormat="0" applyBorder="0" applyAlignment="0" applyProtection="0"/>
    <xf numFmtId="0" fontId="91" fillId="54" borderId="0" applyNumberFormat="0" applyBorder="0" applyAlignment="0" applyProtection="0"/>
  </cellStyleXfs>
  <cellXfs count="180">
    <xf numFmtId="0" fontId="0" fillId="0" borderId="0" xfId="0" applyAlignment="1">
      <alignment/>
    </xf>
    <xf numFmtId="0" fontId="7" fillId="0" borderId="0" xfId="0" applyFont="1" applyFill="1" applyAlignment="1" applyProtection="1">
      <alignment horizontal="center" wrapText="1"/>
      <protection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2" fontId="6" fillId="0" borderId="19" xfId="0" applyNumberFormat="1" applyFont="1" applyFill="1" applyBorder="1" applyAlignment="1">
      <alignment horizontal="center" vertical="center" wrapText="1"/>
    </xf>
    <xf numFmtId="2" fontId="6" fillId="0" borderId="20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8" fillId="0" borderId="22" xfId="0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9" fillId="0" borderId="26" xfId="0" applyFont="1" applyFill="1" applyBorder="1" applyAlignment="1">
      <alignment horizontal="center" vertical="center"/>
    </xf>
    <xf numFmtId="3" fontId="9" fillId="0" borderId="27" xfId="0" applyNumberFormat="1" applyFont="1" applyFill="1" applyBorder="1" applyAlignment="1">
      <alignment vertical="center"/>
    </xf>
    <xf numFmtId="3" fontId="9" fillId="0" borderId="28" xfId="0" applyNumberFormat="1" applyFont="1" applyFill="1" applyBorder="1" applyAlignment="1">
      <alignment vertical="center"/>
    </xf>
    <xf numFmtId="3" fontId="9" fillId="0" borderId="29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3" fontId="9" fillId="0" borderId="3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31" xfId="0" applyFont="1" applyFill="1" applyBorder="1" applyAlignment="1">
      <alignment horizontal="center" vertical="center"/>
    </xf>
    <xf numFmtId="3" fontId="9" fillId="0" borderId="32" xfId="0" applyNumberFormat="1" applyFont="1" applyFill="1" applyBorder="1" applyAlignment="1">
      <alignment vertical="center"/>
    </xf>
    <xf numFmtId="3" fontId="9" fillId="0" borderId="33" xfId="0" applyNumberFormat="1" applyFont="1" applyFill="1" applyBorder="1" applyAlignment="1">
      <alignment vertical="center"/>
    </xf>
    <xf numFmtId="3" fontId="9" fillId="0" borderId="34" xfId="0" applyNumberFormat="1" applyFont="1" applyFill="1" applyBorder="1" applyAlignment="1">
      <alignment vertical="center"/>
    </xf>
    <xf numFmtId="3" fontId="9" fillId="0" borderId="35" xfId="0" applyNumberFormat="1" applyFont="1" applyFill="1" applyBorder="1" applyAlignment="1">
      <alignment vertical="center"/>
    </xf>
    <xf numFmtId="0" fontId="9" fillId="0" borderId="36" xfId="0" applyFont="1" applyFill="1" applyBorder="1" applyAlignment="1">
      <alignment horizontal="center" vertical="center"/>
    </xf>
    <xf numFmtId="3" fontId="9" fillId="0" borderId="37" xfId="0" applyNumberFormat="1" applyFont="1" applyFill="1" applyBorder="1" applyAlignment="1">
      <alignment vertical="center"/>
    </xf>
    <xf numFmtId="3" fontId="9" fillId="0" borderId="20" xfId="0" applyNumberFormat="1" applyFont="1" applyFill="1" applyBorder="1" applyAlignment="1">
      <alignment vertical="center"/>
    </xf>
    <xf numFmtId="3" fontId="9" fillId="0" borderId="21" xfId="0" applyNumberFormat="1" applyFont="1" applyFill="1" applyBorder="1" applyAlignment="1">
      <alignment vertical="center"/>
    </xf>
    <xf numFmtId="3" fontId="9" fillId="0" borderId="19" xfId="0" applyNumberFormat="1" applyFont="1" applyFill="1" applyBorder="1" applyAlignment="1">
      <alignment vertical="center"/>
    </xf>
    <xf numFmtId="0" fontId="9" fillId="0" borderId="38" xfId="0" applyFont="1" applyFill="1" applyBorder="1" applyAlignment="1">
      <alignment horizontal="center" vertical="center"/>
    </xf>
    <xf numFmtId="3" fontId="9" fillId="0" borderId="39" xfId="0" applyNumberFormat="1" applyFont="1" applyFill="1" applyBorder="1" applyAlignment="1">
      <alignment vertical="center"/>
    </xf>
    <xf numFmtId="0" fontId="9" fillId="0" borderId="32" xfId="0" applyFont="1" applyFill="1" applyBorder="1" applyAlignment="1">
      <alignment horizontal="center" vertical="center"/>
    </xf>
    <xf numFmtId="3" fontId="9" fillId="0" borderId="40" xfId="0" applyNumberFormat="1" applyFont="1" applyFill="1" applyBorder="1" applyAlignment="1">
      <alignment vertical="center"/>
    </xf>
    <xf numFmtId="0" fontId="9" fillId="0" borderId="37" xfId="0" applyFont="1" applyFill="1" applyBorder="1" applyAlignment="1">
      <alignment horizontal="center" vertical="center"/>
    </xf>
    <xf numFmtId="3" fontId="9" fillId="0" borderId="41" xfId="0" applyNumberFormat="1" applyFont="1" applyFill="1" applyBorder="1" applyAlignment="1">
      <alignment vertical="center"/>
    </xf>
    <xf numFmtId="0" fontId="13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16" fillId="0" borderId="33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42" xfId="0" applyFont="1" applyFill="1" applyBorder="1" applyAlignment="1" applyProtection="1">
      <alignment horizontal="left" vertical="center" wrapText="1"/>
      <protection/>
    </xf>
    <xf numFmtId="0" fontId="10" fillId="0" borderId="33" xfId="0" applyFont="1" applyFill="1" applyBorder="1" applyAlignment="1" applyProtection="1">
      <alignment horizontal="left" vertical="center"/>
      <protection/>
    </xf>
    <xf numFmtId="0" fontId="10" fillId="0" borderId="42" xfId="0" applyFont="1" applyFill="1" applyBorder="1" applyAlignment="1" applyProtection="1">
      <alignment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10" fillId="0" borderId="40" xfId="0" applyFont="1" applyFill="1" applyBorder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horizontal="left" vertical="center"/>
      <protection/>
    </xf>
    <xf numFmtId="0" fontId="7" fillId="0" borderId="40" xfId="0" applyFont="1" applyFill="1" applyBorder="1" applyAlignment="1" applyProtection="1">
      <alignment horizontal="left" vertical="center" wrapText="1"/>
      <protection/>
    </xf>
    <xf numFmtId="0" fontId="15" fillId="0" borderId="0" xfId="0" applyFont="1" applyFill="1" applyAlignment="1" applyProtection="1">
      <alignment vertical="center" wrapText="1"/>
      <protection/>
    </xf>
    <xf numFmtId="0" fontId="7" fillId="0" borderId="40" xfId="0" applyFont="1" applyFill="1" applyBorder="1" applyAlignment="1" applyProtection="1">
      <alignment vertical="center" wrapText="1"/>
      <protection/>
    </xf>
    <xf numFmtId="0" fontId="10" fillId="0" borderId="0" xfId="0" applyFont="1" applyFill="1" applyBorder="1" applyAlignment="1" applyProtection="1">
      <alignment horizontal="left" vertical="center" wrapText="1"/>
      <protection/>
    </xf>
    <xf numFmtId="0" fontId="10" fillId="0" borderId="42" xfId="0" applyFont="1" applyFill="1" applyBorder="1" applyAlignment="1" applyProtection="1">
      <alignment horizontal="left" vertical="center" wrapText="1"/>
      <protection/>
    </xf>
    <xf numFmtId="0" fontId="7" fillId="0" borderId="42" xfId="0" applyFont="1" applyFill="1" applyBorder="1" applyAlignment="1" applyProtection="1">
      <alignment vertical="center" wrapText="1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vertical="center" wrapText="1"/>
      <protection/>
    </xf>
    <xf numFmtId="0" fontId="12" fillId="0" borderId="0" xfId="0" applyFont="1" applyFill="1" applyAlignment="1" applyProtection="1">
      <alignment vertical="center" wrapText="1"/>
      <protection/>
    </xf>
    <xf numFmtId="0" fontId="11" fillId="0" borderId="0" xfId="0" applyFont="1" applyFill="1" applyAlignment="1" applyProtection="1">
      <alignment vertical="center" wrapText="1"/>
      <protection/>
    </xf>
    <xf numFmtId="0" fontId="11" fillId="0" borderId="0" xfId="0" applyFont="1" applyFill="1" applyAlignment="1" applyProtection="1">
      <alignment wrapText="1"/>
      <protection/>
    </xf>
    <xf numFmtId="0" fontId="10" fillId="0" borderId="0" xfId="0" applyFont="1" applyFill="1" applyAlignment="1" applyProtection="1">
      <alignment horizontal="left" vertical="center" wrapText="1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vertical="center" wrapText="1"/>
      <protection/>
    </xf>
    <xf numFmtId="3" fontId="10" fillId="0" borderId="0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Fill="1" applyAlignment="1" applyProtection="1">
      <alignment horizontal="center" vertical="center" wrapText="1"/>
      <protection/>
    </xf>
    <xf numFmtId="0" fontId="13" fillId="0" borderId="0" xfId="0" applyFont="1" applyFill="1" applyAlignment="1" applyProtection="1">
      <alignment horizontal="right" vertical="center" wrapText="1"/>
      <protection/>
    </xf>
    <xf numFmtId="4" fontId="7" fillId="0" borderId="33" xfId="0" applyNumberFormat="1" applyFont="1" applyFill="1" applyBorder="1" applyAlignment="1" applyProtection="1">
      <alignment horizontal="right" vertical="center" wrapText="1"/>
      <protection/>
    </xf>
    <xf numFmtId="4" fontId="10" fillId="0" borderId="33" xfId="0" applyNumberFormat="1" applyFont="1" applyFill="1" applyBorder="1" applyAlignment="1" applyProtection="1">
      <alignment horizontal="right" vertical="center" wrapText="1"/>
      <protection/>
    </xf>
    <xf numFmtId="10" fontId="10" fillId="0" borderId="33" xfId="0" applyNumberFormat="1" applyFont="1" applyFill="1" applyBorder="1" applyAlignment="1" applyProtection="1">
      <alignment horizontal="right" vertical="center" wrapText="1"/>
      <protection/>
    </xf>
    <xf numFmtId="3" fontId="16" fillId="0" borderId="33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11" fillId="0" borderId="0" xfId="0" applyFont="1" applyFill="1" applyAlignment="1" applyProtection="1">
      <alignment wrapText="1"/>
      <protection/>
    </xf>
    <xf numFmtId="0" fontId="7" fillId="0" borderId="0" xfId="0" applyFont="1" applyFill="1" applyAlignment="1" applyProtection="1">
      <alignment wrapText="1"/>
      <protection/>
    </xf>
    <xf numFmtId="0" fontId="16" fillId="0" borderId="0" xfId="0" applyFont="1" applyFill="1" applyAlignment="1" applyProtection="1">
      <alignment wrapText="1"/>
      <protection/>
    </xf>
    <xf numFmtId="0" fontId="12" fillId="0" borderId="0" xfId="0" applyFont="1" applyFill="1" applyAlignment="1" applyProtection="1">
      <alignment wrapText="1"/>
      <protection/>
    </xf>
    <xf numFmtId="0" fontId="9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horizontal="center"/>
      <protection/>
    </xf>
    <xf numFmtId="0" fontId="9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vertical="center"/>
      <protection/>
    </xf>
    <xf numFmtId="2" fontId="6" fillId="0" borderId="43" xfId="0" applyNumberFormat="1" applyFont="1" applyFill="1" applyBorder="1" applyAlignment="1" applyProtection="1">
      <alignment horizontal="center" vertical="center" wrapText="1"/>
      <protection/>
    </xf>
    <xf numFmtId="2" fontId="6" fillId="0" borderId="44" xfId="0" applyNumberFormat="1" applyFont="1" applyFill="1" applyBorder="1" applyAlignment="1" applyProtection="1">
      <alignment horizontal="center" vertical="center" wrapText="1"/>
      <protection/>
    </xf>
    <xf numFmtId="2" fontId="6" fillId="0" borderId="45" xfId="0" applyNumberFormat="1" applyFont="1" applyFill="1" applyBorder="1" applyAlignment="1" applyProtection="1">
      <alignment horizontal="center" vertical="center" wrapText="1"/>
      <protection/>
    </xf>
    <xf numFmtId="2" fontId="6" fillId="0" borderId="46" xfId="0" applyNumberFormat="1" applyFont="1" applyFill="1" applyBorder="1" applyAlignment="1" applyProtection="1">
      <alignment horizontal="center" vertical="center" wrapText="1"/>
      <protection/>
    </xf>
    <xf numFmtId="2" fontId="6" fillId="0" borderId="0" xfId="0" applyNumberFormat="1" applyFont="1" applyFill="1" applyBorder="1" applyAlignment="1" applyProtection="1">
      <alignment horizontal="center" vertical="center" wrapText="1"/>
      <protection/>
    </xf>
    <xf numFmtId="2" fontId="6" fillId="0" borderId="19" xfId="0" applyNumberFormat="1" applyFont="1" applyFill="1" applyBorder="1" applyAlignment="1" applyProtection="1">
      <alignment horizontal="center" vertical="center" wrapText="1"/>
      <protection/>
    </xf>
    <xf numFmtId="2" fontId="6" fillId="0" borderId="20" xfId="0" applyNumberFormat="1" applyFont="1" applyFill="1" applyBorder="1" applyAlignment="1" applyProtection="1">
      <alignment horizontal="center" vertical="center" wrapText="1"/>
      <protection/>
    </xf>
    <xf numFmtId="2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/>
      <protection/>
    </xf>
    <xf numFmtId="0" fontId="18" fillId="0" borderId="47" xfId="0" applyFont="1" applyFill="1" applyBorder="1" applyAlignment="1" applyProtection="1">
      <alignment horizontal="center"/>
      <protection/>
    </xf>
    <xf numFmtId="0" fontId="18" fillId="0" borderId="48" xfId="0" applyFont="1" applyFill="1" applyBorder="1" applyAlignment="1" applyProtection="1">
      <alignment horizontal="center"/>
      <protection/>
    </xf>
    <xf numFmtId="0" fontId="18" fillId="0" borderId="49" xfId="0" applyFont="1" applyFill="1" applyBorder="1" applyAlignment="1" applyProtection="1">
      <alignment horizontal="center"/>
      <protection/>
    </xf>
    <xf numFmtId="0" fontId="18" fillId="0" borderId="50" xfId="0" applyFont="1" applyFill="1" applyBorder="1" applyAlignment="1" applyProtection="1">
      <alignment horizontal="center"/>
      <protection/>
    </xf>
    <xf numFmtId="0" fontId="18" fillId="0" borderId="51" xfId="0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 horizontal="center"/>
      <protection/>
    </xf>
    <xf numFmtId="0" fontId="18" fillId="0" borderId="0" xfId="0" applyFont="1" applyFill="1" applyAlignment="1" applyProtection="1">
      <alignment/>
      <protection/>
    </xf>
    <xf numFmtId="0" fontId="9" fillId="0" borderId="31" xfId="0" applyFont="1" applyFill="1" applyBorder="1" applyAlignment="1" applyProtection="1">
      <alignment horizontal="center" vertical="center"/>
      <protection/>
    </xf>
    <xf numFmtId="4" fontId="9" fillId="0" borderId="35" xfId="0" applyNumberFormat="1" applyFont="1" applyFill="1" applyBorder="1" applyAlignment="1" applyProtection="1">
      <alignment vertical="center"/>
      <protection/>
    </xf>
    <xf numFmtId="4" fontId="9" fillId="0" borderId="52" xfId="0" applyNumberFormat="1" applyFont="1" applyFill="1" applyBorder="1" applyAlignment="1" applyProtection="1">
      <alignment vertical="center"/>
      <protection/>
    </xf>
    <xf numFmtId="4" fontId="9" fillId="0" borderId="34" xfId="0" applyNumberFormat="1" applyFont="1" applyFill="1" applyBorder="1" applyAlignment="1" applyProtection="1">
      <alignment vertical="center"/>
      <protection/>
    </xf>
    <xf numFmtId="4" fontId="9" fillId="0" borderId="0" xfId="0" applyNumberFormat="1" applyFont="1" applyFill="1" applyBorder="1" applyAlignment="1" applyProtection="1">
      <alignment vertical="center"/>
      <protection/>
    </xf>
    <xf numFmtId="4" fontId="9" fillId="0" borderId="33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53" xfId="0" applyFont="1" applyFill="1" applyBorder="1" applyAlignment="1" applyProtection="1">
      <alignment horizontal="center" vertical="center"/>
      <protection/>
    </xf>
    <xf numFmtId="4" fontId="9" fillId="0" borderId="43" xfId="0" applyNumberFormat="1" applyFont="1" applyFill="1" applyBorder="1" applyAlignment="1" applyProtection="1">
      <alignment vertical="center"/>
      <protection/>
    </xf>
    <xf numFmtId="4" fontId="9" fillId="0" borderId="45" xfId="0" applyNumberFormat="1" applyFont="1" applyFill="1" applyBorder="1" applyAlignment="1" applyProtection="1">
      <alignment vertical="center"/>
      <protection/>
    </xf>
    <xf numFmtId="0" fontId="9" fillId="0" borderId="36" xfId="0" applyFont="1" applyFill="1" applyBorder="1" applyAlignment="1" applyProtection="1">
      <alignment horizontal="center" vertical="center"/>
      <protection/>
    </xf>
    <xf numFmtId="4" fontId="9" fillId="0" borderId="19" xfId="0" applyNumberFormat="1" applyFont="1" applyFill="1" applyBorder="1" applyAlignment="1" applyProtection="1">
      <alignment vertical="center"/>
      <protection/>
    </xf>
    <xf numFmtId="4" fontId="9" fillId="0" borderId="54" xfId="0" applyNumberFormat="1" applyFont="1" applyFill="1" applyBorder="1" applyAlignment="1" applyProtection="1">
      <alignment vertical="center"/>
      <protection/>
    </xf>
    <xf numFmtId="4" fontId="9" fillId="0" borderId="21" xfId="0" applyNumberFormat="1" applyFont="1" applyFill="1" applyBorder="1" applyAlignment="1" applyProtection="1">
      <alignment vertical="center"/>
      <protection/>
    </xf>
    <xf numFmtId="4" fontId="9" fillId="0" borderId="20" xfId="0" applyNumberFormat="1" applyFont="1" applyFill="1" applyBorder="1" applyAlignment="1" applyProtection="1">
      <alignment vertical="center"/>
      <protection/>
    </xf>
    <xf numFmtId="4" fontId="9" fillId="0" borderId="0" xfId="0" applyNumberFormat="1" applyFont="1" applyFill="1" applyAlignment="1" applyProtection="1">
      <alignment/>
      <protection/>
    </xf>
    <xf numFmtId="4" fontId="9" fillId="0" borderId="0" xfId="0" applyNumberFormat="1" applyFont="1" applyFill="1" applyBorder="1" applyAlignment="1" applyProtection="1">
      <alignment/>
      <protection/>
    </xf>
    <xf numFmtId="0" fontId="18" fillId="0" borderId="22" xfId="0" applyFont="1" applyFill="1" applyBorder="1" applyAlignment="1" applyProtection="1">
      <alignment horizontal="center"/>
      <protection/>
    </xf>
    <xf numFmtId="4" fontId="9" fillId="0" borderId="30" xfId="0" applyNumberFormat="1" applyFont="1" applyFill="1" applyBorder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top"/>
      <protection/>
    </xf>
    <xf numFmtId="3" fontId="35" fillId="0" borderId="0" xfId="0" applyNumberFormat="1" applyFont="1" applyFill="1" applyAlignment="1" applyProtection="1">
      <alignment/>
      <protection/>
    </xf>
    <xf numFmtId="0" fontId="10" fillId="0" borderId="0" xfId="0" applyFont="1" applyFill="1" applyAlignment="1" applyProtection="1">
      <alignment horizontal="center" vertical="top"/>
      <protection/>
    </xf>
    <xf numFmtId="0" fontId="10" fillId="0" borderId="0" xfId="0" applyFont="1" applyFill="1" applyBorder="1" applyAlignment="1" applyProtection="1">
      <alignment horizontal="center" vertical="top"/>
      <protection/>
    </xf>
    <xf numFmtId="0" fontId="11" fillId="0" borderId="0" xfId="0" applyFont="1" applyFill="1" applyBorder="1" applyAlignment="1" applyProtection="1">
      <alignment vertical="center" wrapText="1"/>
      <protection/>
    </xf>
    <xf numFmtId="0" fontId="35" fillId="0" borderId="0" xfId="0" applyFont="1" applyFill="1" applyBorder="1" applyAlignment="1" applyProtection="1">
      <alignment horizontal="center" vertical="top"/>
      <protection/>
    </xf>
    <xf numFmtId="3" fontId="35" fillId="0" borderId="0" xfId="0" applyNumberFormat="1" applyFont="1" applyFill="1" applyBorder="1" applyAlignment="1" applyProtection="1">
      <alignment/>
      <protection/>
    </xf>
    <xf numFmtId="0" fontId="40" fillId="0" borderId="0" xfId="0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vertical="center" wrapText="1"/>
      <protection/>
    </xf>
    <xf numFmtId="0" fontId="10" fillId="0" borderId="0" xfId="0" applyFont="1" applyFill="1" applyBorder="1" applyAlignment="1" applyProtection="1">
      <alignment horizontal="justify" wrapText="1"/>
      <protection/>
    </xf>
    <xf numFmtId="0" fontId="10" fillId="0" borderId="0" xfId="0" applyFont="1" applyFill="1" applyAlignment="1" applyProtection="1">
      <alignment horizontal="justify" wrapText="1"/>
      <protection/>
    </xf>
    <xf numFmtId="0" fontId="39" fillId="0" borderId="0" xfId="136" applyFont="1" applyFill="1" applyBorder="1" applyAlignment="1" applyProtection="1">
      <alignment horizontal="left" wrapText="1"/>
      <protection/>
    </xf>
    <xf numFmtId="0" fontId="7" fillId="0" borderId="0" xfId="0" applyFont="1" applyFill="1" applyAlignment="1" applyProtection="1">
      <alignment horizontal="justify" wrapText="1"/>
      <protection/>
    </xf>
    <xf numFmtId="0" fontId="0" fillId="0" borderId="0" xfId="0" applyFill="1" applyAlignment="1" applyProtection="1">
      <alignment wrapText="1"/>
      <protection/>
    </xf>
    <xf numFmtId="0" fontId="13" fillId="0" borderId="0" xfId="0" applyFont="1" applyFill="1" applyAlignment="1" applyProtection="1">
      <alignment wrapText="1"/>
      <protection/>
    </xf>
    <xf numFmtId="0" fontId="6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 horizontal="center"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 horizontal="left"/>
      <protection/>
    </xf>
    <xf numFmtId="0" fontId="7" fillId="0" borderId="0" xfId="0" applyFont="1" applyFill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horizontal="center" wrapText="1"/>
      <protection/>
    </xf>
    <xf numFmtId="0" fontId="7" fillId="0" borderId="0" xfId="0" applyFont="1" applyFill="1" applyAlignment="1" applyProtection="1">
      <alignment horizontal="center" vertical="top"/>
      <protection/>
    </xf>
    <xf numFmtId="0" fontId="7" fillId="0" borderId="0" xfId="0" applyFont="1" applyFill="1" applyBorder="1" applyAlignment="1" applyProtection="1">
      <alignment wrapText="1"/>
      <protection/>
    </xf>
    <xf numFmtId="3" fontId="7" fillId="0" borderId="0" xfId="0" applyNumberFormat="1" applyFont="1" applyFill="1" applyAlignment="1" applyProtection="1">
      <alignment/>
      <protection/>
    </xf>
    <xf numFmtId="0" fontId="36" fillId="0" borderId="0" xfId="0" applyFont="1" applyFill="1" applyAlignment="1" applyProtection="1">
      <alignment vertical="center" wrapText="1"/>
      <protection/>
    </xf>
    <xf numFmtId="0" fontId="37" fillId="0" borderId="0" xfId="0" applyFont="1" applyFill="1" applyAlignment="1" applyProtection="1">
      <alignment horizontal="center" vertical="top"/>
      <protection/>
    </xf>
    <xf numFmtId="0" fontId="37" fillId="0" borderId="0" xfId="0" applyFont="1" applyFill="1" applyAlignment="1" applyProtection="1">
      <alignment horizontal="justify" wrapText="1"/>
      <protection/>
    </xf>
    <xf numFmtId="0" fontId="38" fillId="0" borderId="0" xfId="0" applyFont="1" applyFill="1" applyAlignment="1" applyProtection="1">
      <alignment vertical="center" wrapText="1"/>
      <protection/>
    </xf>
    <xf numFmtId="0" fontId="37" fillId="0" borderId="0" xfId="0" applyFont="1" applyFill="1" applyBorder="1" applyAlignment="1" applyProtection="1">
      <alignment wrapText="1"/>
      <protection/>
    </xf>
    <xf numFmtId="3" fontId="37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35" fillId="0" borderId="0" xfId="0" applyFont="1" applyFill="1" applyBorder="1" applyAlignment="1" applyProtection="1">
      <alignment wrapText="1"/>
      <protection/>
    </xf>
    <xf numFmtId="0" fontId="7" fillId="0" borderId="0" xfId="0" applyFont="1" applyFill="1" applyAlignment="1" applyProtection="1">
      <alignment horizontal="center" vertical="center" wrapText="1"/>
      <protection/>
    </xf>
    <xf numFmtId="0" fontId="7" fillId="0" borderId="55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justify" wrapText="1"/>
      <protection/>
    </xf>
    <xf numFmtId="0" fontId="10" fillId="0" borderId="0" xfId="0" applyFont="1" applyFill="1" applyAlignment="1" applyProtection="1">
      <alignment horizontal="justify" wrapText="1"/>
      <protection/>
    </xf>
    <xf numFmtId="0" fontId="14" fillId="0" borderId="0" xfId="121" applyFont="1" applyFill="1" applyBorder="1" applyAlignment="1" applyProtection="1">
      <alignment horizontal="justify" wrapText="1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horizontal="justify" wrapText="1"/>
      <protection/>
    </xf>
    <xf numFmtId="0" fontId="14" fillId="0" borderId="0" xfId="0" applyFont="1" applyFill="1" applyAlignment="1" applyProtection="1">
      <alignment horizontal="left" wrapText="1"/>
      <protection/>
    </xf>
    <xf numFmtId="0" fontId="10" fillId="0" borderId="0" xfId="0" applyFont="1" applyFill="1" applyAlignment="1" applyProtection="1">
      <alignment horizontal="left" wrapText="1"/>
      <protection/>
    </xf>
    <xf numFmtId="0" fontId="10" fillId="0" borderId="0" xfId="0" applyFont="1" applyFill="1" applyAlignment="1" applyProtection="1">
      <alignment horizontal="left"/>
      <protection/>
    </xf>
    <xf numFmtId="0" fontId="8" fillId="0" borderId="30" xfId="0" applyFont="1" applyFill="1" applyBorder="1" applyAlignment="1" applyProtection="1">
      <alignment horizontal="center" vertical="center"/>
      <protection/>
    </xf>
    <xf numFmtId="0" fontId="8" fillId="0" borderId="28" xfId="0" applyFont="1" applyFill="1" applyBorder="1" applyAlignment="1" applyProtection="1">
      <alignment horizontal="center" vertical="center"/>
      <protection/>
    </xf>
    <xf numFmtId="0" fontId="8" fillId="0" borderId="29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left" wrapText="1"/>
      <protection/>
    </xf>
    <xf numFmtId="0" fontId="0" fillId="0" borderId="0" xfId="0" applyFill="1" applyAlignment="1" applyProtection="1">
      <alignment horizontal="left"/>
      <protection/>
    </xf>
    <xf numFmtId="0" fontId="8" fillId="0" borderId="0" xfId="0" applyFont="1" applyFill="1" applyAlignment="1" applyProtection="1">
      <alignment horizontal="center"/>
      <protection/>
    </xf>
    <xf numFmtId="0" fontId="17" fillId="0" borderId="27" xfId="0" applyFont="1" applyFill="1" applyBorder="1" applyAlignment="1" applyProtection="1">
      <alignment horizontal="center" vertical="center" wrapText="1"/>
      <protection/>
    </xf>
    <xf numFmtId="0" fontId="17" fillId="0" borderId="37" xfId="0" applyFont="1" applyFill="1" applyBorder="1" applyAlignment="1" applyProtection="1">
      <alignment horizontal="center" vertical="center" wrapText="1"/>
      <protection/>
    </xf>
    <xf numFmtId="0" fontId="8" fillId="0" borderId="56" xfId="0" applyFont="1" applyFill="1" applyBorder="1" applyAlignment="1" applyProtection="1">
      <alignment horizontal="center" vertical="center"/>
      <protection/>
    </xf>
    <xf numFmtId="0" fontId="17" fillId="0" borderId="57" xfId="0" applyFont="1" applyFill="1" applyBorder="1" applyAlignment="1" applyProtection="1">
      <alignment horizontal="center" vertical="center" wrapText="1"/>
      <protection/>
    </xf>
    <xf numFmtId="0" fontId="17" fillId="0" borderId="53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left"/>
    </xf>
    <xf numFmtId="0" fontId="8" fillId="0" borderId="0" xfId="0" applyFont="1" applyFill="1" applyAlignment="1">
      <alignment horizontal="center"/>
    </xf>
    <xf numFmtId="0" fontId="17" fillId="0" borderId="57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</cellXfs>
  <cellStyles count="155">
    <cellStyle name="Normal" xfId="0"/>
    <cellStyle name="20% — akcent 1" xfId="15"/>
    <cellStyle name="20% - akcent 1 2" xfId="16"/>
    <cellStyle name="20% - akcent 1 3" xfId="17"/>
    <cellStyle name="20% — akcent 2" xfId="18"/>
    <cellStyle name="20% - akcent 2 2" xfId="19"/>
    <cellStyle name="20% - akcent 2 3" xfId="20"/>
    <cellStyle name="20% — akcent 3" xfId="21"/>
    <cellStyle name="20% - akcent 3 2" xfId="22"/>
    <cellStyle name="20% - akcent 3 3" xfId="23"/>
    <cellStyle name="20% — akcent 4" xfId="24"/>
    <cellStyle name="20% - akcent 4 2" xfId="25"/>
    <cellStyle name="20% - akcent 4 3" xfId="26"/>
    <cellStyle name="20% — akcent 5" xfId="27"/>
    <cellStyle name="20% - akcent 5 2" xfId="28"/>
    <cellStyle name="20% - akcent 5 3" xfId="29"/>
    <cellStyle name="20% — akcent 6" xfId="30"/>
    <cellStyle name="20% - akcent 6 2" xfId="31"/>
    <cellStyle name="20% - akcent 6 3" xfId="32"/>
    <cellStyle name="40% — akcent 1" xfId="33"/>
    <cellStyle name="40% - akcent 1 2" xfId="34"/>
    <cellStyle name="40% - akcent 1 3" xfId="35"/>
    <cellStyle name="40% — akcent 2" xfId="36"/>
    <cellStyle name="40% - akcent 2 2" xfId="37"/>
    <cellStyle name="40% - akcent 2 3" xfId="38"/>
    <cellStyle name="40% — akcent 3" xfId="39"/>
    <cellStyle name="40% - akcent 3 2" xfId="40"/>
    <cellStyle name="40% - akcent 3 3" xfId="41"/>
    <cellStyle name="40% — akcent 4" xfId="42"/>
    <cellStyle name="40% - akcent 4 2" xfId="43"/>
    <cellStyle name="40% - akcent 4 3" xfId="44"/>
    <cellStyle name="40% — akcent 5" xfId="45"/>
    <cellStyle name="40% - akcent 5 2" xfId="46"/>
    <cellStyle name="40% - akcent 5 3" xfId="47"/>
    <cellStyle name="40% — akcent 6" xfId="48"/>
    <cellStyle name="40% - akcent 6 2" xfId="49"/>
    <cellStyle name="40% - akcent 6 3" xfId="50"/>
    <cellStyle name="60% — akcent 1" xfId="51"/>
    <cellStyle name="60% - akcent 1 2" xfId="52"/>
    <cellStyle name="60% - akcent 1 3" xfId="53"/>
    <cellStyle name="60% — akcent 2" xfId="54"/>
    <cellStyle name="60% - akcent 2 2" xfId="55"/>
    <cellStyle name="60% - akcent 2 3" xfId="56"/>
    <cellStyle name="60% — akcent 3" xfId="57"/>
    <cellStyle name="60% - akcent 3 2" xfId="58"/>
    <cellStyle name="60% - akcent 3 3" xfId="59"/>
    <cellStyle name="60% — akcent 4" xfId="60"/>
    <cellStyle name="60% - akcent 4 2" xfId="61"/>
    <cellStyle name="60% - akcent 4 3" xfId="62"/>
    <cellStyle name="60% — akcent 5" xfId="63"/>
    <cellStyle name="60% - akcent 5 2" xfId="64"/>
    <cellStyle name="60% - akcent 5 3" xfId="65"/>
    <cellStyle name="60% —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 2" xfId="93"/>
    <cellStyle name="Dobre 3" xfId="94"/>
    <cellStyle name="Dobry" xfId="95"/>
    <cellStyle name="Comma" xfId="96"/>
    <cellStyle name="Comma [0]" xfId="97"/>
    <cellStyle name="Dziesiętny 2" xfId="98"/>
    <cellStyle name="Hyperlink" xfId="99"/>
    <cellStyle name="Komórka połączona" xfId="100"/>
    <cellStyle name="Komórka połączona 2" xfId="101"/>
    <cellStyle name="Komórka połączona 3" xfId="102"/>
    <cellStyle name="Komórka zaznaczona" xfId="103"/>
    <cellStyle name="Komórka zaznaczona 2" xfId="104"/>
    <cellStyle name="Komórka zaznaczona 3" xfId="105"/>
    <cellStyle name="Nagłówek 1" xfId="106"/>
    <cellStyle name="Nagłówek 1 2" xfId="107"/>
    <cellStyle name="Nagłówek 1 3" xfId="108"/>
    <cellStyle name="Nagłówek 2" xfId="109"/>
    <cellStyle name="Nagłówek 2 2" xfId="110"/>
    <cellStyle name="Nagłówek 2 3" xfId="111"/>
    <cellStyle name="Nagłówek 3" xfId="112"/>
    <cellStyle name="Nagłówek 3 2" xfId="113"/>
    <cellStyle name="Nagłówek 3 3" xfId="114"/>
    <cellStyle name="Nagłówek 4" xfId="115"/>
    <cellStyle name="Nagłówek 4 2" xfId="116"/>
    <cellStyle name="Nagłówek 4 3" xfId="117"/>
    <cellStyle name="Neutralne 2" xfId="118"/>
    <cellStyle name="Neutralne 3" xfId="119"/>
    <cellStyle name="Neutralny" xfId="120"/>
    <cellStyle name="Normalny 2" xfId="121"/>
    <cellStyle name="Normalny 2 2" xfId="122"/>
    <cellStyle name="Normalny 2 3" xfId="123"/>
    <cellStyle name="Normalny 2 4" xfId="124"/>
    <cellStyle name="Normalny 2 5" xfId="125"/>
    <cellStyle name="Normalny 2 6" xfId="126"/>
    <cellStyle name="Normalny 2 7" xfId="127"/>
    <cellStyle name="Normalny 3" xfId="128"/>
    <cellStyle name="Normalny 4" xfId="129"/>
    <cellStyle name="Normalny 5" xfId="130"/>
    <cellStyle name="Normalny 6" xfId="131"/>
    <cellStyle name="Normalny 6 2" xfId="132"/>
    <cellStyle name="Normalny 7" xfId="133"/>
    <cellStyle name="Normalny 7 2" xfId="134"/>
    <cellStyle name="Normalny 8" xfId="135"/>
    <cellStyle name="Normalny_Załącznik nr 10 IZ na 2010" xfId="136"/>
    <cellStyle name="Obliczenia" xfId="137"/>
    <cellStyle name="Obliczenia 2" xfId="138"/>
    <cellStyle name="Obliczenia 3" xfId="139"/>
    <cellStyle name="Followed Hyperlink" xfId="140"/>
    <cellStyle name="Percent" xfId="141"/>
    <cellStyle name="Procentowy 2" xfId="142"/>
    <cellStyle name="Procentowy 2 2" xfId="143"/>
    <cellStyle name="Procentowy 2 3" xfId="144"/>
    <cellStyle name="Procentowy 3" xfId="145"/>
    <cellStyle name="Procentowy 3 2" xfId="146"/>
    <cellStyle name="Procentowy 4" xfId="147"/>
    <cellStyle name="Procentowy 5" xfId="148"/>
    <cellStyle name="Styl 1" xfId="149"/>
    <cellStyle name="Suma" xfId="150"/>
    <cellStyle name="Suma 2" xfId="151"/>
    <cellStyle name="Suma 3" xfId="152"/>
    <cellStyle name="Tekst objaśnienia" xfId="153"/>
    <cellStyle name="Tekst objaśnienia 2" xfId="154"/>
    <cellStyle name="Tekst objaśnienia 3" xfId="155"/>
    <cellStyle name="Tekst ostrzeżenia" xfId="156"/>
    <cellStyle name="Tekst ostrzeżenia 2" xfId="157"/>
    <cellStyle name="Tekst ostrzeżenia 3" xfId="158"/>
    <cellStyle name="Tytuł" xfId="159"/>
    <cellStyle name="Tytuł 2" xfId="160"/>
    <cellStyle name="Uwaga" xfId="161"/>
    <cellStyle name="Uwaga 2" xfId="162"/>
    <cellStyle name="Uwaga 3" xfId="163"/>
    <cellStyle name="Currency" xfId="164"/>
    <cellStyle name="Currency [0]" xfId="165"/>
    <cellStyle name="Złe 2" xfId="166"/>
    <cellStyle name="Złe 3" xfId="167"/>
    <cellStyle name="Zły" xfId="1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4"/>
  <sheetViews>
    <sheetView view="pageBreakPreview" zoomScaleSheetLayoutView="100" workbookViewId="0" topLeftCell="A220">
      <selection activeCell="B230" sqref="B230"/>
    </sheetView>
  </sheetViews>
  <sheetFormatPr defaultColWidth="8.796875" defaultRowHeight="21.75" customHeight="1"/>
  <cols>
    <col min="1" max="1" width="7.5" style="67" customWidth="1"/>
    <col min="2" max="2" width="60.19921875" style="41" customWidth="1"/>
    <col min="3" max="3" width="15" style="68" customWidth="1"/>
    <col min="4" max="4" width="15.3984375" style="68" customWidth="1"/>
    <col min="5" max="5" width="16.59765625" style="68" customWidth="1"/>
    <col min="6" max="6" width="11.59765625" style="41" customWidth="1"/>
    <col min="7" max="16384" width="9" style="41" customWidth="1"/>
  </cols>
  <sheetData>
    <row r="1" spans="1:6" ht="27.75" customHeight="1">
      <c r="A1" s="156" t="s">
        <v>95</v>
      </c>
      <c r="B1" s="156"/>
      <c r="C1" s="156"/>
      <c r="D1" s="156"/>
      <c r="E1" s="156"/>
      <c r="F1" s="156"/>
    </row>
    <row r="2" spans="1:6" ht="18.75">
      <c r="A2" s="58"/>
      <c r="B2" s="58"/>
      <c r="C2" s="58"/>
      <c r="D2" s="58"/>
      <c r="E2" s="58"/>
      <c r="F2" s="59"/>
    </row>
    <row r="3" spans="1:6" s="60" customFormat="1" ht="15.75">
      <c r="A3" s="158" t="s">
        <v>96</v>
      </c>
      <c r="B3" s="158"/>
      <c r="C3" s="158"/>
      <c r="D3" s="158"/>
      <c r="E3" s="158"/>
      <c r="F3" s="158"/>
    </row>
    <row r="4" spans="1:6" s="61" customFormat="1" ht="21" customHeight="1">
      <c r="A4" s="154" t="s">
        <v>261</v>
      </c>
      <c r="B4" s="154"/>
      <c r="C4" s="154"/>
      <c r="D4" s="154"/>
      <c r="E4" s="154"/>
      <c r="F4" s="154"/>
    </row>
    <row r="5" spans="1:6" s="60" customFormat="1" ht="24.75" customHeight="1">
      <c r="A5" s="158" t="s">
        <v>97</v>
      </c>
      <c r="B5" s="158"/>
      <c r="C5" s="158"/>
      <c r="D5" s="158"/>
      <c r="E5" s="158"/>
      <c r="F5" s="158"/>
    </row>
    <row r="6" spans="1:6" s="61" customFormat="1" ht="48.75" customHeight="1">
      <c r="A6" s="154" t="s">
        <v>411</v>
      </c>
      <c r="B6" s="154"/>
      <c r="C6" s="154"/>
      <c r="D6" s="154"/>
      <c r="E6" s="154"/>
      <c r="F6" s="154"/>
    </row>
    <row r="7" spans="1:6" s="61" customFormat="1" ht="35.25" customHeight="1">
      <c r="A7" s="154" t="s">
        <v>412</v>
      </c>
      <c r="B7" s="154"/>
      <c r="C7" s="154"/>
      <c r="D7" s="154"/>
      <c r="E7" s="154"/>
      <c r="F7" s="154"/>
    </row>
    <row r="8" spans="1:6" s="60" customFormat="1" ht="24.75" customHeight="1">
      <c r="A8" s="158" t="s">
        <v>0</v>
      </c>
      <c r="B8" s="158"/>
      <c r="C8" s="158"/>
      <c r="D8" s="158"/>
      <c r="E8" s="158"/>
      <c r="F8" s="158"/>
    </row>
    <row r="9" spans="1:8" s="62" customFormat="1" ht="15.75">
      <c r="A9" s="159" t="s">
        <v>16</v>
      </c>
      <c r="B9" s="159"/>
      <c r="C9" s="159"/>
      <c r="D9" s="159"/>
      <c r="E9" s="159"/>
      <c r="F9" s="159"/>
      <c r="G9" s="73"/>
      <c r="H9" s="73"/>
    </row>
    <row r="10" spans="1:6" s="60" customFormat="1" ht="24" customHeight="1">
      <c r="A10" s="158" t="s">
        <v>98</v>
      </c>
      <c r="B10" s="158"/>
      <c r="C10" s="158"/>
      <c r="D10" s="158"/>
      <c r="E10" s="158"/>
      <c r="F10" s="158"/>
    </row>
    <row r="11" spans="1:6" s="62" customFormat="1" ht="15.75">
      <c r="A11" s="154" t="s">
        <v>262</v>
      </c>
      <c r="B11" s="154"/>
      <c r="C11" s="154"/>
      <c r="D11" s="154"/>
      <c r="E11" s="154"/>
      <c r="F11" s="154"/>
    </row>
    <row r="12" spans="1:6" s="62" customFormat="1" ht="53.25" customHeight="1">
      <c r="A12" s="154" t="s">
        <v>394</v>
      </c>
      <c r="B12" s="154"/>
      <c r="C12" s="154"/>
      <c r="D12" s="154"/>
      <c r="E12" s="154"/>
      <c r="F12" s="154"/>
    </row>
    <row r="13" spans="1:6" s="132" customFormat="1" ht="22.5" customHeight="1">
      <c r="A13" s="160" t="s">
        <v>395</v>
      </c>
      <c r="B13" s="160"/>
      <c r="C13" s="160"/>
      <c r="D13" s="160"/>
      <c r="E13" s="160"/>
      <c r="F13" s="131"/>
    </row>
    <row r="14" spans="1:6" s="132" customFormat="1" ht="15.75">
      <c r="A14" s="160" t="s">
        <v>263</v>
      </c>
      <c r="B14" s="160"/>
      <c r="C14" s="160"/>
      <c r="D14" s="160"/>
      <c r="E14" s="160"/>
      <c r="F14" s="133"/>
    </row>
    <row r="15" spans="1:6" s="132" customFormat="1" ht="15.75">
      <c r="A15" s="160" t="s">
        <v>250</v>
      </c>
      <c r="B15" s="160"/>
      <c r="C15" s="160"/>
      <c r="D15" s="160"/>
      <c r="E15" s="160"/>
      <c r="F15" s="133"/>
    </row>
    <row r="16" spans="1:6" s="132" customFormat="1" ht="15.75">
      <c r="A16" s="160" t="s">
        <v>398</v>
      </c>
      <c r="B16" s="160"/>
      <c r="C16" s="160"/>
      <c r="D16" s="160"/>
      <c r="E16" s="160"/>
      <c r="F16" s="133"/>
    </row>
    <row r="17" spans="1:6" s="132" customFormat="1" ht="33.75" customHeight="1">
      <c r="A17" s="160" t="s">
        <v>264</v>
      </c>
      <c r="B17" s="160"/>
      <c r="C17" s="160"/>
      <c r="D17" s="160"/>
      <c r="E17" s="160"/>
      <c r="F17" s="160"/>
    </row>
    <row r="18" spans="1:6" ht="15.75">
      <c r="A18" s="63"/>
      <c r="B18" s="63"/>
      <c r="C18" s="63"/>
      <c r="D18" s="63"/>
      <c r="E18" s="63"/>
      <c r="F18" s="74"/>
    </row>
    <row r="19" spans="1:6" s="42" customFormat="1" ht="18.75" customHeight="1">
      <c r="A19" s="157" t="s">
        <v>100</v>
      </c>
      <c r="B19" s="157" t="s">
        <v>64</v>
      </c>
      <c r="C19" s="157" t="s">
        <v>265</v>
      </c>
      <c r="D19" s="157" t="s">
        <v>66</v>
      </c>
      <c r="E19" s="157" t="s">
        <v>67</v>
      </c>
      <c r="F19" s="75"/>
    </row>
    <row r="20" spans="1:6" s="42" customFormat="1" ht="18.75" customHeight="1">
      <c r="A20" s="157"/>
      <c r="B20" s="157"/>
      <c r="C20" s="157"/>
      <c r="D20" s="157"/>
      <c r="E20" s="157"/>
      <c r="F20" s="75"/>
    </row>
    <row r="21" spans="1:6" s="44" customFormat="1" ht="15">
      <c r="A21" s="43">
        <v>1</v>
      </c>
      <c r="B21" s="43">
        <v>2</v>
      </c>
      <c r="C21" s="43">
        <v>3</v>
      </c>
      <c r="D21" s="43">
        <v>4</v>
      </c>
      <c r="E21" s="43">
        <v>5</v>
      </c>
      <c r="F21" s="76"/>
    </row>
    <row r="22" spans="1:6" s="42" customFormat="1" ht="15.75">
      <c r="A22" s="45">
        <v>1</v>
      </c>
      <c r="B22" s="46" t="s">
        <v>176</v>
      </c>
      <c r="C22" s="69">
        <f>C23+C30</f>
        <v>1053803873</v>
      </c>
      <c r="D22" s="69">
        <f>D23+D30</f>
        <v>21899324</v>
      </c>
      <c r="E22" s="69">
        <f>E23+E30</f>
        <v>1075703197</v>
      </c>
      <c r="F22" s="75"/>
    </row>
    <row r="23" spans="1:6" s="49" customFormat="1" ht="15.75">
      <c r="A23" s="47" t="s">
        <v>101</v>
      </c>
      <c r="B23" s="48" t="s">
        <v>177</v>
      </c>
      <c r="C23" s="70">
        <v>775374141</v>
      </c>
      <c r="D23" s="70">
        <f>E23-C23</f>
        <v>32285047</v>
      </c>
      <c r="E23" s="70">
        <v>807659188</v>
      </c>
      <c r="F23" s="74"/>
    </row>
    <row r="24" spans="1:6" s="49" customFormat="1" ht="31.5">
      <c r="A24" s="47" t="s">
        <v>102</v>
      </c>
      <c r="B24" s="50" t="s">
        <v>178</v>
      </c>
      <c r="C24" s="70">
        <v>79364135</v>
      </c>
      <c r="D24" s="70">
        <f aca="true" t="shared" si="0" ref="D24:D32">E24-C24</f>
        <v>0</v>
      </c>
      <c r="E24" s="70">
        <v>79364135</v>
      </c>
      <c r="F24" s="74"/>
    </row>
    <row r="25" spans="1:6" s="49" customFormat="1" ht="36.75" customHeight="1">
      <c r="A25" s="47" t="s">
        <v>103</v>
      </c>
      <c r="B25" s="50" t="s">
        <v>179</v>
      </c>
      <c r="C25" s="70">
        <v>218500000</v>
      </c>
      <c r="D25" s="70">
        <f t="shared" si="0"/>
        <v>30000000</v>
      </c>
      <c r="E25" s="70">
        <v>248500000</v>
      </c>
      <c r="F25" s="74"/>
    </row>
    <row r="26" spans="1:6" s="49" customFormat="1" ht="17.25" customHeight="1">
      <c r="A26" s="47" t="s">
        <v>104</v>
      </c>
      <c r="B26" s="50" t="s">
        <v>180</v>
      </c>
      <c r="C26" s="70">
        <v>12771126</v>
      </c>
      <c r="D26" s="70">
        <f>E26-C26</f>
        <v>10000</v>
      </c>
      <c r="E26" s="70">
        <v>12781126</v>
      </c>
      <c r="F26" s="74"/>
    </row>
    <row r="27" spans="1:6" s="49" customFormat="1" ht="15.75">
      <c r="A27" s="47" t="s">
        <v>105</v>
      </c>
      <c r="B27" s="50" t="s">
        <v>181</v>
      </c>
      <c r="C27" s="70">
        <v>0</v>
      </c>
      <c r="D27" s="70">
        <f t="shared" si="0"/>
        <v>0</v>
      </c>
      <c r="E27" s="70">
        <v>0</v>
      </c>
      <c r="F27" s="74"/>
    </row>
    <row r="28" spans="1:6" s="49" customFormat="1" ht="15.75">
      <c r="A28" s="47" t="s">
        <v>106</v>
      </c>
      <c r="B28" s="50" t="s">
        <v>182</v>
      </c>
      <c r="C28" s="70">
        <v>233647249</v>
      </c>
      <c r="D28" s="70">
        <f t="shared" si="0"/>
        <v>0</v>
      </c>
      <c r="E28" s="70">
        <v>233647249</v>
      </c>
      <c r="F28" s="74"/>
    </row>
    <row r="29" spans="1:6" s="49" customFormat="1" ht="17.25" customHeight="1">
      <c r="A29" s="47" t="s">
        <v>107</v>
      </c>
      <c r="B29" s="50" t="s">
        <v>183</v>
      </c>
      <c r="C29" s="70">
        <v>222896757</v>
      </c>
      <c r="D29" s="70">
        <f t="shared" si="0"/>
        <v>2209794</v>
      </c>
      <c r="E29" s="70">
        <v>225106551</v>
      </c>
      <c r="F29" s="74"/>
    </row>
    <row r="30" spans="1:6" s="49" customFormat="1" ht="17.25" customHeight="1">
      <c r="A30" s="47" t="s">
        <v>108</v>
      </c>
      <c r="B30" s="50" t="s">
        <v>184</v>
      </c>
      <c r="C30" s="70">
        <v>278429732</v>
      </c>
      <c r="D30" s="70">
        <f t="shared" si="0"/>
        <v>-10385723</v>
      </c>
      <c r="E30" s="70">
        <v>268044009</v>
      </c>
      <c r="F30" s="74"/>
    </row>
    <row r="31" spans="1:6" s="49" customFormat="1" ht="17.25" customHeight="1">
      <c r="A31" s="47" t="s">
        <v>109</v>
      </c>
      <c r="B31" s="50" t="s">
        <v>185</v>
      </c>
      <c r="C31" s="70">
        <v>310000</v>
      </c>
      <c r="D31" s="70">
        <f t="shared" si="0"/>
        <v>642552</v>
      </c>
      <c r="E31" s="70">
        <v>952552</v>
      </c>
      <c r="F31" s="74"/>
    </row>
    <row r="32" spans="1:6" s="49" customFormat="1" ht="17.25" customHeight="1">
      <c r="A32" s="47" t="s">
        <v>110</v>
      </c>
      <c r="B32" s="50" t="s">
        <v>186</v>
      </c>
      <c r="C32" s="70">
        <v>277119732</v>
      </c>
      <c r="D32" s="70">
        <f t="shared" si="0"/>
        <v>-18136365</v>
      </c>
      <c r="E32" s="70">
        <v>258983367</v>
      </c>
      <c r="F32" s="74"/>
    </row>
    <row r="33" spans="1:6" s="53" customFormat="1" ht="15.75">
      <c r="A33" s="51">
        <v>2</v>
      </c>
      <c r="B33" s="52" t="s">
        <v>187</v>
      </c>
      <c r="C33" s="69">
        <f>C34+C42</f>
        <v>1097803873</v>
      </c>
      <c r="D33" s="69">
        <f>D34+D42</f>
        <v>26699324</v>
      </c>
      <c r="E33" s="69">
        <f>E34+E42</f>
        <v>1124503197</v>
      </c>
      <c r="F33" s="77"/>
    </row>
    <row r="34" spans="1:6" s="49" customFormat="1" ht="17.25" customHeight="1">
      <c r="A34" s="47" t="s">
        <v>111</v>
      </c>
      <c r="B34" s="48" t="s">
        <v>188</v>
      </c>
      <c r="C34" s="70">
        <v>661614896</v>
      </c>
      <c r="D34" s="70">
        <f>E34-C34</f>
        <v>8966728</v>
      </c>
      <c r="E34" s="70">
        <v>670581624</v>
      </c>
      <c r="F34" s="74"/>
    </row>
    <row r="35" spans="1:6" s="49" customFormat="1" ht="17.25" customHeight="1">
      <c r="A35" s="47" t="s">
        <v>112</v>
      </c>
      <c r="B35" s="50" t="s">
        <v>189</v>
      </c>
      <c r="C35" s="70">
        <v>29758845</v>
      </c>
      <c r="D35" s="70">
        <f aca="true" t="shared" si="1" ref="D35:D42">E35-C35</f>
        <v>-4816328</v>
      </c>
      <c r="E35" s="70">
        <v>24942517</v>
      </c>
      <c r="F35" s="74"/>
    </row>
    <row r="36" spans="1:6" s="49" customFormat="1" ht="31.5">
      <c r="A36" s="47" t="s">
        <v>113</v>
      </c>
      <c r="B36" s="50" t="s">
        <v>208</v>
      </c>
      <c r="C36" s="70">
        <v>0</v>
      </c>
      <c r="D36" s="70">
        <f t="shared" si="1"/>
        <v>0</v>
      </c>
      <c r="E36" s="70">
        <v>0</v>
      </c>
      <c r="F36" s="74"/>
    </row>
    <row r="37" spans="1:6" s="49" customFormat="1" ht="67.5" customHeight="1">
      <c r="A37" s="47" t="s">
        <v>114</v>
      </c>
      <c r="B37" s="50" t="s">
        <v>190</v>
      </c>
      <c r="C37" s="70">
        <v>0</v>
      </c>
      <c r="D37" s="70">
        <f t="shared" si="1"/>
        <v>0</v>
      </c>
      <c r="E37" s="70">
        <v>0</v>
      </c>
      <c r="F37" s="74"/>
    </row>
    <row r="38" spans="1:6" s="49" customFormat="1" ht="15.75">
      <c r="A38" s="47" t="s">
        <v>115</v>
      </c>
      <c r="B38" s="50" t="s">
        <v>191</v>
      </c>
      <c r="C38" s="70">
        <v>7438376</v>
      </c>
      <c r="D38" s="70">
        <f t="shared" si="1"/>
        <v>0</v>
      </c>
      <c r="E38" s="70">
        <v>7438376</v>
      </c>
      <c r="F38" s="74"/>
    </row>
    <row r="39" spans="1:6" s="49" customFormat="1" ht="15.75">
      <c r="A39" s="47" t="s">
        <v>116</v>
      </c>
      <c r="B39" s="50" t="s">
        <v>209</v>
      </c>
      <c r="C39" s="70">
        <v>7438376</v>
      </c>
      <c r="D39" s="70">
        <f t="shared" si="1"/>
        <v>0</v>
      </c>
      <c r="E39" s="70">
        <v>7438376</v>
      </c>
      <c r="F39" s="74"/>
    </row>
    <row r="40" spans="1:6" s="49" customFormat="1" ht="69.75" customHeight="1">
      <c r="A40" s="47" t="s">
        <v>210</v>
      </c>
      <c r="B40" s="48" t="s">
        <v>14</v>
      </c>
      <c r="C40" s="70">
        <v>0</v>
      </c>
      <c r="D40" s="70">
        <f t="shared" si="1"/>
        <v>0</v>
      </c>
      <c r="E40" s="70">
        <v>0</v>
      </c>
      <c r="F40" s="74"/>
    </row>
    <row r="41" spans="1:6" s="49" customFormat="1" ht="52.5" customHeight="1">
      <c r="A41" s="47" t="s">
        <v>211</v>
      </c>
      <c r="B41" s="48" t="s">
        <v>281</v>
      </c>
      <c r="C41" s="70">
        <v>0</v>
      </c>
      <c r="D41" s="70">
        <f t="shared" si="1"/>
        <v>0</v>
      </c>
      <c r="E41" s="70">
        <v>0</v>
      </c>
      <c r="F41" s="74"/>
    </row>
    <row r="42" spans="1:6" s="49" customFormat="1" ht="15.75">
      <c r="A42" s="47" t="s">
        <v>117</v>
      </c>
      <c r="B42" s="48" t="s">
        <v>99</v>
      </c>
      <c r="C42" s="70">
        <v>436188977</v>
      </c>
      <c r="D42" s="70">
        <f t="shared" si="1"/>
        <v>17732596</v>
      </c>
      <c r="E42" s="70">
        <v>453921573</v>
      </c>
      <c r="F42" s="74"/>
    </row>
    <row r="43" spans="1:6" s="49" customFormat="1" ht="21" customHeight="1">
      <c r="A43" s="51">
        <v>3</v>
      </c>
      <c r="B43" s="54" t="s">
        <v>192</v>
      </c>
      <c r="C43" s="69">
        <f>C22-C33</f>
        <v>-44000000</v>
      </c>
      <c r="D43" s="69">
        <f>D22-D33</f>
        <v>-4800000</v>
      </c>
      <c r="E43" s="69">
        <f>E22-E33</f>
        <v>-48800000</v>
      </c>
      <c r="F43" s="74"/>
    </row>
    <row r="44" spans="1:6" s="49" customFormat="1" ht="18.75" customHeight="1">
      <c r="A44" s="51">
        <v>4</v>
      </c>
      <c r="B44" s="54" t="s">
        <v>193</v>
      </c>
      <c r="C44" s="69">
        <f>C45+C47+C49+C54</f>
        <v>80480952</v>
      </c>
      <c r="D44" s="69">
        <f>D45+D47+D49+D54</f>
        <v>12900000</v>
      </c>
      <c r="E44" s="69">
        <f>E45+E47+E49+E54</f>
        <v>93380952</v>
      </c>
      <c r="F44" s="74"/>
    </row>
    <row r="45" spans="1:6" s="49" customFormat="1" ht="18" customHeight="1">
      <c r="A45" s="47" t="s">
        <v>118</v>
      </c>
      <c r="B45" s="50" t="s">
        <v>194</v>
      </c>
      <c r="C45" s="70">
        <v>0</v>
      </c>
      <c r="D45" s="70">
        <f>E45-C45</f>
        <v>0</v>
      </c>
      <c r="E45" s="70">
        <v>0</v>
      </c>
      <c r="F45" s="74"/>
    </row>
    <row r="46" spans="1:6" s="49" customFormat="1" ht="18" customHeight="1">
      <c r="A46" s="47" t="s">
        <v>119</v>
      </c>
      <c r="B46" s="48" t="s">
        <v>195</v>
      </c>
      <c r="C46" s="70">
        <v>0</v>
      </c>
      <c r="D46" s="70">
        <f>E46-C46</f>
        <v>0</v>
      </c>
      <c r="E46" s="70">
        <v>0</v>
      </c>
      <c r="F46" s="74"/>
    </row>
    <row r="47" spans="1:6" s="49" customFormat="1" ht="18" customHeight="1">
      <c r="A47" s="47" t="s">
        <v>120</v>
      </c>
      <c r="B47" s="50" t="s">
        <v>196</v>
      </c>
      <c r="C47" s="70">
        <v>26093661</v>
      </c>
      <c r="D47" s="70">
        <f aca="true" t="shared" si="2" ref="D47:D55">E47-C47</f>
        <v>990224</v>
      </c>
      <c r="E47" s="70">
        <v>27083885</v>
      </c>
      <c r="F47" s="74"/>
    </row>
    <row r="48" spans="1:6" s="49" customFormat="1" ht="15.75">
      <c r="A48" s="47" t="s">
        <v>121</v>
      </c>
      <c r="B48" s="50" t="s">
        <v>195</v>
      </c>
      <c r="C48" s="70">
        <v>24000000</v>
      </c>
      <c r="D48" s="70">
        <f t="shared" si="2"/>
        <v>990224</v>
      </c>
      <c r="E48" s="70">
        <v>24990224</v>
      </c>
      <c r="F48" s="74"/>
    </row>
    <row r="49" spans="1:6" s="49" customFormat="1" ht="18" customHeight="1">
      <c r="A49" s="47" t="s">
        <v>122</v>
      </c>
      <c r="B49" s="50" t="s">
        <v>197</v>
      </c>
      <c r="C49" s="70">
        <v>54387291</v>
      </c>
      <c r="D49" s="70">
        <f t="shared" si="2"/>
        <v>11909776</v>
      </c>
      <c r="E49" s="70">
        <v>66297067</v>
      </c>
      <c r="F49" s="74"/>
    </row>
    <row r="50" spans="1:6" s="42" customFormat="1" ht="18.75" customHeight="1">
      <c r="A50" s="157" t="s">
        <v>100</v>
      </c>
      <c r="B50" s="157" t="s">
        <v>64</v>
      </c>
      <c r="C50" s="157" t="s">
        <v>67</v>
      </c>
      <c r="D50" s="157" t="s">
        <v>66</v>
      </c>
      <c r="E50" s="157" t="s">
        <v>67</v>
      </c>
      <c r="F50" s="75"/>
    </row>
    <row r="51" spans="1:6" s="42" customFormat="1" ht="18.75" customHeight="1">
      <c r="A51" s="157"/>
      <c r="B51" s="157"/>
      <c r="C51" s="157"/>
      <c r="D51" s="157"/>
      <c r="E51" s="157"/>
      <c r="F51" s="75"/>
    </row>
    <row r="52" spans="1:6" s="44" customFormat="1" ht="15">
      <c r="A52" s="43">
        <v>1</v>
      </c>
      <c r="B52" s="43">
        <v>2</v>
      </c>
      <c r="C52" s="43">
        <v>5</v>
      </c>
      <c r="D52" s="43">
        <v>4</v>
      </c>
      <c r="E52" s="43">
        <v>5</v>
      </c>
      <c r="F52" s="76"/>
    </row>
    <row r="53" spans="1:6" s="49" customFormat="1" ht="18" customHeight="1">
      <c r="A53" s="47" t="s">
        <v>123</v>
      </c>
      <c r="B53" s="50" t="s">
        <v>195</v>
      </c>
      <c r="C53" s="70">
        <v>20000000</v>
      </c>
      <c r="D53" s="70">
        <f t="shared" si="2"/>
        <v>3809776</v>
      </c>
      <c r="E53" s="70">
        <v>23809776</v>
      </c>
      <c r="F53" s="74"/>
    </row>
    <row r="54" spans="1:6" s="49" customFormat="1" ht="18" customHeight="1">
      <c r="A54" s="47" t="s">
        <v>124</v>
      </c>
      <c r="B54" s="48" t="s">
        <v>198</v>
      </c>
      <c r="C54" s="70">
        <v>0</v>
      </c>
      <c r="D54" s="70">
        <f t="shared" si="2"/>
        <v>0</v>
      </c>
      <c r="E54" s="70">
        <v>0</v>
      </c>
      <c r="F54" s="74"/>
    </row>
    <row r="55" spans="1:6" s="49" customFormat="1" ht="21" customHeight="1">
      <c r="A55" s="47" t="s">
        <v>125</v>
      </c>
      <c r="B55" s="50" t="s">
        <v>195</v>
      </c>
      <c r="C55" s="70">
        <v>0</v>
      </c>
      <c r="D55" s="70">
        <f t="shared" si="2"/>
        <v>0</v>
      </c>
      <c r="E55" s="70">
        <v>0</v>
      </c>
      <c r="F55" s="74"/>
    </row>
    <row r="56" spans="1:6" s="49" customFormat="1" ht="17.25" customHeight="1">
      <c r="A56" s="51">
        <v>5</v>
      </c>
      <c r="B56" s="54" t="s">
        <v>199</v>
      </c>
      <c r="C56" s="69">
        <f>C57+C62</f>
        <v>36480952</v>
      </c>
      <c r="D56" s="69">
        <f>D57+D62</f>
        <v>8100000</v>
      </c>
      <c r="E56" s="69">
        <f>E57+E62</f>
        <v>44580952</v>
      </c>
      <c r="F56" s="74"/>
    </row>
    <row r="57" spans="1:6" s="49" customFormat="1" ht="33.75" customHeight="1">
      <c r="A57" s="47" t="s">
        <v>126</v>
      </c>
      <c r="B57" s="50" t="s">
        <v>200</v>
      </c>
      <c r="C57" s="70">
        <v>36480952</v>
      </c>
      <c r="D57" s="70">
        <f aca="true" t="shared" si="3" ref="D57:D64">E57-C57</f>
        <v>8100000</v>
      </c>
      <c r="E57" s="70">
        <v>44580952</v>
      </c>
      <c r="F57" s="74"/>
    </row>
    <row r="58" spans="1:6" s="49" customFormat="1" ht="31.5">
      <c r="A58" s="47" t="s">
        <v>127</v>
      </c>
      <c r="B58" s="50" t="s">
        <v>15</v>
      </c>
      <c r="C58" s="70">
        <v>0</v>
      </c>
      <c r="D58" s="70">
        <f t="shared" si="3"/>
        <v>0</v>
      </c>
      <c r="E58" s="70">
        <v>0</v>
      </c>
      <c r="F58" s="74"/>
    </row>
    <row r="59" spans="1:6" s="49" customFormat="1" ht="31.5">
      <c r="A59" s="47" t="s">
        <v>128</v>
      </c>
      <c r="B59" s="50" t="s">
        <v>212</v>
      </c>
      <c r="C59" s="70">
        <v>0</v>
      </c>
      <c r="D59" s="70">
        <f t="shared" si="3"/>
        <v>0</v>
      </c>
      <c r="E59" s="70">
        <v>0</v>
      </c>
      <c r="F59" s="74"/>
    </row>
    <row r="60" spans="1:6" s="49" customFormat="1" ht="31.5">
      <c r="A60" s="47" t="s">
        <v>213</v>
      </c>
      <c r="B60" s="48" t="s">
        <v>214</v>
      </c>
      <c r="C60" s="70">
        <v>0</v>
      </c>
      <c r="D60" s="70">
        <f t="shared" si="3"/>
        <v>0</v>
      </c>
      <c r="E60" s="70">
        <v>0</v>
      </c>
      <c r="F60" s="74"/>
    </row>
    <row r="61" spans="1:6" s="49" customFormat="1" ht="31.5">
      <c r="A61" s="47" t="s">
        <v>215</v>
      </c>
      <c r="B61" s="48" t="s">
        <v>216</v>
      </c>
      <c r="C61" s="70">
        <v>0</v>
      </c>
      <c r="D61" s="70">
        <f t="shared" si="3"/>
        <v>0</v>
      </c>
      <c r="E61" s="70">
        <v>0</v>
      </c>
      <c r="F61" s="74"/>
    </row>
    <row r="62" spans="1:6" s="49" customFormat="1" ht="15.75">
      <c r="A62" s="47" t="s">
        <v>129</v>
      </c>
      <c r="B62" s="48" t="s">
        <v>201</v>
      </c>
      <c r="C62" s="70">
        <v>0</v>
      </c>
      <c r="D62" s="70">
        <f t="shared" si="3"/>
        <v>0</v>
      </c>
      <c r="E62" s="70">
        <v>0</v>
      </c>
      <c r="F62" s="74"/>
    </row>
    <row r="63" spans="1:6" s="49" customFormat="1" ht="15.75">
      <c r="A63" s="51">
        <v>6</v>
      </c>
      <c r="B63" s="54" t="s">
        <v>202</v>
      </c>
      <c r="C63" s="69">
        <v>290051342</v>
      </c>
      <c r="D63" s="69">
        <f t="shared" si="3"/>
        <v>3809776</v>
      </c>
      <c r="E63" s="69">
        <v>293861118</v>
      </c>
      <c r="F63" s="74"/>
    </row>
    <row r="64" spans="1:6" s="49" customFormat="1" ht="63">
      <c r="A64" s="51">
        <v>7</v>
      </c>
      <c r="B64" s="54" t="s">
        <v>203</v>
      </c>
      <c r="C64" s="69">
        <v>0</v>
      </c>
      <c r="D64" s="69">
        <f t="shared" si="3"/>
        <v>0</v>
      </c>
      <c r="E64" s="69">
        <v>0</v>
      </c>
      <c r="F64" s="74"/>
    </row>
    <row r="65" spans="1:6" s="49" customFormat="1" ht="31.5">
      <c r="A65" s="51">
        <v>8</v>
      </c>
      <c r="B65" s="54" t="s">
        <v>204</v>
      </c>
      <c r="C65" s="69" t="s">
        <v>65</v>
      </c>
      <c r="D65" s="69" t="s">
        <v>65</v>
      </c>
      <c r="E65" s="69" t="s">
        <v>65</v>
      </c>
      <c r="F65" s="74"/>
    </row>
    <row r="66" spans="1:6" s="49" customFormat="1" ht="15.75">
      <c r="A66" s="47" t="s">
        <v>130</v>
      </c>
      <c r="B66" s="50" t="s">
        <v>205</v>
      </c>
      <c r="C66" s="70">
        <v>113759245</v>
      </c>
      <c r="D66" s="70">
        <f>E66-C66</f>
        <v>23318319</v>
      </c>
      <c r="E66" s="70">
        <v>137077564</v>
      </c>
      <c r="F66" s="74"/>
    </row>
    <row r="67" spans="1:6" s="49" customFormat="1" ht="31.5">
      <c r="A67" s="47" t="s">
        <v>131</v>
      </c>
      <c r="B67" s="50" t="s">
        <v>217</v>
      </c>
      <c r="C67" s="70">
        <v>139852906</v>
      </c>
      <c r="D67" s="70">
        <f>E67-C67</f>
        <v>24308543</v>
      </c>
      <c r="E67" s="70">
        <v>164161449</v>
      </c>
      <c r="F67" s="74"/>
    </row>
    <row r="68" spans="1:6" s="49" customFormat="1" ht="21" customHeight="1">
      <c r="A68" s="51">
        <v>9</v>
      </c>
      <c r="B68" s="54" t="s">
        <v>206</v>
      </c>
      <c r="C68" s="69" t="s">
        <v>65</v>
      </c>
      <c r="D68" s="69" t="s">
        <v>65</v>
      </c>
      <c r="E68" s="69" t="s">
        <v>65</v>
      </c>
      <c r="F68" s="74"/>
    </row>
    <row r="69" spans="1:6" s="49" customFormat="1" ht="71.25" customHeight="1">
      <c r="A69" s="47" t="s">
        <v>132</v>
      </c>
      <c r="B69" s="50" t="s">
        <v>218</v>
      </c>
      <c r="C69" s="71">
        <v>0.0699</v>
      </c>
      <c r="D69" s="71">
        <f>E69-C69</f>
        <v>0.0016</v>
      </c>
      <c r="E69" s="71">
        <v>0.0715</v>
      </c>
      <c r="F69" s="74"/>
    </row>
    <row r="70" spans="1:6" s="49" customFormat="1" ht="66" customHeight="1">
      <c r="A70" s="47" t="s">
        <v>133</v>
      </c>
      <c r="B70" s="50" t="s">
        <v>219</v>
      </c>
      <c r="C70" s="71">
        <v>0.0699</v>
      </c>
      <c r="D70" s="71">
        <f aca="true" t="shared" si="4" ref="D70:D75">E70-C70</f>
        <v>0.0016</v>
      </c>
      <c r="E70" s="71">
        <v>0.0715</v>
      </c>
      <c r="F70" s="74"/>
    </row>
    <row r="71" spans="1:6" s="49" customFormat="1" ht="55.5" customHeight="1">
      <c r="A71" s="47" t="s">
        <v>134</v>
      </c>
      <c r="B71" s="50" t="s">
        <v>207</v>
      </c>
      <c r="C71" s="71">
        <v>0</v>
      </c>
      <c r="D71" s="71">
        <f t="shared" si="4"/>
        <v>0</v>
      </c>
      <c r="E71" s="71">
        <v>0</v>
      </c>
      <c r="F71" s="74"/>
    </row>
    <row r="72" spans="1:6" s="49" customFormat="1" ht="70.5" customHeight="1">
      <c r="A72" s="47" t="s">
        <v>135</v>
      </c>
      <c r="B72" s="50" t="s">
        <v>220</v>
      </c>
      <c r="C72" s="71">
        <v>0.0699</v>
      </c>
      <c r="D72" s="71">
        <f t="shared" si="4"/>
        <v>0.0016</v>
      </c>
      <c r="E72" s="71">
        <v>0.0715</v>
      </c>
      <c r="F72" s="74"/>
    </row>
    <row r="73" spans="1:6" s="49" customFormat="1" ht="57" customHeight="1">
      <c r="A73" s="47" t="s">
        <v>136</v>
      </c>
      <c r="B73" s="55" t="s">
        <v>221</v>
      </c>
      <c r="C73" s="71">
        <v>0.1082</v>
      </c>
      <c r="D73" s="71">
        <f t="shared" si="4"/>
        <v>0.0201</v>
      </c>
      <c r="E73" s="71">
        <v>0.1283</v>
      </c>
      <c r="F73" s="74"/>
    </row>
    <row r="74" spans="1:6" s="49" customFormat="1" ht="70.5" customHeight="1">
      <c r="A74" s="47" t="s">
        <v>137</v>
      </c>
      <c r="B74" s="50" t="s">
        <v>222</v>
      </c>
      <c r="C74" s="71">
        <v>0.1241</v>
      </c>
      <c r="D74" s="71">
        <f t="shared" si="4"/>
        <v>0</v>
      </c>
      <c r="E74" s="71">
        <v>0.1241</v>
      </c>
      <c r="F74" s="74"/>
    </row>
    <row r="75" spans="1:6" s="49" customFormat="1" ht="75.75" customHeight="1">
      <c r="A75" s="47" t="s">
        <v>138</v>
      </c>
      <c r="B75" s="50" t="s">
        <v>26</v>
      </c>
      <c r="C75" s="71">
        <v>0.1446</v>
      </c>
      <c r="D75" s="71">
        <f t="shared" si="4"/>
        <v>0</v>
      </c>
      <c r="E75" s="71">
        <v>0.1446</v>
      </c>
      <c r="F75" s="74"/>
    </row>
    <row r="76" spans="1:6" s="49" customFormat="1" ht="87.75" customHeight="1">
      <c r="A76" s="47" t="s">
        <v>139</v>
      </c>
      <c r="B76" s="50" t="s">
        <v>17</v>
      </c>
      <c r="C76" s="70" t="s">
        <v>68</v>
      </c>
      <c r="D76" s="70"/>
      <c r="E76" s="70" t="s">
        <v>68</v>
      </c>
      <c r="F76" s="74"/>
    </row>
    <row r="77" spans="1:6" s="49" customFormat="1" ht="67.5" customHeight="1">
      <c r="A77" s="47" t="s">
        <v>140</v>
      </c>
      <c r="B77" s="50" t="s">
        <v>223</v>
      </c>
      <c r="C77" s="70" t="s">
        <v>68</v>
      </c>
      <c r="D77" s="70"/>
      <c r="E77" s="70" t="s">
        <v>68</v>
      </c>
      <c r="F77" s="74"/>
    </row>
    <row r="78" spans="1:6" s="49" customFormat="1" ht="15.75">
      <c r="A78" s="51">
        <v>10</v>
      </c>
      <c r="B78" s="54" t="s">
        <v>27</v>
      </c>
      <c r="C78" s="69">
        <v>0</v>
      </c>
      <c r="D78" s="69">
        <f>E78-C78</f>
        <v>0</v>
      </c>
      <c r="E78" s="69">
        <v>0</v>
      </c>
      <c r="F78" s="74"/>
    </row>
    <row r="79" spans="1:6" s="49" customFormat="1" ht="18" customHeight="1">
      <c r="A79" s="47" t="s">
        <v>141</v>
      </c>
      <c r="B79" s="50" t="s">
        <v>28</v>
      </c>
      <c r="C79" s="70">
        <v>0</v>
      </c>
      <c r="D79" s="70">
        <f>E79-C79</f>
        <v>0</v>
      </c>
      <c r="E79" s="70">
        <v>0</v>
      </c>
      <c r="F79" s="74"/>
    </row>
    <row r="80" spans="1:6" s="49" customFormat="1" ht="31.5">
      <c r="A80" s="51">
        <v>11</v>
      </c>
      <c r="B80" s="54" t="s">
        <v>29</v>
      </c>
      <c r="C80" s="69" t="s">
        <v>65</v>
      </c>
      <c r="D80" s="69" t="s">
        <v>65</v>
      </c>
      <c r="E80" s="69" t="s">
        <v>65</v>
      </c>
      <c r="F80" s="74"/>
    </row>
    <row r="81" spans="1:6" s="42" customFormat="1" ht="18.75" customHeight="1">
      <c r="A81" s="157" t="s">
        <v>100</v>
      </c>
      <c r="B81" s="157" t="s">
        <v>64</v>
      </c>
      <c r="C81" s="157" t="s">
        <v>67</v>
      </c>
      <c r="D81" s="157" t="s">
        <v>66</v>
      </c>
      <c r="E81" s="157" t="s">
        <v>67</v>
      </c>
      <c r="F81" s="75"/>
    </row>
    <row r="82" spans="1:6" s="42" customFormat="1" ht="18.75" customHeight="1">
      <c r="A82" s="157"/>
      <c r="B82" s="157"/>
      <c r="C82" s="157"/>
      <c r="D82" s="157"/>
      <c r="E82" s="157"/>
      <c r="F82" s="75"/>
    </row>
    <row r="83" spans="1:6" s="44" customFormat="1" ht="15">
      <c r="A83" s="43">
        <v>1</v>
      </c>
      <c r="B83" s="43">
        <v>2</v>
      </c>
      <c r="C83" s="72">
        <v>5</v>
      </c>
      <c r="D83" s="72">
        <v>4</v>
      </c>
      <c r="E83" s="72">
        <v>5</v>
      </c>
      <c r="F83" s="76"/>
    </row>
    <row r="84" spans="1:6" s="49" customFormat="1" ht="20.25" customHeight="1">
      <c r="A84" s="47" t="s">
        <v>142</v>
      </c>
      <c r="B84" s="50" t="s">
        <v>30</v>
      </c>
      <c r="C84" s="70">
        <v>194364631</v>
      </c>
      <c r="D84" s="70">
        <f>E84-C84</f>
        <v>-141201</v>
      </c>
      <c r="E84" s="70">
        <v>194223430</v>
      </c>
      <c r="F84" s="74"/>
    </row>
    <row r="85" spans="1:6" s="49" customFormat="1" ht="31.5">
      <c r="A85" s="47" t="s">
        <v>143</v>
      </c>
      <c r="B85" s="50" t="s">
        <v>31</v>
      </c>
      <c r="C85" s="70">
        <v>80920498</v>
      </c>
      <c r="D85" s="70">
        <f aca="true" t="shared" si="5" ref="D85:D91">E85-C85</f>
        <v>625000</v>
      </c>
      <c r="E85" s="70">
        <v>81545498</v>
      </c>
      <c r="F85" s="74"/>
    </row>
    <row r="86" spans="1:6" s="49" customFormat="1" ht="15.75">
      <c r="A86" s="47" t="s">
        <v>144</v>
      </c>
      <c r="B86" s="50" t="s">
        <v>224</v>
      </c>
      <c r="C86" s="70">
        <v>675169837</v>
      </c>
      <c r="D86" s="70">
        <f t="shared" si="5"/>
        <v>8298777</v>
      </c>
      <c r="E86" s="70">
        <v>683468614</v>
      </c>
      <c r="F86" s="74"/>
    </row>
    <row r="87" spans="1:6" s="49" customFormat="1" ht="15.75">
      <c r="A87" s="47" t="s">
        <v>145</v>
      </c>
      <c r="B87" s="50" t="s">
        <v>32</v>
      </c>
      <c r="C87" s="70">
        <v>282372599</v>
      </c>
      <c r="D87" s="70">
        <f t="shared" si="5"/>
        <v>2737556</v>
      </c>
      <c r="E87" s="70">
        <v>285110155</v>
      </c>
      <c r="F87" s="74"/>
    </row>
    <row r="88" spans="1:6" s="49" customFormat="1" ht="15.75">
      <c r="A88" s="47" t="s">
        <v>146</v>
      </c>
      <c r="B88" s="50" t="s">
        <v>33</v>
      </c>
      <c r="C88" s="70">
        <v>392797238</v>
      </c>
      <c r="D88" s="70">
        <f t="shared" si="5"/>
        <v>5561221</v>
      </c>
      <c r="E88" s="70">
        <v>398358459</v>
      </c>
      <c r="F88" s="74"/>
    </row>
    <row r="89" spans="1:6" s="49" customFormat="1" ht="15.75">
      <c r="A89" s="47" t="s">
        <v>147</v>
      </c>
      <c r="B89" s="48" t="s">
        <v>34</v>
      </c>
      <c r="C89" s="70">
        <v>275693361</v>
      </c>
      <c r="D89" s="70">
        <f t="shared" si="5"/>
        <v>5224846</v>
      </c>
      <c r="E89" s="70">
        <v>280918207</v>
      </c>
      <c r="F89" s="74"/>
    </row>
    <row r="90" spans="1:6" s="49" customFormat="1" ht="15.75">
      <c r="A90" s="47" t="s">
        <v>148</v>
      </c>
      <c r="B90" s="48" t="s">
        <v>35</v>
      </c>
      <c r="C90" s="70">
        <v>22905878</v>
      </c>
      <c r="D90" s="70">
        <f t="shared" si="5"/>
        <v>-164216</v>
      </c>
      <c r="E90" s="70">
        <v>22741662</v>
      </c>
      <c r="F90" s="74"/>
    </row>
    <row r="91" spans="1:6" s="49" customFormat="1" ht="15.75">
      <c r="A91" s="47" t="s">
        <v>149</v>
      </c>
      <c r="B91" s="48" t="s">
        <v>36</v>
      </c>
      <c r="C91" s="70">
        <v>108098365</v>
      </c>
      <c r="D91" s="70">
        <f t="shared" si="5"/>
        <v>3490150</v>
      </c>
      <c r="E91" s="70">
        <v>111588515</v>
      </c>
      <c r="F91" s="74"/>
    </row>
    <row r="92" spans="1:6" s="49" customFormat="1" ht="31.5">
      <c r="A92" s="51">
        <v>12</v>
      </c>
      <c r="B92" s="54" t="s">
        <v>37</v>
      </c>
      <c r="C92" s="69" t="s">
        <v>65</v>
      </c>
      <c r="D92" s="69" t="s">
        <v>65</v>
      </c>
      <c r="E92" s="69" t="s">
        <v>65</v>
      </c>
      <c r="F92" s="74"/>
    </row>
    <row r="93" spans="1:6" s="49" customFormat="1" ht="36.75" customHeight="1">
      <c r="A93" s="47" t="s">
        <v>150</v>
      </c>
      <c r="B93" s="48" t="s">
        <v>38</v>
      </c>
      <c r="C93" s="70">
        <v>144080994</v>
      </c>
      <c r="D93" s="70">
        <f>E93-C93</f>
        <v>2040766</v>
      </c>
      <c r="E93" s="70">
        <v>146121760</v>
      </c>
      <c r="F93" s="74"/>
    </row>
    <row r="94" spans="1:6" s="49" customFormat="1" ht="15.75">
      <c r="A94" s="47" t="s">
        <v>151</v>
      </c>
      <c r="B94" s="48" t="s">
        <v>39</v>
      </c>
      <c r="C94" s="70">
        <v>112679114</v>
      </c>
      <c r="D94" s="70">
        <f aca="true" t="shared" si="6" ref="D94:D112">E94-C94</f>
        <v>1709661</v>
      </c>
      <c r="E94" s="70">
        <v>114388775</v>
      </c>
      <c r="F94" s="74"/>
    </row>
    <row r="95" spans="1:6" s="49" customFormat="1" ht="36" customHeight="1">
      <c r="A95" s="47" t="s">
        <v>152</v>
      </c>
      <c r="B95" s="56" t="s">
        <v>40</v>
      </c>
      <c r="C95" s="70">
        <v>110287735</v>
      </c>
      <c r="D95" s="70">
        <f t="shared" si="6"/>
        <v>1933991</v>
      </c>
      <c r="E95" s="70">
        <v>112221726</v>
      </c>
      <c r="F95" s="74"/>
    </row>
    <row r="96" spans="1:6" s="49" customFormat="1" ht="39.75" customHeight="1">
      <c r="A96" s="47" t="s">
        <v>153</v>
      </c>
      <c r="B96" s="48" t="s">
        <v>41</v>
      </c>
      <c r="C96" s="70">
        <v>268996519</v>
      </c>
      <c r="D96" s="70">
        <f t="shared" si="6"/>
        <v>-18448365</v>
      </c>
      <c r="E96" s="70">
        <v>250548154</v>
      </c>
      <c r="F96" s="74"/>
    </row>
    <row r="97" spans="1:6" s="49" customFormat="1" ht="15.75">
      <c r="A97" s="47" t="s">
        <v>154</v>
      </c>
      <c r="B97" s="48" t="s">
        <v>39</v>
      </c>
      <c r="C97" s="70">
        <v>244185929</v>
      </c>
      <c r="D97" s="70">
        <f t="shared" si="6"/>
        <v>-18448805</v>
      </c>
      <c r="E97" s="70">
        <v>225737124</v>
      </c>
      <c r="F97" s="74"/>
    </row>
    <row r="98" spans="1:6" s="49" customFormat="1" ht="31.5">
      <c r="A98" s="47" t="s">
        <v>155</v>
      </c>
      <c r="B98" s="48" t="s">
        <v>42</v>
      </c>
      <c r="C98" s="70">
        <v>232742655</v>
      </c>
      <c r="D98" s="70">
        <f>E98-C98</f>
        <v>-14198805</v>
      </c>
      <c r="E98" s="70">
        <v>218543850</v>
      </c>
      <c r="F98" s="74"/>
    </row>
    <row r="99" spans="1:6" s="49" customFormat="1" ht="31.5">
      <c r="A99" s="47" t="s">
        <v>156</v>
      </c>
      <c r="B99" s="48" t="s">
        <v>43</v>
      </c>
      <c r="C99" s="70">
        <v>155400538</v>
      </c>
      <c r="D99" s="70">
        <f t="shared" si="6"/>
        <v>2114786</v>
      </c>
      <c r="E99" s="70">
        <v>157515324</v>
      </c>
      <c r="F99" s="74"/>
    </row>
    <row r="100" spans="1:6" s="49" customFormat="1" ht="15.75">
      <c r="A100" s="47" t="s">
        <v>157</v>
      </c>
      <c r="B100" s="48" t="s">
        <v>44</v>
      </c>
      <c r="C100" s="70">
        <v>113435081</v>
      </c>
      <c r="D100" s="70">
        <f t="shared" si="6"/>
        <v>1768440</v>
      </c>
      <c r="E100" s="70">
        <v>115203521</v>
      </c>
      <c r="F100" s="74"/>
    </row>
    <row r="101" spans="1:6" s="49" customFormat="1" ht="47.25">
      <c r="A101" s="47" t="s">
        <v>158</v>
      </c>
      <c r="B101" s="48" t="s">
        <v>45</v>
      </c>
      <c r="C101" s="70">
        <v>152898434</v>
      </c>
      <c r="D101" s="70">
        <f t="shared" si="6"/>
        <v>2307007</v>
      </c>
      <c r="E101" s="70">
        <v>155205441</v>
      </c>
      <c r="F101" s="74"/>
    </row>
    <row r="102" spans="1:6" s="49" customFormat="1" ht="31.5">
      <c r="A102" s="47" t="s">
        <v>159</v>
      </c>
      <c r="B102" s="48" t="s">
        <v>46</v>
      </c>
      <c r="C102" s="70">
        <v>324414114</v>
      </c>
      <c r="D102" s="70">
        <f t="shared" si="6"/>
        <v>-18828816</v>
      </c>
      <c r="E102" s="70">
        <v>305585298</v>
      </c>
      <c r="F102" s="74"/>
    </row>
    <row r="103" spans="1:6" s="49" customFormat="1" ht="15.75">
      <c r="A103" s="47" t="s">
        <v>160</v>
      </c>
      <c r="B103" s="48" t="s">
        <v>47</v>
      </c>
      <c r="C103" s="70">
        <v>244185929</v>
      </c>
      <c r="D103" s="70">
        <f t="shared" si="6"/>
        <v>-18881719</v>
      </c>
      <c r="E103" s="70">
        <v>225304210</v>
      </c>
      <c r="F103" s="74"/>
    </row>
    <row r="104" spans="1:6" s="49" customFormat="1" ht="54.75" customHeight="1">
      <c r="A104" s="47" t="s">
        <v>161</v>
      </c>
      <c r="B104" s="48" t="s">
        <v>48</v>
      </c>
      <c r="C104" s="70">
        <v>293164890</v>
      </c>
      <c r="D104" s="70">
        <f t="shared" si="6"/>
        <v>-9177190</v>
      </c>
      <c r="E104" s="70">
        <v>283987700</v>
      </c>
      <c r="F104" s="74"/>
    </row>
    <row r="105" spans="1:6" s="49" customFormat="1" ht="63">
      <c r="A105" s="47" t="s">
        <v>225</v>
      </c>
      <c r="B105" s="48" t="s">
        <v>18</v>
      </c>
      <c r="C105" s="70">
        <v>51708389</v>
      </c>
      <c r="D105" s="70">
        <f t="shared" si="6"/>
        <v>5498603</v>
      </c>
      <c r="E105" s="70">
        <v>57206992</v>
      </c>
      <c r="F105" s="74"/>
    </row>
    <row r="106" spans="1:6" s="49" customFormat="1" ht="31.5">
      <c r="A106" s="47" t="s">
        <v>227</v>
      </c>
      <c r="B106" s="48" t="s">
        <v>228</v>
      </c>
      <c r="C106" s="70">
        <v>51708389</v>
      </c>
      <c r="D106" s="70">
        <f t="shared" si="6"/>
        <v>5498603</v>
      </c>
      <c r="E106" s="70">
        <v>57206992</v>
      </c>
      <c r="F106" s="74"/>
    </row>
    <row r="107" spans="1:6" s="49" customFormat="1" ht="47.25">
      <c r="A107" s="47" t="s">
        <v>229</v>
      </c>
      <c r="B107" s="48" t="s">
        <v>230</v>
      </c>
      <c r="C107" s="70">
        <v>51708389</v>
      </c>
      <c r="D107" s="70">
        <f t="shared" si="6"/>
        <v>5498603</v>
      </c>
      <c r="E107" s="70">
        <v>57206992</v>
      </c>
      <c r="F107" s="74"/>
    </row>
    <row r="108" spans="1:6" s="49" customFormat="1" ht="31.5">
      <c r="A108" s="47" t="s">
        <v>226</v>
      </c>
      <c r="B108" s="48" t="s">
        <v>228</v>
      </c>
      <c r="C108" s="70">
        <v>51708389</v>
      </c>
      <c r="D108" s="70">
        <f t="shared" si="6"/>
        <v>5498603</v>
      </c>
      <c r="E108" s="70">
        <v>57206992</v>
      </c>
      <c r="F108" s="74"/>
    </row>
    <row r="109" spans="1:6" s="49" customFormat="1" ht="63">
      <c r="A109" s="47" t="s">
        <v>231</v>
      </c>
      <c r="B109" s="48" t="s">
        <v>1</v>
      </c>
      <c r="C109" s="70">
        <v>0</v>
      </c>
      <c r="D109" s="70">
        <f t="shared" si="6"/>
        <v>0</v>
      </c>
      <c r="E109" s="70">
        <v>0</v>
      </c>
      <c r="F109" s="74"/>
    </row>
    <row r="110" spans="1:6" s="49" customFormat="1" ht="31.5">
      <c r="A110" s="47" t="s">
        <v>2</v>
      </c>
      <c r="B110" s="48" t="s">
        <v>228</v>
      </c>
      <c r="C110" s="70">
        <v>0</v>
      </c>
      <c r="D110" s="70">
        <f t="shared" si="6"/>
        <v>0</v>
      </c>
      <c r="E110" s="70">
        <v>0</v>
      </c>
      <c r="F110" s="74"/>
    </row>
    <row r="111" spans="1:6" s="49" customFormat="1" ht="63">
      <c r="A111" s="47" t="s">
        <v>3</v>
      </c>
      <c r="B111" s="48" t="s">
        <v>4</v>
      </c>
      <c r="C111" s="70">
        <v>0</v>
      </c>
      <c r="D111" s="70">
        <f t="shared" si="6"/>
        <v>0</v>
      </c>
      <c r="E111" s="70">
        <v>0</v>
      </c>
      <c r="F111" s="74"/>
    </row>
    <row r="112" spans="1:6" s="49" customFormat="1" ht="31.5">
      <c r="A112" s="47" t="s">
        <v>5</v>
      </c>
      <c r="B112" s="48" t="s">
        <v>228</v>
      </c>
      <c r="C112" s="70">
        <v>0</v>
      </c>
      <c r="D112" s="70">
        <f t="shared" si="6"/>
        <v>0</v>
      </c>
      <c r="E112" s="70">
        <v>0</v>
      </c>
      <c r="F112" s="74"/>
    </row>
    <row r="113" spans="1:6" s="49" customFormat="1" ht="54" customHeight="1">
      <c r="A113" s="51">
        <v>13</v>
      </c>
      <c r="B113" s="54" t="s">
        <v>49</v>
      </c>
      <c r="C113" s="69" t="s">
        <v>65</v>
      </c>
      <c r="D113" s="69" t="s">
        <v>65</v>
      </c>
      <c r="E113" s="69" t="s">
        <v>65</v>
      </c>
      <c r="F113" s="74"/>
    </row>
    <row r="114" spans="1:6" s="49" customFormat="1" ht="52.5" customHeight="1">
      <c r="A114" s="47" t="s">
        <v>162</v>
      </c>
      <c r="B114" s="48" t="s">
        <v>50</v>
      </c>
      <c r="C114" s="70">
        <v>0</v>
      </c>
      <c r="D114" s="70">
        <f>E114-C114</f>
        <v>0</v>
      </c>
      <c r="E114" s="70">
        <v>0</v>
      </c>
      <c r="F114" s="74"/>
    </row>
    <row r="115" spans="1:6" s="49" customFormat="1" ht="54.75" customHeight="1">
      <c r="A115" s="47" t="s">
        <v>163</v>
      </c>
      <c r="B115" s="48" t="s">
        <v>51</v>
      </c>
      <c r="C115" s="70">
        <v>0</v>
      </c>
      <c r="D115" s="70">
        <f aca="true" t="shared" si="7" ref="D115:D123">E115-C115</f>
        <v>0</v>
      </c>
      <c r="E115" s="70">
        <v>0</v>
      </c>
      <c r="F115" s="74"/>
    </row>
    <row r="116" spans="1:6" s="49" customFormat="1" ht="40.5" customHeight="1">
      <c r="A116" s="47" t="s">
        <v>164</v>
      </c>
      <c r="B116" s="48" t="s">
        <v>52</v>
      </c>
      <c r="C116" s="70">
        <v>0</v>
      </c>
      <c r="D116" s="70">
        <f t="shared" si="7"/>
        <v>0</v>
      </c>
      <c r="E116" s="70">
        <v>0</v>
      </c>
      <c r="F116" s="74"/>
    </row>
    <row r="117" spans="1:6" s="42" customFormat="1" ht="18.75" customHeight="1">
      <c r="A117" s="157" t="s">
        <v>100</v>
      </c>
      <c r="B117" s="157" t="s">
        <v>64</v>
      </c>
      <c r="C117" s="157" t="s">
        <v>67</v>
      </c>
      <c r="D117" s="157" t="s">
        <v>66</v>
      </c>
      <c r="E117" s="157" t="s">
        <v>67</v>
      </c>
      <c r="F117" s="75"/>
    </row>
    <row r="118" spans="1:6" s="42" customFormat="1" ht="18.75" customHeight="1">
      <c r="A118" s="157"/>
      <c r="B118" s="157"/>
      <c r="C118" s="157"/>
      <c r="D118" s="157"/>
      <c r="E118" s="157"/>
      <c r="F118" s="75"/>
    </row>
    <row r="119" spans="1:6" s="44" customFormat="1" ht="15">
      <c r="A119" s="43">
        <v>1</v>
      </c>
      <c r="B119" s="43">
        <v>2</v>
      </c>
      <c r="C119" s="72">
        <v>5</v>
      </c>
      <c r="D119" s="72">
        <v>4</v>
      </c>
      <c r="E119" s="72">
        <v>5</v>
      </c>
      <c r="F119" s="76"/>
    </row>
    <row r="120" spans="1:6" s="49" customFormat="1" ht="47.25">
      <c r="A120" s="47" t="s">
        <v>165</v>
      </c>
      <c r="B120" s="48" t="s">
        <v>53</v>
      </c>
      <c r="C120" s="70">
        <v>0</v>
      </c>
      <c r="D120" s="70">
        <f t="shared" si="7"/>
        <v>0</v>
      </c>
      <c r="E120" s="70">
        <v>0</v>
      </c>
      <c r="F120" s="74"/>
    </row>
    <row r="121" spans="1:6" s="49" customFormat="1" ht="56.25" customHeight="1">
      <c r="A121" s="47" t="s">
        <v>166</v>
      </c>
      <c r="B121" s="48" t="s">
        <v>54</v>
      </c>
      <c r="C121" s="70">
        <v>0</v>
      </c>
      <c r="D121" s="70">
        <f t="shared" si="7"/>
        <v>0</v>
      </c>
      <c r="E121" s="70">
        <v>0</v>
      </c>
      <c r="F121" s="74"/>
    </row>
    <row r="122" spans="1:6" s="49" customFormat="1" ht="47.25">
      <c r="A122" s="47" t="s">
        <v>167</v>
      </c>
      <c r="B122" s="48" t="s">
        <v>55</v>
      </c>
      <c r="C122" s="70">
        <v>0</v>
      </c>
      <c r="D122" s="70">
        <f t="shared" si="7"/>
        <v>0</v>
      </c>
      <c r="E122" s="70">
        <v>0</v>
      </c>
      <c r="F122" s="74"/>
    </row>
    <row r="123" spans="1:6" s="49" customFormat="1" ht="31.5">
      <c r="A123" s="47" t="s">
        <v>168</v>
      </c>
      <c r="B123" s="48" t="s">
        <v>56</v>
      </c>
      <c r="C123" s="70">
        <v>0</v>
      </c>
      <c r="D123" s="70">
        <f t="shared" si="7"/>
        <v>0</v>
      </c>
      <c r="E123" s="70">
        <v>0</v>
      </c>
      <c r="F123" s="74"/>
    </row>
    <row r="124" spans="1:6" s="49" customFormat="1" ht="20.25" customHeight="1">
      <c r="A124" s="51">
        <v>14</v>
      </c>
      <c r="B124" s="54" t="s">
        <v>57</v>
      </c>
      <c r="C124" s="69" t="s">
        <v>65</v>
      </c>
      <c r="D124" s="69" t="s">
        <v>65</v>
      </c>
      <c r="E124" s="69" t="s">
        <v>65</v>
      </c>
      <c r="F124" s="74"/>
    </row>
    <row r="125" spans="1:6" s="49" customFormat="1" ht="47.25">
      <c r="A125" s="47" t="s">
        <v>169</v>
      </c>
      <c r="B125" s="48" t="s">
        <v>58</v>
      </c>
      <c r="C125" s="70">
        <v>36480952</v>
      </c>
      <c r="D125" s="70">
        <f>E125-C125</f>
        <v>8100000</v>
      </c>
      <c r="E125" s="70">
        <v>44580952</v>
      </c>
      <c r="F125" s="74"/>
    </row>
    <row r="126" spans="1:6" s="49" customFormat="1" ht="15.75">
      <c r="A126" s="47" t="s">
        <v>170</v>
      </c>
      <c r="B126" s="48" t="s">
        <v>59</v>
      </c>
      <c r="C126" s="70">
        <v>950000</v>
      </c>
      <c r="D126" s="70">
        <f aca="true" t="shared" si="8" ref="D126:D131">E126-C126</f>
        <v>0</v>
      </c>
      <c r="E126" s="70">
        <v>950000</v>
      </c>
      <c r="F126" s="74"/>
    </row>
    <row r="127" spans="1:6" s="49" customFormat="1" ht="15.75">
      <c r="A127" s="47" t="s">
        <v>171</v>
      </c>
      <c r="B127" s="48" t="s">
        <v>60</v>
      </c>
      <c r="C127" s="70">
        <v>1308991</v>
      </c>
      <c r="D127" s="70">
        <f t="shared" si="8"/>
        <v>0</v>
      </c>
      <c r="E127" s="70">
        <v>1308991</v>
      </c>
      <c r="F127" s="74"/>
    </row>
    <row r="128" spans="1:6" s="49" customFormat="1" ht="21.75" customHeight="1">
      <c r="A128" s="47" t="s">
        <v>172</v>
      </c>
      <c r="B128" s="48" t="s">
        <v>61</v>
      </c>
      <c r="C128" s="70">
        <v>79061</v>
      </c>
      <c r="D128" s="70">
        <f t="shared" si="8"/>
        <v>0</v>
      </c>
      <c r="E128" s="70">
        <v>79061</v>
      </c>
      <c r="F128" s="74"/>
    </row>
    <row r="129" spans="1:6" s="49" customFormat="1" ht="31.5">
      <c r="A129" s="47" t="s">
        <v>173</v>
      </c>
      <c r="B129" s="48" t="s">
        <v>6</v>
      </c>
      <c r="C129" s="70">
        <v>1229930</v>
      </c>
      <c r="D129" s="70">
        <f t="shared" si="8"/>
        <v>0</v>
      </c>
      <c r="E129" s="70">
        <v>1229930</v>
      </c>
      <c r="F129" s="74"/>
    </row>
    <row r="130" spans="1:6" s="49" customFormat="1" ht="15.75">
      <c r="A130" s="47" t="s">
        <v>174</v>
      </c>
      <c r="B130" s="48" t="s">
        <v>62</v>
      </c>
      <c r="C130" s="70">
        <v>0</v>
      </c>
      <c r="D130" s="70">
        <f t="shared" si="8"/>
        <v>0</v>
      </c>
      <c r="E130" s="70">
        <v>0</v>
      </c>
      <c r="F130" s="74"/>
    </row>
    <row r="131" spans="1:6" s="49" customFormat="1" ht="31.5">
      <c r="A131" s="47" t="s">
        <v>175</v>
      </c>
      <c r="B131" s="48" t="s">
        <v>63</v>
      </c>
      <c r="C131" s="70">
        <v>0</v>
      </c>
      <c r="D131" s="70">
        <f t="shared" si="8"/>
        <v>0</v>
      </c>
      <c r="E131" s="70">
        <v>0</v>
      </c>
      <c r="F131" s="74"/>
    </row>
    <row r="132" spans="1:6" s="53" customFormat="1" ht="15.75">
      <c r="A132" s="51">
        <v>15</v>
      </c>
      <c r="B132" s="57" t="s">
        <v>7</v>
      </c>
      <c r="C132" s="69" t="s">
        <v>65</v>
      </c>
      <c r="D132" s="69" t="s">
        <v>65</v>
      </c>
      <c r="E132" s="69" t="s">
        <v>65</v>
      </c>
      <c r="F132" s="77"/>
    </row>
    <row r="133" spans="1:6" s="49" customFormat="1" ht="15.75">
      <c r="A133" s="47" t="s">
        <v>8</v>
      </c>
      <c r="B133" s="48" t="s">
        <v>9</v>
      </c>
      <c r="C133" s="70">
        <v>0</v>
      </c>
      <c r="D133" s="70">
        <f>E133-C133</f>
        <v>0</v>
      </c>
      <c r="E133" s="70">
        <v>0</v>
      </c>
      <c r="F133" s="74"/>
    </row>
    <row r="134" spans="1:6" s="49" customFormat="1" ht="15.75">
      <c r="A134" s="47" t="s">
        <v>10</v>
      </c>
      <c r="B134" s="48" t="s">
        <v>11</v>
      </c>
      <c r="C134" s="70">
        <v>0</v>
      </c>
      <c r="D134" s="70">
        <f>E134-C134</f>
        <v>0</v>
      </c>
      <c r="E134" s="70">
        <v>0</v>
      </c>
      <c r="F134" s="74"/>
    </row>
    <row r="135" spans="1:6" s="49" customFormat="1" ht="47.25">
      <c r="A135" s="47" t="s">
        <v>12</v>
      </c>
      <c r="B135" s="48" t="s">
        <v>13</v>
      </c>
      <c r="C135" s="70">
        <v>0</v>
      </c>
      <c r="D135" s="70">
        <f>E135-C135</f>
        <v>0</v>
      </c>
      <c r="E135" s="70">
        <v>0</v>
      </c>
      <c r="F135" s="74"/>
    </row>
    <row r="136" spans="1:6" s="53" customFormat="1" ht="31.5">
      <c r="A136" s="51">
        <v>16</v>
      </c>
      <c r="B136" s="57" t="s">
        <v>22</v>
      </c>
      <c r="C136" s="69" t="s">
        <v>65</v>
      </c>
      <c r="D136" s="69" t="s">
        <v>65</v>
      </c>
      <c r="E136" s="69" t="s">
        <v>65</v>
      </c>
      <c r="F136" s="77"/>
    </row>
    <row r="137" spans="1:6" s="49" customFormat="1" ht="31.5">
      <c r="A137" s="47" t="s">
        <v>19</v>
      </c>
      <c r="B137" s="48" t="s">
        <v>23</v>
      </c>
      <c r="C137" s="70" t="s">
        <v>65</v>
      </c>
      <c r="D137" s="70" t="s">
        <v>65</v>
      </c>
      <c r="E137" s="70" t="s">
        <v>65</v>
      </c>
      <c r="F137" s="74"/>
    </row>
    <row r="138" spans="1:6" s="49" customFormat="1" ht="31.5">
      <c r="A138" s="47" t="s">
        <v>20</v>
      </c>
      <c r="B138" s="48" t="s">
        <v>24</v>
      </c>
      <c r="C138" s="70" t="s">
        <v>65</v>
      </c>
      <c r="D138" s="70" t="s">
        <v>65</v>
      </c>
      <c r="E138" s="70" t="s">
        <v>65</v>
      </c>
      <c r="F138" s="74"/>
    </row>
    <row r="139" spans="1:6" s="49" customFormat="1" ht="31.5">
      <c r="A139" s="47" t="s">
        <v>21</v>
      </c>
      <c r="B139" s="48" t="s">
        <v>25</v>
      </c>
      <c r="C139" s="70" t="s">
        <v>65</v>
      </c>
      <c r="D139" s="70" t="s">
        <v>65</v>
      </c>
      <c r="E139" s="70" t="s">
        <v>65</v>
      </c>
      <c r="F139" s="74"/>
    </row>
    <row r="140" spans="1:6" s="49" customFormat="1" ht="6.75" customHeight="1">
      <c r="A140" s="64"/>
      <c r="B140" s="65"/>
      <c r="C140" s="66"/>
      <c r="D140" s="66"/>
      <c r="E140" s="66"/>
      <c r="F140" s="74"/>
    </row>
    <row r="141" spans="1:6" ht="15.75">
      <c r="A141" s="154" t="s">
        <v>232</v>
      </c>
      <c r="B141" s="154"/>
      <c r="C141" s="154"/>
      <c r="D141" s="154"/>
      <c r="E141" s="154"/>
      <c r="F141" s="61"/>
    </row>
    <row r="142" spans="1:6" ht="15.75">
      <c r="A142" s="134"/>
      <c r="B142" s="135" t="s">
        <v>233</v>
      </c>
      <c r="C142" s="135"/>
      <c r="D142" s="135"/>
      <c r="E142" s="135"/>
      <c r="F142" s="135"/>
    </row>
    <row r="143" spans="1:6" ht="15.75">
      <c r="A143" s="134"/>
      <c r="B143" s="135" t="s">
        <v>273</v>
      </c>
      <c r="C143" s="135"/>
      <c r="D143" s="135"/>
      <c r="E143" s="135"/>
      <c r="F143" s="135"/>
    </row>
    <row r="144" spans="1:6" ht="15.75">
      <c r="A144" s="134"/>
      <c r="B144" s="135" t="s">
        <v>248</v>
      </c>
      <c r="C144" s="135"/>
      <c r="D144" s="135"/>
      <c r="E144" s="135"/>
      <c r="F144" s="135"/>
    </row>
    <row r="145" spans="1:6" ht="15.75">
      <c r="A145" s="134"/>
      <c r="B145" s="135" t="s">
        <v>234</v>
      </c>
      <c r="C145" s="135"/>
      <c r="D145" s="135"/>
      <c r="E145" s="135"/>
      <c r="F145" s="135"/>
    </row>
    <row r="146" spans="1:6" ht="15.75">
      <c r="A146" s="161" t="s">
        <v>235</v>
      </c>
      <c r="B146" s="161"/>
      <c r="C146" s="161"/>
      <c r="D146" s="161"/>
      <c r="E146" s="161"/>
      <c r="F146" s="161"/>
    </row>
    <row r="147" spans="1:6" ht="6" customHeight="1">
      <c r="A147" s="136"/>
      <c r="B147" s="136"/>
      <c r="C147" s="136"/>
      <c r="D147" s="136"/>
      <c r="E147" s="136"/>
      <c r="F147" s="136"/>
    </row>
    <row r="148" spans="1:6" ht="17.25" customHeight="1">
      <c r="A148" s="151" t="s">
        <v>100</v>
      </c>
      <c r="B148" s="151" t="s">
        <v>236</v>
      </c>
      <c r="C148" s="152" t="s">
        <v>237</v>
      </c>
      <c r="D148" s="152"/>
      <c r="E148" s="152"/>
      <c r="F148" s="152"/>
    </row>
    <row r="149" spans="1:6" ht="15.75">
      <c r="A149" s="151"/>
      <c r="B149" s="151"/>
      <c r="C149" s="1" t="s">
        <v>238</v>
      </c>
      <c r="D149" s="1" t="s">
        <v>239</v>
      </c>
      <c r="E149" s="1" t="s">
        <v>240</v>
      </c>
      <c r="F149" s="1" t="s">
        <v>241</v>
      </c>
    </row>
    <row r="150" spans="1:6" ht="5.25" customHeight="1">
      <c r="A150" s="1"/>
      <c r="B150" s="138"/>
      <c r="C150" s="1"/>
      <c r="D150" s="1"/>
      <c r="E150" s="1"/>
      <c r="F150" s="1"/>
    </row>
    <row r="151" spans="1:6" s="142" customFormat="1" ht="49.5" customHeight="1">
      <c r="A151" s="139" t="s">
        <v>94</v>
      </c>
      <c r="B151" s="140" t="s">
        <v>242</v>
      </c>
      <c r="C151" s="141"/>
      <c r="D151" s="141"/>
      <c r="E151" s="141"/>
      <c r="F151" s="141"/>
    </row>
    <row r="152" spans="1:6" ht="6" customHeight="1">
      <c r="A152" s="120"/>
      <c r="B152" s="154"/>
      <c r="C152" s="154"/>
      <c r="D152" s="154"/>
      <c r="E152" s="154"/>
      <c r="F152" s="154"/>
    </row>
    <row r="153" spans="1:6" s="145" customFormat="1" ht="15.75">
      <c r="A153" s="143" t="s">
        <v>101</v>
      </c>
      <c r="B153" s="144" t="s">
        <v>243</v>
      </c>
      <c r="C153" s="144"/>
      <c r="D153" s="144"/>
      <c r="E153" s="144"/>
      <c r="F153" s="144"/>
    </row>
    <row r="154" spans="1:6" ht="6" customHeight="1">
      <c r="A154" s="120"/>
      <c r="B154" s="128"/>
      <c r="C154" s="128"/>
      <c r="D154" s="128"/>
      <c r="E154" s="128"/>
      <c r="F154" s="128"/>
    </row>
    <row r="155" spans="1:6" s="125" customFormat="1" ht="33" customHeight="1">
      <c r="A155" s="123" t="s">
        <v>102</v>
      </c>
      <c r="B155" s="150" t="s">
        <v>284</v>
      </c>
      <c r="C155" s="124">
        <v>11360000</v>
      </c>
      <c r="D155" s="124">
        <v>0</v>
      </c>
      <c r="E155" s="124">
        <v>0</v>
      </c>
      <c r="F155" s="124">
        <f>C155+D155-E155</f>
        <v>11360000</v>
      </c>
    </row>
    <row r="156" spans="1:6" s="122" customFormat="1" ht="34.5" customHeight="1">
      <c r="A156" s="121"/>
      <c r="B156" s="153" t="s">
        <v>280</v>
      </c>
      <c r="C156" s="153"/>
      <c r="D156" s="153"/>
      <c r="E156" s="153"/>
      <c r="F156" s="153"/>
    </row>
    <row r="157" spans="1:6" s="122" customFormat="1" ht="6.75" customHeight="1">
      <c r="A157" s="121"/>
      <c r="B157" s="127"/>
      <c r="C157" s="127"/>
      <c r="D157" s="127"/>
      <c r="E157" s="127"/>
      <c r="F157" s="127"/>
    </row>
    <row r="158" spans="1:6" s="125" customFormat="1" ht="48" customHeight="1">
      <c r="A158" s="123" t="s">
        <v>103</v>
      </c>
      <c r="B158" s="150" t="s">
        <v>313</v>
      </c>
      <c r="C158" s="124">
        <v>1342593</v>
      </c>
      <c r="D158" s="124">
        <v>0</v>
      </c>
      <c r="E158" s="124">
        <v>0</v>
      </c>
      <c r="F158" s="124">
        <f>C158+D158-E158</f>
        <v>1342593</v>
      </c>
    </row>
    <row r="159" spans="1:6" s="122" customFormat="1" ht="49.5" customHeight="1">
      <c r="A159" s="121"/>
      <c r="B159" s="153" t="s">
        <v>389</v>
      </c>
      <c r="C159" s="153"/>
      <c r="D159" s="153"/>
      <c r="E159" s="153"/>
      <c r="F159" s="153"/>
    </row>
    <row r="160" spans="1:6" s="122" customFormat="1" ht="6.75" customHeight="1">
      <c r="A160" s="121"/>
      <c r="B160" s="127"/>
      <c r="C160" s="127"/>
      <c r="D160" s="127"/>
      <c r="E160" s="127"/>
      <c r="F160" s="127"/>
    </row>
    <row r="161" spans="1:6" s="125" customFormat="1" ht="70.5" customHeight="1">
      <c r="A161" s="123" t="s">
        <v>104</v>
      </c>
      <c r="B161" s="150" t="s">
        <v>288</v>
      </c>
      <c r="C161" s="124">
        <v>704078</v>
      </c>
      <c r="D161" s="124">
        <v>0</v>
      </c>
      <c r="E161" s="124">
        <v>5115</v>
      </c>
      <c r="F161" s="124">
        <f>C161+D161-E161</f>
        <v>698963</v>
      </c>
    </row>
    <row r="162" spans="1:6" s="122" customFormat="1" ht="37.5" customHeight="1">
      <c r="A162" s="121"/>
      <c r="B162" s="153" t="s">
        <v>399</v>
      </c>
      <c r="C162" s="153"/>
      <c r="D162" s="153"/>
      <c r="E162" s="153"/>
      <c r="F162" s="153"/>
    </row>
    <row r="163" spans="1:6" ht="17.25" customHeight="1">
      <c r="A163" s="151" t="s">
        <v>100</v>
      </c>
      <c r="B163" s="151" t="s">
        <v>236</v>
      </c>
      <c r="C163" s="152" t="s">
        <v>237</v>
      </c>
      <c r="D163" s="152"/>
      <c r="E163" s="152"/>
      <c r="F163" s="152"/>
    </row>
    <row r="164" spans="1:6" ht="15.75">
      <c r="A164" s="151"/>
      <c r="B164" s="151"/>
      <c r="C164" s="1" t="s">
        <v>238</v>
      </c>
      <c r="D164" s="1" t="s">
        <v>239</v>
      </c>
      <c r="E164" s="1" t="s">
        <v>240</v>
      </c>
      <c r="F164" s="1" t="s">
        <v>241</v>
      </c>
    </row>
    <row r="165" spans="1:6" s="122" customFormat="1" ht="15.75">
      <c r="A165" s="121"/>
      <c r="B165" s="127"/>
      <c r="C165" s="127"/>
      <c r="D165" s="127"/>
      <c r="E165" s="127"/>
      <c r="F165" s="127"/>
    </row>
    <row r="166" spans="1:6" s="125" customFormat="1" ht="47.25">
      <c r="A166" s="123" t="s">
        <v>106</v>
      </c>
      <c r="B166" s="150" t="s">
        <v>266</v>
      </c>
      <c r="C166" s="124">
        <v>574511</v>
      </c>
      <c r="D166" s="124">
        <v>0</v>
      </c>
      <c r="E166" s="124">
        <v>0</v>
      </c>
      <c r="F166" s="124">
        <f>C166+D166-E166</f>
        <v>574511</v>
      </c>
    </row>
    <row r="167" spans="1:6" s="122" customFormat="1" ht="15.75">
      <c r="A167" s="121"/>
      <c r="B167" s="153" t="s">
        <v>400</v>
      </c>
      <c r="C167" s="153"/>
      <c r="D167" s="153"/>
      <c r="E167" s="153"/>
      <c r="F167" s="153"/>
    </row>
    <row r="168" spans="1:6" ht="15.75">
      <c r="A168" s="120"/>
      <c r="B168" s="128"/>
      <c r="C168" s="128"/>
      <c r="D168" s="128"/>
      <c r="E168" s="128"/>
      <c r="F168" s="128"/>
    </row>
    <row r="169" spans="1:6" ht="33" customHeight="1">
      <c r="A169" s="118" t="s">
        <v>107</v>
      </c>
      <c r="B169" s="150" t="s">
        <v>287</v>
      </c>
      <c r="C169" s="119">
        <v>1078200</v>
      </c>
      <c r="D169" s="119">
        <v>0</v>
      </c>
      <c r="E169" s="119">
        <v>0</v>
      </c>
      <c r="F169" s="119">
        <f>C169+D169-E169</f>
        <v>1078200</v>
      </c>
    </row>
    <row r="170" spans="1:6" ht="32.25" customHeight="1">
      <c r="A170" s="120"/>
      <c r="B170" s="154" t="s">
        <v>279</v>
      </c>
      <c r="C170" s="154"/>
      <c r="D170" s="154"/>
      <c r="E170" s="154"/>
      <c r="F170" s="154"/>
    </row>
    <row r="171" spans="1:6" ht="15.75">
      <c r="A171" s="120"/>
      <c r="B171" s="128"/>
      <c r="C171" s="128"/>
      <c r="D171" s="128"/>
      <c r="E171" s="128"/>
      <c r="F171" s="128"/>
    </row>
    <row r="172" spans="1:6" ht="48" customHeight="1">
      <c r="A172" s="118" t="s">
        <v>331</v>
      </c>
      <c r="B172" s="150" t="s">
        <v>290</v>
      </c>
      <c r="C172" s="119">
        <v>1813011</v>
      </c>
      <c r="D172" s="119">
        <v>0</v>
      </c>
      <c r="E172" s="119">
        <v>132750</v>
      </c>
      <c r="F172" s="119">
        <f>C172+D172-E172</f>
        <v>1680261</v>
      </c>
    </row>
    <row r="173" spans="1:6" ht="32.25" customHeight="1">
      <c r="A173" s="120"/>
      <c r="B173" s="154" t="s">
        <v>413</v>
      </c>
      <c r="C173" s="154"/>
      <c r="D173" s="154"/>
      <c r="E173" s="154"/>
      <c r="F173" s="154"/>
    </row>
    <row r="174" spans="1:6" ht="15.75">
      <c r="A174" s="120"/>
      <c r="B174" s="128"/>
      <c r="C174" s="128"/>
      <c r="D174" s="128"/>
      <c r="E174" s="128"/>
      <c r="F174" s="128"/>
    </row>
    <row r="175" spans="1:6" ht="47.25">
      <c r="A175" s="118" t="s">
        <v>332</v>
      </c>
      <c r="B175" s="150" t="s">
        <v>310</v>
      </c>
      <c r="C175" s="119">
        <v>4858559</v>
      </c>
      <c r="D175" s="119">
        <v>0</v>
      </c>
      <c r="E175" s="119">
        <v>1176316</v>
      </c>
      <c r="F175" s="119">
        <f>C175+D175-E175</f>
        <v>3682243</v>
      </c>
    </row>
    <row r="176" spans="1:6" ht="33" customHeight="1">
      <c r="A176" s="120"/>
      <c r="B176" s="154" t="s">
        <v>414</v>
      </c>
      <c r="C176" s="154"/>
      <c r="D176" s="154"/>
      <c r="E176" s="154"/>
      <c r="F176" s="154"/>
    </row>
    <row r="177" spans="1:6" ht="15.75">
      <c r="A177" s="120"/>
      <c r="B177" s="128"/>
      <c r="C177" s="128"/>
      <c r="D177" s="128"/>
      <c r="E177" s="128"/>
      <c r="F177" s="128"/>
    </row>
    <row r="178" spans="1:6" ht="64.5" customHeight="1">
      <c r="A178" s="118" t="s">
        <v>333</v>
      </c>
      <c r="B178" s="129" t="s">
        <v>396</v>
      </c>
      <c r="C178" s="119">
        <v>5390507</v>
      </c>
      <c r="D178" s="119">
        <v>892255</v>
      </c>
      <c r="E178" s="119">
        <v>0</v>
      </c>
      <c r="F178" s="119">
        <f>C178+D178-E178</f>
        <v>6282762</v>
      </c>
    </row>
    <row r="179" spans="1:6" ht="45.75" customHeight="1">
      <c r="A179" s="120"/>
      <c r="B179" s="154" t="s">
        <v>415</v>
      </c>
      <c r="C179" s="154"/>
      <c r="D179" s="154"/>
      <c r="E179" s="154"/>
      <c r="F179" s="154"/>
    </row>
    <row r="180" spans="1:6" ht="15.75">
      <c r="A180" s="120"/>
      <c r="B180" s="128"/>
      <c r="C180" s="128"/>
      <c r="D180" s="128"/>
      <c r="E180" s="128"/>
      <c r="F180" s="128"/>
    </row>
    <row r="181" spans="1:6" ht="32.25" customHeight="1">
      <c r="A181" s="118" t="s">
        <v>334</v>
      </c>
      <c r="B181" s="129" t="s">
        <v>294</v>
      </c>
      <c r="C181" s="119">
        <v>11977480</v>
      </c>
      <c r="D181" s="119">
        <v>0</v>
      </c>
      <c r="E181" s="119">
        <v>0</v>
      </c>
      <c r="F181" s="119">
        <f>C181+D181-E181</f>
        <v>11977480</v>
      </c>
    </row>
    <row r="182" spans="1:6" ht="33" customHeight="1">
      <c r="A182" s="120"/>
      <c r="B182" s="154" t="s">
        <v>280</v>
      </c>
      <c r="C182" s="154"/>
      <c r="D182" s="154"/>
      <c r="E182" s="154"/>
      <c r="F182" s="154"/>
    </row>
    <row r="183" spans="1:6" ht="15.75">
      <c r="A183" s="120"/>
      <c r="B183" s="128"/>
      <c r="C183" s="128"/>
      <c r="D183" s="128"/>
      <c r="E183" s="128"/>
      <c r="F183" s="128"/>
    </row>
    <row r="184" spans="1:6" ht="32.25" customHeight="1">
      <c r="A184" s="118" t="s">
        <v>335</v>
      </c>
      <c r="B184" s="129" t="s">
        <v>300</v>
      </c>
      <c r="C184" s="119">
        <v>14019023</v>
      </c>
      <c r="D184" s="119">
        <v>0</v>
      </c>
      <c r="E184" s="119">
        <v>274392</v>
      </c>
      <c r="F184" s="119">
        <f>C184+D184-E184</f>
        <v>13744631</v>
      </c>
    </row>
    <row r="185" spans="1:6" ht="33" customHeight="1">
      <c r="A185" s="120"/>
      <c r="B185" s="154" t="s">
        <v>303</v>
      </c>
      <c r="C185" s="154"/>
      <c r="D185" s="154"/>
      <c r="E185" s="154"/>
      <c r="F185" s="154"/>
    </row>
    <row r="186" spans="1:6" ht="12" customHeight="1">
      <c r="A186" s="120"/>
      <c r="B186" s="128"/>
      <c r="C186" s="128"/>
      <c r="D186" s="128"/>
      <c r="E186" s="128"/>
      <c r="F186" s="128"/>
    </row>
    <row r="187" spans="1:6" ht="47.25" customHeight="1">
      <c r="A187" s="118" t="s">
        <v>336</v>
      </c>
      <c r="B187" s="150" t="s">
        <v>324</v>
      </c>
      <c r="C187" s="119">
        <v>4894030</v>
      </c>
      <c r="D187" s="119">
        <v>0</v>
      </c>
      <c r="E187" s="119">
        <v>0</v>
      </c>
      <c r="F187" s="119">
        <f>C187+D187-E187</f>
        <v>4894030</v>
      </c>
    </row>
    <row r="188" spans="1:6" ht="33" customHeight="1">
      <c r="A188" s="120"/>
      <c r="B188" s="154" t="s">
        <v>279</v>
      </c>
      <c r="C188" s="154"/>
      <c r="D188" s="154"/>
      <c r="E188" s="154"/>
      <c r="F188" s="154"/>
    </row>
    <row r="189" spans="1:6" ht="10.5" customHeight="1">
      <c r="A189" s="120"/>
      <c r="B189" s="128"/>
      <c r="C189" s="128"/>
      <c r="D189" s="128"/>
      <c r="E189" s="128"/>
      <c r="F189" s="128"/>
    </row>
    <row r="190" spans="1:6" ht="31.5">
      <c r="A190" s="118" t="s">
        <v>337</v>
      </c>
      <c r="B190" s="129" t="s">
        <v>317</v>
      </c>
      <c r="C190" s="119">
        <v>8538344</v>
      </c>
      <c r="D190" s="119">
        <v>111041</v>
      </c>
      <c r="E190" s="119">
        <v>0</v>
      </c>
      <c r="F190" s="119">
        <f>C190+D190-E190</f>
        <v>8649385</v>
      </c>
    </row>
    <row r="191" spans="1:6" ht="34.5" customHeight="1">
      <c r="A191" s="120"/>
      <c r="B191" s="154" t="s">
        <v>416</v>
      </c>
      <c r="C191" s="154"/>
      <c r="D191" s="154"/>
      <c r="E191" s="154"/>
      <c r="F191" s="154"/>
    </row>
    <row r="192" spans="1:6" ht="11.25" customHeight="1">
      <c r="A192" s="120"/>
      <c r="B192" s="128"/>
      <c r="C192" s="128"/>
      <c r="D192" s="128"/>
      <c r="E192" s="128"/>
      <c r="F192" s="128"/>
    </row>
    <row r="193" spans="1:6" ht="47.25">
      <c r="A193" s="118" t="s">
        <v>338</v>
      </c>
      <c r="B193" s="129" t="s">
        <v>298</v>
      </c>
      <c r="C193" s="119">
        <v>671605</v>
      </c>
      <c r="D193" s="119">
        <v>0</v>
      </c>
      <c r="E193" s="119">
        <v>125099</v>
      </c>
      <c r="F193" s="119">
        <f>C193+D193-E193</f>
        <v>546506</v>
      </c>
    </row>
    <row r="194" spans="1:6" ht="34.5" customHeight="1">
      <c r="A194" s="120"/>
      <c r="B194" s="154" t="s">
        <v>297</v>
      </c>
      <c r="C194" s="154"/>
      <c r="D194" s="154"/>
      <c r="E194" s="154"/>
      <c r="F194" s="154"/>
    </row>
    <row r="195" spans="1:6" ht="11.25" customHeight="1">
      <c r="A195" s="120"/>
      <c r="B195" s="128"/>
      <c r="C195" s="128"/>
      <c r="D195" s="128"/>
      <c r="E195" s="128"/>
      <c r="F195" s="128"/>
    </row>
    <row r="196" spans="1:6" ht="47.25">
      <c r="A196" s="118" t="s">
        <v>339</v>
      </c>
      <c r="B196" s="129" t="s">
        <v>301</v>
      </c>
      <c r="C196" s="119">
        <v>540782</v>
      </c>
      <c r="D196" s="119">
        <v>0</v>
      </c>
      <c r="E196" s="119">
        <v>0</v>
      </c>
      <c r="F196" s="119">
        <f>C196+D196-E196</f>
        <v>540782</v>
      </c>
    </row>
    <row r="197" spans="1:6" ht="32.25" customHeight="1">
      <c r="A197" s="120"/>
      <c r="B197" s="154" t="s">
        <v>382</v>
      </c>
      <c r="C197" s="154"/>
      <c r="D197" s="154"/>
      <c r="E197" s="154"/>
      <c r="F197" s="154"/>
    </row>
    <row r="198" spans="1:6" ht="10.5" customHeight="1">
      <c r="A198" s="120"/>
      <c r="B198" s="128"/>
      <c r="C198" s="128"/>
      <c r="D198" s="128"/>
      <c r="E198" s="128"/>
      <c r="F198" s="128"/>
    </row>
    <row r="199" spans="1:6" ht="47.25">
      <c r="A199" s="118" t="s">
        <v>340</v>
      </c>
      <c r="B199" s="129" t="s">
        <v>296</v>
      </c>
      <c r="C199" s="119">
        <v>1540066</v>
      </c>
      <c r="D199" s="119">
        <v>0</v>
      </c>
      <c r="E199" s="119">
        <v>46648</v>
      </c>
      <c r="F199" s="119">
        <f>C199+D199-E199</f>
        <v>1493418</v>
      </c>
    </row>
    <row r="200" spans="1:6" ht="34.5" customHeight="1">
      <c r="A200" s="120"/>
      <c r="B200" s="154" t="s">
        <v>297</v>
      </c>
      <c r="C200" s="154"/>
      <c r="D200" s="154"/>
      <c r="E200" s="154"/>
      <c r="F200" s="154"/>
    </row>
    <row r="201" spans="1:6" ht="34.5" customHeight="1">
      <c r="A201" s="120"/>
      <c r="B201" s="128"/>
      <c r="C201" s="128"/>
      <c r="D201" s="128"/>
      <c r="E201" s="128"/>
      <c r="F201" s="128"/>
    </row>
    <row r="202" spans="1:6" ht="19.5" customHeight="1">
      <c r="A202" s="120"/>
      <c r="B202" s="128"/>
      <c r="C202" s="128"/>
      <c r="D202" s="128"/>
      <c r="E202" s="128"/>
      <c r="F202" s="128"/>
    </row>
    <row r="203" spans="1:6" ht="17.25" customHeight="1">
      <c r="A203" s="151" t="s">
        <v>100</v>
      </c>
      <c r="B203" s="151" t="s">
        <v>236</v>
      </c>
      <c r="C203" s="152" t="s">
        <v>237</v>
      </c>
      <c r="D203" s="152"/>
      <c r="E203" s="152"/>
      <c r="F203" s="152"/>
    </row>
    <row r="204" spans="1:6" ht="15.75">
      <c r="A204" s="151"/>
      <c r="B204" s="151"/>
      <c r="C204" s="1" t="s">
        <v>238</v>
      </c>
      <c r="D204" s="1" t="s">
        <v>239</v>
      </c>
      <c r="E204" s="1" t="s">
        <v>240</v>
      </c>
      <c r="F204" s="1" t="s">
        <v>241</v>
      </c>
    </row>
    <row r="205" spans="1:6" ht="15.75">
      <c r="A205" s="120"/>
      <c r="B205" s="128"/>
      <c r="C205" s="128"/>
      <c r="D205" s="128"/>
      <c r="E205" s="128"/>
      <c r="F205" s="128"/>
    </row>
    <row r="206" spans="1:6" ht="47.25">
      <c r="A206" s="118" t="s">
        <v>341</v>
      </c>
      <c r="B206" s="129" t="s">
        <v>318</v>
      </c>
      <c r="C206" s="119">
        <v>0</v>
      </c>
      <c r="D206" s="119">
        <v>489975</v>
      </c>
      <c r="E206" s="119">
        <v>0</v>
      </c>
      <c r="F206" s="119">
        <f>C206+D206-E206</f>
        <v>489975</v>
      </c>
    </row>
    <row r="207" spans="1:6" ht="47.25" customHeight="1">
      <c r="A207" s="120"/>
      <c r="B207" s="154" t="s">
        <v>401</v>
      </c>
      <c r="C207" s="154"/>
      <c r="D207" s="154"/>
      <c r="E207" s="154"/>
      <c r="F207" s="154"/>
    </row>
    <row r="208" spans="1:6" ht="15.75">
      <c r="A208" s="120"/>
      <c r="B208" s="128"/>
      <c r="C208" s="128"/>
      <c r="D208" s="128"/>
      <c r="E208" s="128"/>
      <c r="F208" s="128"/>
    </row>
    <row r="209" spans="1:6" ht="45" customHeight="1">
      <c r="A209" s="118" t="s">
        <v>342</v>
      </c>
      <c r="B209" s="129" t="s">
        <v>299</v>
      </c>
      <c r="C209" s="119">
        <v>698886</v>
      </c>
      <c r="D209" s="119">
        <v>0</v>
      </c>
      <c r="E209" s="119">
        <v>0</v>
      </c>
      <c r="F209" s="119">
        <f>C209+D209-E209</f>
        <v>698886</v>
      </c>
    </row>
    <row r="210" spans="1:6" ht="34.5" customHeight="1">
      <c r="A210" s="120"/>
      <c r="B210" s="154" t="s">
        <v>280</v>
      </c>
      <c r="C210" s="154"/>
      <c r="D210" s="154"/>
      <c r="E210" s="154"/>
      <c r="F210" s="154"/>
    </row>
    <row r="211" spans="1:6" ht="15.75">
      <c r="A211" s="120"/>
      <c r="B211" s="128"/>
      <c r="C211" s="128"/>
      <c r="D211" s="128"/>
      <c r="E211" s="128"/>
      <c r="F211" s="128"/>
    </row>
    <row r="212" spans="1:6" ht="31.5">
      <c r="A212" s="118" t="s">
        <v>343</v>
      </c>
      <c r="B212" s="129" t="s">
        <v>302</v>
      </c>
      <c r="C212" s="119">
        <v>763665</v>
      </c>
      <c r="D212" s="119">
        <v>0</v>
      </c>
      <c r="E212" s="119">
        <v>0</v>
      </c>
      <c r="F212" s="119">
        <f>C212+D212-E212</f>
        <v>763665</v>
      </c>
    </row>
    <row r="213" spans="1:6" ht="34.5" customHeight="1">
      <c r="A213" s="120"/>
      <c r="B213" s="154" t="s">
        <v>279</v>
      </c>
      <c r="C213" s="154"/>
      <c r="D213" s="154"/>
      <c r="E213" s="154"/>
      <c r="F213" s="154"/>
    </row>
    <row r="214" spans="1:6" ht="15.75">
      <c r="A214" s="120"/>
      <c r="B214" s="128"/>
      <c r="C214" s="128"/>
      <c r="D214" s="128"/>
      <c r="E214" s="128"/>
      <c r="F214" s="128"/>
    </row>
    <row r="215" spans="1:6" ht="47.25">
      <c r="A215" s="118" t="s">
        <v>344</v>
      </c>
      <c r="B215" s="129" t="s">
        <v>319</v>
      </c>
      <c r="C215" s="119">
        <v>805853</v>
      </c>
      <c r="D215" s="119">
        <v>0</v>
      </c>
      <c r="E215" s="119">
        <v>0</v>
      </c>
      <c r="F215" s="119">
        <f>C215+D215-E215</f>
        <v>805853</v>
      </c>
    </row>
    <row r="216" spans="1:6" ht="34.5" customHeight="1">
      <c r="A216" s="120"/>
      <c r="B216" s="154" t="s">
        <v>280</v>
      </c>
      <c r="C216" s="154"/>
      <c r="D216" s="154"/>
      <c r="E216" s="154"/>
      <c r="F216" s="154"/>
    </row>
    <row r="217" spans="1:6" ht="15.75">
      <c r="A217" s="120"/>
      <c r="B217" s="128"/>
      <c r="C217" s="128"/>
      <c r="D217" s="128"/>
      <c r="E217" s="128"/>
      <c r="F217" s="128"/>
    </row>
    <row r="218" spans="1:6" ht="47.25">
      <c r="A218" s="118" t="s">
        <v>345</v>
      </c>
      <c r="B218" s="129" t="s">
        <v>316</v>
      </c>
      <c r="C218" s="119">
        <v>812585</v>
      </c>
      <c r="D218" s="119">
        <v>0</v>
      </c>
      <c r="E218" s="119">
        <v>0</v>
      </c>
      <c r="F218" s="119">
        <f>C218+D218-E218</f>
        <v>812585</v>
      </c>
    </row>
    <row r="219" spans="1:6" ht="34.5" customHeight="1">
      <c r="A219" s="120"/>
      <c r="B219" s="154" t="s">
        <v>280</v>
      </c>
      <c r="C219" s="154"/>
      <c r="D219" s="154"/>
      <c r="E219" s="154"/>
      <c r="F219" s="154"/>
    </row>
    <row r="220" spans="1:6" ht="15.75">
      <c r="A220" s="120"/>
      <c r="B220" s="128"/>
      <c r="C220" s="128"/>
      <c r="D220" s="128"/>
      <c r="E220" s="128"/>
      <c r="F220" s="128"/>
    </row>
    <row r="221" spans="1:6" ht="31.5">
      <c r="A221" s="118" t="s">
        <v>346</v>
      </c>
      <c r="B221" s="129" t="s">
        <v>321</v>
      </c>
      <c r="C221" s="119">
        <v>43138</v>
      </c>
      <c r="D221" s="119">
        <v>0</v>
      </c>
      <c r="E221" s="119">
        <v>0</v>
      </c>
      <c r="F221" s="119">
        <f>C221+D221-E221</f>
        <v>43138</v>
      </c>
    </row>
    <row r="222" spans="1:6" ht="34.5" customHeight="1">
      <c r="A222" s="120"/>
      <c r="B222" s="154" t="s">
        <v>280</v>
      </c>
      <c r="C222" s="154"/>
      <c r="D222" s="154"/>
      <c r="E222" s="154"/>
      <c r="F222" s="154"/>
    </row>
    <row r="223" spans="1:6" ht="12" customHeight="1">
      <c r="A223" s="120"/>
      <c r="B223" s="128"/>
      <c r="C223" s="128"/>
      <c r="D223" s="128"/>
      <c r="E223" s="128"/>
      <c r="F223" s="128"/>
    </row>
    <row r="224" spans="1:6" ht="31.5">
      <c r="A224" s="118" t="s">
        <v>347</v>
      </c>
      <c r="B224" s="129" t="s">
        <v>305</v>
      </c>
      <c r="C224" s="119">
        <v>194400</v>
      </c>
      <c r="D224" s="119">
        <v>0</v>
      </c>
      <c r="E224" s="119">
        <v>18123</v>
      </c>
      <c r="F224" s="119">
        <f>C224+D224-E224</f>
        <v>176277</v>
      </c>
    </row>
    <row r="225" spans="1:6" ht="34.5" customHeight="1">
      <c r="A225" s="120"/>
      <c r="B225" s="154" t="s">
        <v>297</v>
      </c>
      <c r="C225" s="154"/>
      <c r="D225" s="154"/>
      <c r="E225" s="154"/>
      <c r="F225" s="154"/>
    </row>
    <row r="226" spans="1:6" ht="12" customHeight="1">
      <c r="A226" s="120"/>
      <c r="B226" s="128"/>
      <c r="C226" s="128"/>
      <c r="D226" s="128"/>
      <c r="E226" s="128"/>
      <c r="F226" s="128"/>
    </row>
    <row r="227" spans="1:6" ht="47.25">
      <c r="A227" s="118" t="s">
        <v>348</v>
      </c>
      <c r="B227" s="129" t="s">
        <v>312</v>
      </c>
      <c r="C227" s="119">
        <v>32753471</v>
      </c>
      <c r="D227" s="119">
        <v>0</v>
      </c>
      <c r="E227" s="119">
        <v>810545</v>
      </c>
      <c r="F227" s="119">
        <f>C227+D227-E227</f>
        <v>31942926</v>
      </c>
    </row>
    <row r="228" spans="1:6" ht="34.5" customHeight="1">
      <c r="A228" s="120"/>
      <c r="B228" s="154" t="s">
        <v>417</v>
      </c>
      <c r="C228" s="154"/>
      <c r="D228" s="154"/>
      <c r="E228" s="154"/>
      <c r="F228" s="154"/>
    </row>
    <row r="229" spans="1:6" ht="12" customHeight="1">
      <c r="A229" s="120"/>
      <c r="B229" s="128"/>
      <c r="C229" s="128"/>
      <c r="D229" s="128"/>
      <c r="E229" s="128"/>
      <c r="F229" s="128"/>
    </row>
    <row r="230" spans="1:6" ht="63">
      <c r="A230" s="118" t="s">
        <v>349</v>
      </c>
      <c r="B230" s="129" t="s">
        <v>283</v>
      </c>
      <c r="C230" s="119">
        <v>9777939</v>
      </c>
      <c r="D230" s="119">
        <v>0</v>
      </c>
      <c r="E230" s="119">
        <v>1826578</v>
      </c>
      <c r="F230" s="119">
        <f>C230+D230-E230</f>
        <v>7951361</v>
      </c>
    </row>
    <row r="231" spans="1:6" ht="33" customHeight="1">
      <c r="A231" s="120"/>
      <c r="B231" s="154" t="s">
        <v>418</v>
      </c>
      <c r="C231" s="154"/>
      <c r="D231" s="154"/>
      <c r="E231" s="154"/>
      <c r="F231" s="154"/>
    </row>
    <row r="232" spans="1:6" ht="15.75">
      <c r="A232" s="120"/>
      <c r="B232" s="128"/>
      <c r="C232" s="128"/>
      <c r="D232" s="128"/>
      <c r="E232" s="128"/>
      <c r="F232" s="128"/>
    </row>
    <row r="233" spans="1:6" ht="66" customHeight="1">
      <c r="A233" s="118" t="s">
        <v>350</v>
      </c>
      <c r="B233" s="129" t="s">
        <v>311</v>
      </c>
      <c r="C233" s="119">
        <v>900135</v>
      </c>
      <c r="D233" s="119">
        <v>19263</v>
      </c>
      <c r="E233" s="119">
        <v>0</v>
      </c>
      <c r="F233" s="119">
        <f>C233+D233-E233</f>
        <v>919398</v>
      </c>
    </row>
    <row r="234" spans="1:6" ht="33.75" customHeight="1">
      <c r="A234" s="120"/>
      <c r="B234" s="154" t="s">
        <v>419</v>
      </c>
      <c r="C234" s="154"/>
      <c r="D234" s="154"/>
      <c r="E234" s="154"/>
      <c r="F234" s="154"/>
    </row>
    <row r="235" spans="1:6" ht="15.75">
      <c r="A235" s="120"/>
      <c r="B235" s="128"/>
      <c r="C235" s="128"/>
      <c r="D235" s="128"/>
      <c r="E235" s="128"/>
      <c r="F235" s="128"/>
    </row>
    <row r="236" spans="1:6" s="142" customFormat="1" ht="15.75">
      <c r="A236" s="143" t="s">
        <v>108</v>
      </c>
      <c r="B236" s="146" t="s">
        <v>99</v>
      </c>
      <c r="C236" s="147"/>
      <c r="D236" s="147"/>
      <c r="E236" s="147"/>
      <c r="F236" s="147"/>
    </row>
    <row r="237" spans="1:6" ht="15.75">
      <c r="A237" s="120"/>
      <c r="B237" s="127"/>
      <c r="C237" s="127"/>
      <c r="D237" s="127"/>
      <c r="E237" s="127"/>
      <c r="F237" s="127"/>
    </row>
    <row r="238" spans="1:6" ht="46.5" customHeight="1">
      <c r="A238" s="118" t="s">
        <v>109</v>
      </c>
      <c r="B238" s="150" t="s">
        <v>252</v>
      </c>
      <c r="C238" s="119">
        <v>65163041</v>
      </c>
      <c r="D238" s="119">
        <v>0</v>
      </c>
      <c r="E238" s="119">
        <v>0</v>
      </c>
      <c r="F238" s="119">
        <f>C238+D238-E238</f>
        <v>65163041</v>
      </c>
    </row>
    <row r="239" spans="1:6" ht="31.5" customHeight="1">
      <c r="A239" s="118"/>
      <c r="B239" s="154" t="s">
        <v>386</v>
      </c>
      <c r="C239" s="154"/>
      <c r="D239" s="154"/>
      <c r="E239" s="154"/>
      <c r="F239" s="154"/>
    </row>
    <row r="240" spans="1:6" ht="31.5" customHeight="1">
      <c r="A240" s="118"/>
      <c r="B240" s="128"/>
      <c r="C240" s="128"/>
      <c r="D240" s="128"/>
      <c r="E240" s="128"/>
      <c r="F240" s="128"/>
    </row>
    <row r="241" spans="1:6" ht="12.75" customHeight="1">
      <c r="A241" s="118"/>
      <c r="B241" s="128"/>
      <c r="C241" s="128"/>
      <c r="D241" s="128"/>
      <c r="E241" s="128"/>
      <c r="F241" s="128"/>
    </row>
    <row r="242" spans="1:6" ht="9" customHeight="1">
      <c r="A242" s="137"/>
      <c r="B242" s="137"/>
      <c r="C242" s="1"/>
      <c r="D242" s="1"/>
      <c r="E242" s="1"/>
      <c r="F242" s="1"/>
    </row>
    <row r="243" spans="1:6" ht="17.25" customHeight="1">
      <c r="A243" s="151" t="s">
        <v>100</v>
      </c>
      <c r="B243" s="151" t="s">
        <v>236</v>
      </c>
      <c r="C243" s="152" t="s">
        <v>237</v>
      </c>
      <c r="D243" s="152"/>
      <c r="E243" s="152"/>
      <c r="F243" s="152"/>
    </row>
    <row r="244" spans="1:6" ht="15.75">
      <c r="A244" s="151"/>
      <c r="B244" s="151"/>
      <c r="C244" s="1" t="s">
        <v>238</v>
      </c>
      <c r="D244" s="1" t="s">
        <v>239</v>
      </c>
      <c r="E244" s="1" t="s">
        <v>240</v>
      </c>
      <c r="F244" s="1" t="s">
        <v>241</v>
      </c>
    </row>
    <row r="245" spans="1:6" ht="9" customHeight="1">
      <c r="A245" s="137"/>
      <c r="B245" s="137"/>
      <c r="C245" s="1"/>
      <c r="D245" s="1"/>
      <c r="E245" s="1"/>
      <c r="F245" s="1"/>
    </row>
    <row r="246" spans="1:6" ht="81" customHeight="1">
      <c r="A246" s="120"/>
      <c r="B246" s="154" t="s">
        <v>397</v>
      </c>
      <c r="C246" s="154"/>
      <c r="D246" s="154"/>
      <c r="E246" s="154"/>
      <c r="F246" s="154"/>
    </row>
    <row r="247" spans="1:6" ht="7.5" customHeight="1">
      <c r="A247" s="120"/>
      <c r="B247" s="127"/>
      <c r="C247" s="127"/>
      <c r="D247" s="127"/>
      <c r="E247" s="127"/>
      <c r="F247" s="127"/>
    </row>
    <row r="248" spans="1:6" ht="48" customHeight="1">
      <c r="A248" s="118" t="s">
        <v>110</v>
      </c>
      <c r="B248" s="150" t="s">
        <v>313</v>
      </c>
      <c r="C248" s="119">
        <v>20355292</v>
      </c>
      <c r="D248" s="119">
        <v>0</v>
      </c>
      <c r="E248" s="119">
        <v>0</v>
      </c>
      <c r="F248" s="119">
        <f>C248+D248-E248</f>
        <v>20355292</v>
      </c>
    </row>
    <row r="249" spans="1:6" ht="33" customHeight="1">
      <c r="A249" s="120"/>
      <c r="B249" s="154" t="s">
        <v>426</v>
      </c>
      <c r="C249" s="154"/>
      <c r="D249" s="154"/>
      <c r="E249" s="154"/>
      <c r="F249" s="154"/>
    </row>
    <row r="250" spans="1:6" ht="15.75">
      <c r="A250" s="120"/>
      <c r="B250" s="127"/>
      <c r="C250" s="127"/>
      <c r="D250" s="127"/>
      <c r="E250" s="127"/>
      <c r="F250" s="127"/>
    </row>
    <row r="251" spans="1:6" ht="63">
      <c r="A251" s="118" t="s">
        <v>351</v>
      </c>
      <c r="B251" s="150" t="s">
        <v>322</v>
      </c>
      <c r="C251" s="119">
        <v>0</v>
      </c>
      <c r="D251" s="119">
        <v>2023066</v>
      </c>
      <c r="E251" s="119">
        <v>0</v>
      </c>
      <c r="F251" s="119">
        <f>C251+D251-E251</f>
        <v>2023066</v>
      </c>
    </row>
    <row r="252" spans="1:6" ht="33" customHeight="1">
      <c r="A252" s="120"/>
      <c r="B252" s="154" t="s">
        <v>323</v>
      </c>
      <c r="C252" s="154"/>
      <c r="D252" s="154"/>
      <c r="E252" s="154"/>
      <c r="F252" s="154"/>
    </row>
    <row r="253" spans="1:6" ht="15.75">
      <c r="A253" s="120"/>
      <c r="B253" s="127"/>
      <c r="C253" s="127"/>
      <c r="D253" s="127"/>
      <c r="E253" s="127"/>
      <c r="F253" s="127"/>
    </row>
    <row r="254" spans="1:6" ht="94.5">
      <c r="A254" s="118" t="s">
        <v>352</v>
      </c>
      <c r="B254" s="150" t="s">
        <v>328</v>
      </c>
      <c r="C254" s="119">
        <v>6077984</v>
      </c>
      <c r="D254" s="119">
        <v>0</v>
      </c>
      <c r="E254" s="119">
        <v>0</v>
      </c>
      <c r="F254" s="119">
        <f>C254+D254-E254</f>
        <v>6077984</v>
      </c>
    </row>
    <row r="255" spans="1:6" ht="48" customHeight="1">
      <c r="A255" s="120"/>
      <c r="B255" s="154" t="s">
        <v>420</v>
      </c>
      <c r="C255" s="154"/>
      <c r="D255" s="154"/>
      <c r="E255" s="154"/>
      <c r="F255" s="154"/>
    </row>
    <row r="256" spans="1:6" ht="7.5" customHeight="1">
      <c r="A256" s="120"/>
      <c r="B256" s="127"/>
      <c r="C256" s="127"/>
      <c r="D256" s="127"/>
      <c r="E256" s="127"/>
      <c r="F256" s="127"/>
    </row>
    <row r="257" spans="1:6" ht="62.25" customHeight="1">
      <c r="A257" s="118" t="s">
        <v>353</v>
      </c>
      <c r="B257" s="150" t="s">
        <v>288</v>
      </c>
      <c r="C257" s="119">
        <v>740922</v>
      </c>
      <c r="D257" s="119">
        <v>0</v>
      </c>
      <c r="E257" s="119">
        <v>47098</v>
      </c>
      <c r="F257" s="119">
        <f>C257+D257-E257</f>
        <v>693824</v>
      </c>
    </row>
    <row r="258" spans="1:6" ht="30" customHeight="1">
      <c r="A258" s="120"/>
      <c r="B258" s="154" t="s">
        <v>427</v>
      </c>
      <c r="C258" s="154"/>
      <c r="D258" s="154"/>
      <c r="E258" s="154"/>
      <c r="F258" s="154"/>
    </row>
    <row r="259" spans="1:6" ht="15.75">
      <c r="A259" s="120"/>
      <c r="B259" s="127"/>
      <c r="C259" s="127"/>
      <c r="D259" s="127"/>
      <c r="E259" s="127"/>
      <c r="F259" s="127"/>
    </row>
    <row r="260" spans="1:6" ht="47.25">
      <c r="A260" s="118" t="s">
        <v>277</v>
      </c>
      <c r="B260" s="150" t="s">
        <v>276</v>
      </c>
      <c r="C260" s="119">
        <v>65983297</v>
      </c>
      <c r="D260" s="119">
        <v>0</v>
      </c>
      <c r="E260" s="119">
        <v>0</v>
      </c>
      <c r="F260" s="119">
        <f>C260+D260-E260</f>
        <v>65983297</v>
      </c>
    </row>
    <row r="261" spans="1:6" ht="34.5" customHeight="1">
      <c r="A261" s="120"/>
      <c r="B261" s="154" t="s">
        <v>390</v>
      </c>
      <c r="C261" s="154"/>
      <c r="D261" s="154"/>
      <c r="E261" s="154"/>
      <c r="F261" s="154"/>
    </row>
    <row r="262" spans="1:6" ht="7.5" customHeight="1">
      <c r="A262" s="120"/>
      <c r="B262" s="127"/>
      <c r="C262" s="127"/>
      <c r="D262" s="127"/>
      <c r="E262" s="127"/>
      <c r="F262" s="127"/>
    </row>
    <row r="263" spans="1:6" ht="45" customHeight="1">
      <c r="A263" s="118" t="s">
        <v>354</v>
      </c>
      <c r="B263" s="150" t="s">
        <v>258</v>
      </c>
      <c r="C263" s="119">
        <v>40871837</v>
      </c>
      <c r="D263" s="119">
        <v>0</v>
      </c>
      <c r="E263" s="119">
        <v>0</v>
      </c>
      <c r="F263" s="119">
        <f>C263+D263-E263</f>
        <v>40871837</v>
      </c>
    </row>
    <row r="264" spans="1:6" ht="33" customHeight="1">
      <c r="A264" s="120"/>
      <c r="B264" s="154" t="s">
        <v>329</v>
      </c>
      <c r="C264" s="154"/>
      <c r="D264" s="154"/>
      <c r="E264" s="154"/>
      <c r="F264" s="154"/>
    </row>
    <row r="265" spans="1:6" ht="9.75" customHeight="1">
      <c r="A265" s="120"/>
      <c r="B265" s="127"/>
      <c r="C265" s="127"/>
      <c r="D265" s="127"/>
      <c r="E265" s="127"/>
      <c r="F265" s="127"/>
    </row>
    <row r="266" spans="1:6" ht="63">
      <c r="A266" s="118" t="s">
        <v>355</v>
      </c>
      <c r="B266" s="150" t="s">
        <v>274</v>
      </c>
      <c r="C266" s="119">
        <v>17228873</v>
      </c>
      <c r="D266" s="119">
        <v>0</v>
      </c>
      <c r="E266" s="119">
        <v>0</v>
      </c>
      <c r="F266" s="119">
        <f>C266+D266-E266</f>
        <v>17228873</v>
      </c>
    </row>
    <row r="267" spans="1:6" ht="50.25" customHeight="1">
      <c r="A267" s="120"/>
      <c r="B267" s="154" t="s">
        <v>402</v>
      </c>
      <c r="C267" s="154"/>
      <c r="D267" s="154"/>
      <c r="E267" s="154"/>
      <c r="F267" s="154"/>
    </row>
    <row r="268" spans="1:6" ht="9" customHeight="1">
      <c r="A268" s="120"/>
      <c r="B268" s="127"/>
      <c r="C268" s="127"/>
      <c r="D268" s="127"/>
      <c r="E268" s="127"/>
      <c r="F268" s="127"/>
    </row>
    <row r="269" spans="1:6" ht="63.75" customHeight="1">
      <c r="A269" s="118" t="s">
        <v>356</v>
      </c>
      <c r="B269" s="150" t="s">
        <v>309</v>
      </c>
      <c r="C269" s="119">
        <v>18720730</v>
      </c>
      <c r="D269" s="119">
        <v>273153</v>
      </c>
      <c r="E269" s="119">
        <v>0</v>
      </c>
      <c r="F269" s="119">
        <f>C269+D269-E269</f>
        <v>18993883</v>
      </c>
    </row>
    <row r="270" spans="1:6" ht="64.5" customHeight="1">
      <c r="A270" s="120"/>
      <c r="B270" s="154" t="s">
        <v>403</v>
      </c>
      <c r="C270" s="154"/>
      <c r="D270" s="154"/>
      <c r="E270" s="154"/>
      <c r="F270" s="154"/>
    </row>
    <row r="271" spans="1:6" ht="9" customHeight="1">
      <c r="A271" s="120"/>
      <c r="B271" s="127"/>
      <c r="C271" s="127"/>
      <c r="D271" s="127"/>
      <c r="E271" s="127"/>
      <c r="F271" s="127"/>
    </row>
    <row r="272" spans="1:6" ht="47.25">
      <c r="A272" s="118" t="s">
        <v>357</v>
      </c>
      <c r="B272" s="150" t="s">
        <v>275</v>
      </c>
      <c r="C272" s="119">
        <v>75063895</v>
      </c>
      <c r="D272" s="119">
        <v>88152</v>
      </c>
      <c r="E272" s="119">
        <v>0</v>
      </c>
      <c r="F272" s="119">
        <f>C272+D272-E272</f>
        <v>75152047</v>
      </c>
    </row>
    <row r="273" spans="1:6" ht="62.25" customHeight="1">
      <c r="A273" s="120"/>
      <c r="B273" s="154" t="s">
        <v>421</v>
      </c>
      <c r="C273" s="154"/>
      <c r="D273" s="154"/>
      <c r="E273" s="154"/>
      <c r="F273" s="154"/>
    </row>
    <row r="274" spans="1:6" ht="31.5" customHeight="1">
      <c r="A274" s="120"/>
      <c r="B274" s="128"/>
      <c r="C274" s="128"/>
      <c r="D274" s="128"/>
      <c r="E274" s="128"/>
      <c r="F274" s="128"/>
    </row>
    <row r="275" spans="1:6" ht="17.25" customHeight="1">
      <c r="A275" s="151" t="s">
        <v>100</v>
      </c>
      <c r="B275" s="151" t="s">
        <v>236</v>
      </c>
      <c r="C275" s="152" t="s">
        <v>237</v>
      </c>
      <c r="D275" s="152"/>
      <c r="E275" s="152"/>
      <c r="F275" s="152"/>
    </row>
    <row r="276" spans="1:6" ht="15.75">
      <c r="A276" s="151"/>
      <c r="B276" s="151"/>
      <c r="C276" s="1" t="s">
        <v>238</v>
      </c>
      <c r="D276" s="1" t="s">
        <v>239</v>
      </c>
      <c r="E276" s="1" t="s">
        <v>240</v>
      </c>
      <c r="F276" s="1" t="s">
        <v>241</v>
      </c>
    </row>
    <row r="277" spans="1:6" ht="15.75">
      <c r="A277" s="120"/>
      <c r="B277" s="127"/>
      <c r="C277" s="127"/>
      <c r="D277" s="127"/>
      <c r="E277" s="127"/>
      <c r="F277" s="127"/>
    </row>
    <row r="278" spans="1:6" ht="45" customHeight="1">
      <c r="A278" s="118" t="s">
        <v>358</v>
      </c>
      <c r="B278" s="150" t="s">
        <v>306</v>
      </c>
      <c r="C278" s="119">
        <v>75566538</v>
      </c>
      <c r="D278" s="119">
        <v>24600</v>
      </c>
      <c r="E278" s="119">
        <v>0</v>
      </c>
      <c r="F278" s="119">
        <f>C278+D278-E278</f>
        <v>75591138</v>
      </c>
    </row>
    <row r="279" spans="1:6" ht="63.75" customHeight="1">
      <c r="A279" s="120"/>
      <c r="B279" s="154" t="s">
        <v>383</v>
      </c>
      <c r="C279" s="154"/>
      <c r="D279" s="154"/>
      <c r="E279" s="154"/>
      <c r="F279" s="154"/>
    </row>
    <row r="280" spans="1:6" ht="15.75">
      <c r="A280" s="120"/>
      <c r="B280" s="127"/>
      <c r="C280" s="127"/>
      <c r="D280" s="127"/>
      <c r="E280" s="127"/>
      <c r="F280" s="127"/>
    </row>
    <row r="281" spans="1:6" ht="45" customHeight="1">
      <c r="A281" s="118" t="s">
        <v>359</v>
      </c>
      <c r="B281" s="150" t="s">
        <v>254</v>
      </c>
      <c r="C281" s="119">
        <v>35224475</v>
      </c>
      <c r="D281" s="119">
        <v>18450</v>
      </c>
      <c r="E281" s="119">
        <v>0</v>
      </c>
      <c r="F281" s="119">
        <f>C281+D281-E281</f>
        <v>35242925</v>
      </c>
    </row>
    <row r="282" spans="1:6" ht="64.5" customHeight="1">
      <c r="A282" s="120"/>
      <c r="B282" s="154" t="s">
        <v>383</v>
      </c>
      <c r="C282" s="154"/>
      <c r="D282" s="154"/>
      <c r="E282" s="154"/>
      <c r="F282" s="154"/>
    </row>
    <row r="283" spans="1:6" ht="15.75">
      <c r="A283" s="120"/>
      <c r="B283" s="127"/>
      <c r="C283" s="127"/>
      <c r="D283" s="127"/>
      <c r="E283" s="127"/>
      <c r="F283" s="127"/>
    </row>
    <row r="284" spans="1:6" ht="45" customHeight="1">
      <c r="A284" s="118" t="s">
        <v>360</v>
      </c>
      <c r="B284" s="150" t="s">
        <v>253</v>
      </c>
      <c r="C284" s="119">
        <v>37921275</v>
      </c>
      <c r="D284" s="119">
        <v>18450</v>
      </c>
      <c r="E284" s="119">
        <v>0</v>
      </c>
      <c r="F284" s="119">
        <f>C284+D284-E284</f>
        <v>37939725</v>
      </c>
    </row>
    <row r="285" spans="1:6" ht="64.5" customHeight="1">
      <c r="A285" s="120"/>
      <c r="B285" s="154" t="s">
        <v>383</v>
      </c>
      <c r="C285" s="154"/>
      <c r="D285" s="154"/>
      <c r="E285" s="154"/>
      <c r="F285" s="154"/>
    </row>
    <row r="286" spans="1:6" ht="15.75">
      <c r="A286" s="120"/>
      <c r="B286" s="127"/>
      <c r="C286" s="127"/>
      <c r="D286" s="127"/>
      <c r="E286" s="127"/>
      <c r="F286" s="127"/>
    </row>
    <row r="287" spans="1:6" ht="45" customHeight="1">
      <c r="A287" s="118" t="s">
        <v>361</v>
      </c>
      <c r="B287" s="150" t="s">
        <v>256</v>
      </c>
      <c r="C287" s="119">
        <v>6249270</v>
      </c>
      <c r="D287" s="119">
        <v>1230</v>
      </c>
      <c r="E287" s="119">
        <v>0</v>
      </c>
      <c r="F287" s="119">
        <f>C287+D287-E287</f>
        <v>6250500</v>
      </c>
    </row>
    <row r="288" spans="1:6" ht="64.5" customHeight="1">
      <c r="A288" s="120"/>
      <c r="B288" s="154" t="s">
        <v>383</v>
      </c>
      <c r="C288" s="154"/>
      <c r="D288" s="154"/>
      <c r="E288" s="154"/>
      <c r="F288" s="154"/>
    </row>
    <row r="289" spans="1:6" ht="15.75">
      <c r="A289" s="120"/>
      <c r="B289" s="127"/>
      <c r="C289" s="127"/>
      <c r="D289" s="127"/>
      <c r="E289" s="127"/>
      <c r="F289" s="127"/>
    </row>
    <row r="290" spans="1:6" ht="45" customHeight="1">
      <c r="A290" s="118" t="s">
        <v>363</v>
      </c>
      <c r="B290" s="150" t="s">
        <v>257</v>
      </c>
      <c r="C290" s="119">
        <v>34982248</v>
      </c>
      <c r="D290" s="119">
        <v>0</v>
      </c>
      <c r="E290" s="119">
        <v>0</v>
      </c>
      <c r="F290" s="119">
        <f>C290+D290-E290</f>
        <v>34982248</v>
      </c>
    </row>
    <row r="291" spans="1:6" ht="34.5" customHeight="1">
      <c r="A291" s="120"/>
      <c r="B291" s="154" t="s">
        <v>329</v>
      </c>
      <c r="C291" s="154"/>
      <c r="D291" s="154"/>
      <c r="E291" s="154"/>
      <c r="F291" s="154"/>
    </row>
    <row r="292" spans="1:6" ht="15.75">
      <c r="A292" s="120"/>
      <c r="B292" s="127"/>
      <c r="C292" s="127"/>
      <c r="D292" s="127"/>
      <c r="E292" s="127"/>
      <c r="F292" s="127"/>
    </row>
    <row r="293" spans="1:6" ht="47.25" customHeight="1">
      <c r="A293" s="118" t="s">
        <v>362</v>
      </c>
      <c r="B293" s="150" t="s">
        <v>249</v>
      </c>
      <c r="C293" s="119">
        <v>50899473</v>
      </c>
      <c r="D293" s="119">
        <v>3075</v>
      </c>
      <c r="E293" s="119">
        <v>0</v>
      </c>
      <c r="F293" s="119">
        <f>C293+D293-E293</f>
        <v>50902548</v>
      </c>
    </row>
    <row r="294" spans="1:6" ht="64.5" customHeight="1">
      <c r="A294" s="120"/>
      <c r="B294" s="154" t="s">
        <v>383</v>
      </c>
      <c r="C294" s="154"/>
      <c r="D294" s="154"/>
      <c r="E294" s="154"/>
      <c r="F294" s="154"/>
    </row>
    <row r="295" spans="1:6" ht="15.75">
      <c r="A295" s="120"/>
      <c r="B295" s="127"/>
      <c r="C295" s="127"/>
      <c r="D295" s="127"/>
      <c r="E295" s="127"/>
      <c r="F295" s="127"/>
    </row>
    <row r="296" spans="1:6" ht="47.25" customHeight="1">
      <c r="A296" s="118" t="s">
        <v>364</v>
      </c>
      <c r="B296" s="150" t="s">
        <v>255</v>
      </c>
      <c r="C296" s="119">
        <v>17017200</v>
      </c>
      <c r="D296" s="119">
        <v>5535</v>
      </c>
      <c r="E296" s="119">
        <v>0</v>
      </c>
      <c r="F296" s="119">
        <f>C296+D296-E296</f>
        <v>17022735</v>
      </c>
    </row>
    <row r="297" spans="1:6" ht="64.5" customHeight="1">
      <c r="A297" s="120"/>
      <c r="B297" s="154" t="s">
        <v>383</v>
      </c>
      <c r="C297" s="154"/>
      <c r="D297" s="154"/>
      <c r="E297" s="154"/>
      <c r="F297" s="154"/>
    </row>
    <row r="298" spans="1:6" ht="15.75">
      <c r="A298" s="120"/>
      <c r="B298" s="127"/>
      <c r="C298" s="127"/>
      <c r="D298" s="127"/>
      <c r="E298" s="127"/>
      <c r="F298" s="127"/>
    </row>
    <row r="299" spans="1:6" ht="63">
      <c r="A299" s="118" t="s">
        <v>365</v>
      </c>
      <c r="B299" s="150" t="s">
        <v>246</v>
      </c>
      <c r="C299" s="119">
        <v>96770741</v>
      </c>
      <c r="D299" s="119">
        <v>1000000</v>
      </c>
      <c r="E299" s="119">
        <v>0</v>
      </c>
      <c r="F299" s="119">
        <f>C299+D299-E299</f>
        <v>97770741</v>
      </c>
    </row>
    <row r="300" spans="1:6" ht="34.5" customHeight="1">
      <c r="A300" s="120"/>
      <c r="B300" s="154" t="s">
        <v>330</v>
      </c>
      <c r="C300" s="154"/>
      <c r="D300" s="154"/>
      <c r="E300" s="154"/>
      <c r="F300" s="154"/>
    </row>
    <row r="301" spans="1:6" ht="15.75">
      <c r="A301" s="120"/>
      <c r="B301" s="127"/>
      <c r="C301" s="127"/>
      <c r="D301" s="127"/>
      <c r="E301" s="127"/>
      <c r="F301" s="127"/>
    </row>
    <row r="302" spans="1:6" ht="48" customHeight="1">
      <c r="A302" s="118" t="s">
        <v>366</v>
      </c>
      <c r="B302" s="150" t="s">
        <v>266</v>
      </c>
      <c r="C302" s="119">
        <v>4597481</v>
      </c>
      <c r="D302" s="119">
        <v>2143509</v>
      </c>
      <c r="E302" s="119">
        <v>0</v>
      </c>
      <c r="F302" s="119">
        <f>C302+D302-E302</f>
        <v>6740990</v>
      </c>
    </row>
    <row r="303" spans="1:6" ht="49.5" customHeight="1">
      <c r="A303" s="120"/>
      <c r="B303" s="154" t="s">
        <v>425</v>
      </c>
      <c r="C303" s="154"/>
      <c r="D303" s="154"/>
      <c r="E303" s="154"/>
      <c r="F303" s="154"/>
    </row>
    <row r="304" spans="1:6" ht="49.5" customHeight="1">
      <c r="A304" s="120"/>
      <c r="B304" s="128"/>
      <c r="C304" s="128"/>
      <c r="D304" s="128"/>
      <c r="E304" s="128"/>
      <c r="F304" s="128"/>
    </row>
    <row r="305" spans="1:6" ht="13.5" customHeight="1">
      <c r="A305" s="120"/>
      <c r="B305" s="127"/>
      <c r="C305" s="127"/>
      <c r="D305" s="127"/>
      <c r="E305" s="127"/>
      <c r="F305" s="127"/>
    </row>
    <row r="306" spans="1:6" ht="17.25" customHeight="1">
      <c r="A306" s="151" t="s">
        <v>100</v>
      </c>
      <c r="B306" s="151" t="s">
        <v>236</v>
      </c>
      <c r="C306" s="152" t="s">
        <v>237</v>
      </c>
      <c r="D306" s="152"/>
      <c r="E306" s="152"/>
      <c r="F306" s="152"/>
    </row>
    <row r="307" spans="1:6" ht="15.75">
      <c r="A307" s="151"/>
      <c r="B307" s="151"/>
      <c r="C307" s="1" t="s">
        <v>238</v>
      </c>
      <c r="D307" s="1" t="s">
        <v>239</v>
      </c>
      <c r="E307" s="1" t="s">
        <v>240</v>
      </c>
      <c r="F307" s="1" t="s">
        <v>241</v>
      </c>
    </row>
    <row r="308" spans="1:6" ht="15.75">
      <c r="A308" s="120"/>
      <c r="B308" s="127"/>
      <c r="C308" s="127"/>
      <c r="D308" s="127"/>
      <c r="E308" s="127"/>
      <c r="F308" s="127"/>
    </row>
    <row r="309" spans="1:6" ht="48" customHeight="1">
      <c r="A309" s="118" t="s">
        <v>367</v>
      </c>
      <c r="B309" s="150" t="s">
        <v>251</v>
      </c>
      <c r="C309" s="119">
        <v>19666362</v>
      </c>
      <c r="D309" s="119">
        <v>3238862</v>
      </c>
      <c r="E309" s="119">
        <v>0</v>
      </c>
      <c r="F309" s="119">
        <f>C309+D309-E309</f>
        <v>22905224</v>
      </c>
    </row>
    <row r="310" spans="1:6" ht="30" customHeight="1">
      <c r="A310" s="120"/>
      <c r="B310" s="154" t="s">
        <v>422</v>
      </c>
      <c r="C310" s="154"/>
      <c r="D310" s="154"/>
      <c r="E310" s="154"/>
      <c r="F310" s="154"/>
    </row>
    <row r="311" spans="1:6" ht="15.75">
      <c r="A311" s="120"/>
      <c r="B311" s="127"/>
      <c r="C311" s="127"/>
      <c r="D311" s="127"/>
      <c r="E311" s="127"/>
      <c r="F311" s="127"/>
    </row>
    <row r="312" spans="1:6" ht="31.5">
      <c r="A312" s="118" t="s">
        <v>368</v>
      </c>
      <c r="B312" s="129" t="s">
        <v>300</v>
      </c>
      <c r="C312" s="119">
        <v>370806</v>
      </c>
      <c r="D312" s="119">
        <v>0</v>
      </c>
      <c r="E312" s="119">
        <v>30591</v>
      </c>
      <c r="F312" s="119">
        <f>C312+D312-E312</f>
        <v>340215</v>
      </c>
    </row>
    <row r="313" spans="1:6" ht="31.5" customHeight="1">
      <c r="A313" s="120"/>
      <c r="B313" s="154" t="s">
        <v>304</v>
      </c>
      <c r="C313" s="154"/>
      <c r="D313" s="154"/>
      <c r="E313" s="154"/>
      <c r="F313" s="154"/>
    </row>
    <row r="314" spans="1:6" ht="15.75">
      <c r="A314" s="120"/>
      <c r="B314" s="127"/>
      <c r="C314" s="127"/>
      <c r="D314" s="127"/>
      <c r="E314" s="127"/>
      <c r="F314" s="127"/>
    </row>
    <row r="315" spans="1:6" ht="47.25">
      <c r="A315" s="118" t="s">
        <v>369</v>
      </c>
      <c r="B315" s="129" t="s">
        <v>312</v>
      </c>
      <c r="C315" s="119">
        <v>71614</v>
      </c>
      <c r="D315" s="119">
        <v>0</v>
      </c>
      <c r="E315" s="119">
        <v>1000</v>
      </c>
      <c r="F315" s="119">
        <f>C315+D315-E315</f>
        <v>70614</v>
      </c>
    </row>
    <row r="316" spans="1:6" ht="15.75">
      <c r="A316" s="120"/>
      <c r="B316" s="154" t="s">
        <v>289</v>
      </c>
      <c r="C316" s="154"/>
      <c r="D316" s="154"/>
      <c r="E316" s="154"/>
      <c r="F316" s="154"/>
    </row>
    <row r="317" spans="1:6" ht="15.75">
      <c r="A317" s="120"/>
      <c r="B317" s="128"/>
      <c r="C317" s="128"/>
      <c r="D317" s="128"/>
      <c r="E317" s="128"/>
      <c r="F317" s="128"/>
    </row>
    <row r="318" spans="1:6" s="142" customFormat="1" ht="15.75">
      <c r="A318" s="139">
        <v>2</v>
      </c>
      <c r="B318" s="130" t="s">
        <v>244</v>
      </c>
      <c r="C318" s="130"/>
      <c r="D318" s="130"/>
      <c r="E318" s="130"/>
      <c r="F318" s="130"/>
    </row>
    <row r="319" spans="1:6" s="142" customFormat="1" ht="15.75">
      <c r="A319" s="139"/>
      <c r="B319" s="130"/>
      <c r="C319" s="130"/>
      <c r="D319" s="130"/>
      <c r="E319" s="130"/>
      <c r="F319" s="130"/>
    </row>
    <row r="320" spans="1:6" s="142" customFormat="1" ht="15.75">
      <c r="A320" s="143" t="s">
        <v>111</v>
      </c>
      <c r="B320" s="146" t="s">
        <v>243</v>
      </c>
      <c r="C320" s="147"/>
      <c r="D320" s="147"/>
      <c r="E320" s="147"/>
      <c r="F320" s="147"/>
    </row>
    <row r="321" spans="1:6" ht="15.75">
      <c r="A321" s="137"/>
      <c r="B321" s="137"/>
      <c r="C321" s="1"/>
      <c r="D321" s="1"/>
      <c r="E321" s="1"/>
      <c r="F321" s="1"/>
    </row>
    <row r="322" spans="1:6" s="126" customFormat="1" ht="48" customHeight="1">
      <c r="A322" s="123" t="s">
        <v>112</v>
      </c>
      <c r="B322" s="129" t="s">
        <v>247</v>
      </c>
      <c r="C322" s="124">
        <v>33346836</v>
      </c>
      <c r="D322" s="124">
        <v>498500</v>
      </c>
      <c r="E322" s="124">
        <v>0</v>
      </c>
      <c r="F322" s="124">
        <f>C322+D322-E322</f>
        <v>33845336</v>
      </c>
    </row>
    <row r="323" spans="1:6" s="126" customFormat="1" ht="60" customHeight="1">
      <c r="A323" s="121"/>
      <c r="B323" s="153" t="s">
        <v>404</v>
      </c>
      <c r="C323" s="153"/>
      <c r="D323" s="153"/>
      <c r="E323" s="153"/>
      <c r="F323" s="153"/>
    </row>
    <row r="324" spans="1:6" s="126" customFormat="1" ht="15.75">
      <c r="A324" s="121"/>
      <c r="B324" s="127"/>
      <c r="C324" s="127"/>
      <c r="D324" s="127"/>
      <c r="E324" s="127"/>
      <c r="F324" s="127"/>
    </row>
    <row r="325" spans="1:6" s="126" customFormat="1" ht="31.5">
      <c r="A325" s="123" t="s">
        <v>114</v>
      </c>
      <c r="B325" s="129" t="s">
        <v>293</v>
      </c>
      <c r="C325" s="124">
        <v>951496575</v>
      </c>
      <c r="D325" s="124">
        <v>0</v>
      </c>
      <c r="E325" s="124">
        <v>740464</v>
      </c>
      <c r="F325" s="124">
        <f>C325+D325-E325</f>
        <v>950756111</v>
      </c>
    </row>
    <row r="326" spans="1:6" s="126" customFormat="1" ht="15.75">
      <c r="A326" s="121"/>
      <c r="B326" s="153" t="s">
        <v>292</v>
      </c>
      <c r="C326" s="153"/>
      <c r="D326" s="153"/>
      <c r="E326" s="153"/>
      <c r="F326" s="153"/>
    </row>
    <row r="327" spans="1:6" s="126" customFormat="1" ht="15.75">
      <c r="A327" s="121"/>
      <c r="B327" s="127"/>
      <c r="C327" s="127"/>
      <c r="D327" s="127"/>
      <c r="E327" s="127"/>
      <c r="F327" s="127"/>
    </row>
    <row r="328" spans="1:6" s="126" customFormat="1" ht="63">
      <c r="A328" s="123" t="s">
        <v>115</v>
      </c>
      <c r="B328" s="129" t="s">
        <v>267</v>
      </c>
      <c r="C328" s="124">
        <v>3276361</v>
      </c>
      <c r="D328" s="124">
        <v>22770</v>
      </c>
      <c r="E328" s="124">
        <v>0</v>
      </c>
      <c r="F328" s="124">
        <f>C328+D328-E328</f>
        <v>3299131</v>
      </c>
    </row>
    <row r="329" spans="1:6" s="126" customFormat="1" ht="48.75" customHeight="1">
      <c r="A329" s="121"/>
      <c r="B329" s="153" t="s">
        <v>405</v>
      </c>
      <c r="C329" s="153"/>
      <c r="D329" s="153"/>
      <c r="E329" s="153"/>
      <c r="F329" s="153"/>
    </row>
    <row r="330" spans="1:6" s="126" customFormat="1" ht="15.75">
      <c r="A330" s="121"/>
      <c r="B330" s="127"/>
      <c r="C330" s="127"/>
      <c r="D330" s="127"/>
      <c r="E330" s="127"/>
      <c r="F330" s="127"/>
    </row>
    <row r="331" spans="1:6" s="126" customFormat="1" ht="63">
      <c r="A331" s="123" t="s">
        <v>370</v>
      </c>
      <c r="B331" s="150" t="s">
        <v>285</v>
      </c>
      <c r="C331" s="124">
        <v>0</v>
      </c>
      <c r="D331" s="124">
        <v>400000</v>
      </c>
      <c r="E331" s="124">
        <v>0</v>
      </c>
      <c r="F331" s="124">
        <f>C331+D331-E331</f>
        <v>400000</v>
      </c>
    </row>
    <row r="332" spans="1:6" s="126" customFormat="1" ht="34.5" customHeight="1">
      <c r="A332" s="121"/>
      <c r="B332" s="153" t="s">
        <v>286</v>
      </c>
      <c r="C332" s="153"/>
      <c r="D332" s="153"/>
      <c r="E332" s="153"/>
      <c r="F332" s="153"/>
    </row>
    <row r="333" spans="1:6" s="126" customFormat="1" ht="15.75">
      <c r="A333" s="121"/>
      <c r="B333" s="127"/>
      <c r="C333" s="127"/>
      <c r="D333" s="127"/>
      <c r="E333" s="127"/>
      <c r="F333" s="127"/>
    </row>
    <row r="334" spans="1:6" s="126" customFormat="1" ht="47.25">
      <c r="A334" s="123" t="s">
        <v>371</v>
      </c>
      <c r="B334" s="150" t="s">
        <v>268</v>
      </c>
      <c r="C334" s="124">
        <v>97800</v>
      </c>
      <c r="D334" s="124">
        <v>1500</v>
      </c>
      <c r="E334" s="124">
        <v>0</v>
      </c>
      <c r="F334" s="124">
        <f>C334+D334-E334</f>
        <v>99300</v>
      </c>
    </row>
    <row r="335" spans="1:6" s="126" customFormat="1" ht="34.5" customHeight="1">
      <c r="A335" s="121"/>
      <c r="B335" s="153" t="s">
        <v>295</v>
      </c>
      <c r="C335" s="153"/>
      <c r="D335" s="153"/>
      <c r="E335" s="153"/>
      <c r="F335" s="153"/>
    </row>
    <row r="336" spans="1:6" s="126" customFormat="1" ht="15.75">
      <c r="A336" s="121"/>
      <c r="B336" s="127"/>
      <c r="C336" s="127"/>
      <c r="D336" s="127"/>
      <c r="E336" s="127"/>
      <c r="F336" s="127"/>
    </row>
    <row r="337" spans="1:6" s="142" customFormat="1" ht="15.75">
      <c r="A337" s="143" t="s">
        <v>117</v>
      </c>
      <c r="B337" s="146" t="s">
        <v>99</v>
      </c>
      <c r="C337" s="147"/>
      <c r="D337" s="147"/>
      <c r="E337" s="147"/>
      <c r="F337" s="147"/>
    </row>
    <row r="338" spans="1:6" ht="15.75">
      <c r="A338" s="120"/>
      <c r="B338" s="128"/>
      <c r="C338" s="128"/>
      <c r="D338" s="128"/>
      <c r="E338" s="128"/>
      <c r="F338" s="128"/>
    </row>
    <row r="339" spans="1:6" s="126" customFormat="1" ht="47.25">
      <c r="A339" s="123" t="s">
        <v>278</v>
      </c>
      <c r="B339" s="129" t="s">
        <v>325</v>
      </c>
      <c r="C339" s="124">
        <v>0</v>
      </c>
      <c r="D339" s="124">
        <v>1900000</v>
      </c>
      <c r="E339" s="124">
        <v>0</v>
      </c>
      <c r="F339" s="124">
        <f>C339+D339-E339</f>
        <v>1900000</v>
      </c>
    </row>
    <row r="340" spans="1:6" s="126" customFormat="1" ht="31.5" customHeight="1">
      <c r="A340" s="121"/>
      <c r="B340" s="153" t="s">
        <v>423</v>
      </c>
      <c r="C340" s="153"/>
      <c r="D340" s="153"/>
      <c r="E340" s="153"/>
      <c r="F340" s="153"/>
    </row>
    <row r="341" spans="1:6" ht="15.75">
      <c r="A341" s="120"/>
      <c r="B341" s="128"/>
      <c r="C341" s="128"/>
      <c r="D341" s="128"/>
      <c r="E341" s="128"/>
      <c r="F341" s="128"/>
    </row>
    <row r="342" spans="1:6" s="126" customFormat="1" ht="63.75" customHeight="1">
      <c r="A342" s="123" t="s">
        <v>372</v>
      </c>
      <c r="B342" s="150" t="s">
        <v>269</v>
      </c>
      <c r="C342" s="124">
        <v>454489</v>
      </c>
      <c r="D342" s="124">
        <v>0</v>
      </c>
      <c r="E342" s="124">
        <v>0</v>
      </c>
      <c r="F342" s="124">
        <f>C342+D342-E342</f>
        <v>454489</v>
      </c>
    </row>
    <row r="343" spans="1:6" s="126" customFormat="1" ht="48" customHeight="1">
      <c r="A343" s="123"/>
      <c r="B343" s="153" t="s">
        <v>406</v>
      </c>
      <c r="C343" s="153"/>
      <c r="D343" s="153"/>
      <c r="E343" s="153"/>
      <c r="F343" s="153"/>
    </row>
    <row r="344" spans="1:6" s="126" customFormat="1" ht="48" customHeight="1">
      <c r="A344" s="123"/>
      <c r="B344" s="127"/>
      <c r="C344" s="127"/>
      <c r="D344" s="127"/>
      <c r="E344" s="127"/>
      <c r="F344" s="127"/>
    </row>
    <row r="345" spans="1:6" ht="17.25" customHeight="1">
      <c r="A345" s="151" t="s">
        <v>100</v>
      </c>
      <c r="B345" s="151" t="s">
        <v>236</v>
      </c>
      <c r="C345" s="152" t="s">
        <v>237</v>
      </c>
      <c r="D345" s="152"/>
      <c r="E345" s="152"/>
      <c r="F345" s="152"/>
    </row>
    <row r="346" spans="1:6" ht="15.75">
      <c r="A346" s="151"/>
      <c r="B346" s="151"/>
      <c r="C346" s="1" t="s">
        <v>238</v>
      </c>
      <c r="D346" s="1" t="s">
        <v>239</v>
      </c>
      <c r="E346" s="1" t="s">
        <v>240</v>
      </c>
      <c r="F346" s="1" t="s">
        <v>241</v>
      </c>
    </row>
    <row r="347" spans="1:6" ht="10.5" customHeight="1">
      <c r="A347" s="120"/>
      <c r="B347" s="128"/>
      <c r="C347" s="128"/>
      <c r="D347" s="128"/>
      <c r="E347" s="128"/>
      <c r="F347" s="128"/>
    </row>
    <row r="348" spans="1:6" s="126" customFormat="1" ht="63.75" customHeight="1">
      <c r="A348" s="123" t="s">
        <v>373</v>
      </c>
      <c r="B348" s="129" t="s">
        <v>314</v>
      </c>
      <c r="C348" s="124">
        <v>600000</v>
      </c>
      <c r="D348" s="124">
        <v>0</v>
      </c>
      <c r="E348" s="124">
        <v>600000</v>
      </c>
      <c r="F348" s="124">
        <f>C348+D348-E348</f>
        <v>0</v>
      </c>
    </row>
    <row r="349" spans="1:6" s="126" customFormat="1" ht="34.5" customHeight="1">
      <c r="A349" s="123"/>
      <c r="B349" s="153" t="s">
        <v>315</v>
      </c>
      <c r="C349" s="153"/>
      <c r="D349" s="153"/>
      <c r="E349" s="153"/>
      <c r="F349" s="153"/>
    </row>
    <row r="350" spans="1:6" s="126" customFormat="1" ht="9.75" customHeight="1">
      <c r="A350" s="123"/>
      <c r="B350" s="127"/>
      <c r="C350" s="127"/>
      <c r="D350" s="127"/>
      <c r="E350" s="127"/>
      <c r="F350" s="127"/>
    </row>
    <row r="351" spans="1:6" s="126" customFormat="1" ht="31.5">
      <c r="A351" s="123" t="s">
        <v>374</v>
      </c>
      <c r="B351" s="129" t="s">
        <v>308</v>
      </c>
      <c r="C351" s="124">
        <v>0</v>
      </c>
      <c r="D351" s="124">
        <v>4261558</v>
      </c>
      <c r="E351" s="124">
        <v>0</v>
      </c>
      <c r="F351" s="124">
        <f>C351+D351-E351</f>
        <v>4261558</v>
      </c>
    </row>
    <row r="352" spans="1:6" s="126" customFormat="1" ht="51" customHeight="1">
      <c r="A352" s="121"/>
      <c r="B352" s="153" t="s">
        <v>384</v>
      </c>
      <c r="C352" s="153"/>
      <c r="D352" s="153"/>
      <c r="E352" s="153"/>
      <c r="F352" s="153"/>
    </row>
    <row r="353" spans="1:6" s="126" customFormat="1" ht="10.5" customHeight="1">
      <c r="A353" s="123"/>
      <c r="B353" s="127"/>
      <c r="C353" s="127"/>
      <c r="D353" s="127"/>
      <c r="E353" s="127"/>
      <c r="F353" s="127"/>
    </row>
    <row r="354" spans="1:6" s="126" customFormat="1" ht="45.75" customHeight="1">
      <c r="A354" s="123" t="s">
        <v>375</v>
      </c>
      <c r="B354" s="129" t="s">
        <v>307</v>
      </c>
      <c r="C354" s="124">
        <v>0</v>
      </c>
      <c r="D354" s="124">
        <v>129765</v>
      </c>
      <c r="E354" s="124">
        <v>0</v>
      </c>
      <c r="F354" s="124">
        <f>C354+D354-E354</f>
        <v>129765</v>
      </c>
    </row>
    <row r="355" spans="1:6" s="126" customFormat="1" ht="51" customHeight="1">
      <c r="A355" s="121"/>
      <c r="B355" s="153" t="s">
        <v>385</v>
      </c>
      <c r="C355" s="153"/>
      <c r="D355" s="153"/>
      <c r="E355" s="153"/>
      <c r="F355" s="153"/>
    </row>
    <row r="356" spans="1:6" ht="9" customHeight="1">
      <c r="A356" s="120"/>
      <c r="B356" s="128"/>
      <c r="C356" s="128"/>
      <c r="D356" s="128"/>
      <c r="E356" s="128"/>
      <c r="F356" s="128"/>
    </row>
    <row r="357" spans="1:6" s="126" customFormat="1" ht="79.5" customHeight="1">
      <c r="A357" s="123" t="s">
        <v>376</v>
      </c>
      <c r="B357" s="129" t="s">
        <v>291</v>
      </c>
      <c r="C357" s="124">
        <v>20000000</v>
      </c>
      <c r="D357" s="124">
        <v>0</v>
      </c>
      <c r="E357" s="124">
        <v>292347</v>
      </c>
      <c r="F357" s="124">
        <f>C357+D357-E357</f>
        <v>19707653</v>
      </c>
    </row>
    <row r="358" spans="1:6" s="126" customFormat="1" ht="15.75">
      <c r="A358" s="123"/>
      <c r="B358" s="153" t="s">
        <v>292</v>
      </c>
      <c r="C358" s="153"/>
      <c r="D358" s="153"/>
      <c r="E358" s="153"/>
      <c r="F358" s="153"/>
    </row>
    <row r="359" spans="1:6" s="126" customFormat="1" ht="9" customHeight="1">
      <c r="A359" s="123"/>
      <c r="B359" s="127"/>
      <c r="C359" s="127"/>
      <c r="D359" s="127"/>
      <c r="E359" s="127"/>
      <c r="F359" s="127"/>
    </row>
    <row r="360" spans="1:6" s="126" customFormat="1" ht="47.25">
      <c r="A360" s="123" t="s">
        <v>377</v>
      </c>
      <c r="B360" s="150" t="s">
        <v>272</v>
      </c>
      <c r="C360" s="124">
        <v>19089888</v>
      </c>
      <c r="D360" s="124">
        <v>20000000</v>
      </c>
      <c r="E360" s="124">
        <v>0</v>
      </c>
      <c r="F360" s="124">
        <f>C360+D360-E360</f>
        <v>39089888</v>
      </c>
    </row>
    <row r="361" spans="1:6" s="126" customFormat="1" ht="63" customHeight="1">
      <c r="A361" s="123"/>
      <c r="B361" s="153" t="s">
        <v>407</v>
      </c>
      <c r="C361" s="153"/>
      <c r="D361" s="153"/>
      <c r="E361" s="153"/>
      <c r="F361" s="153"/>
    </row>
    <row r="362" spans="1:6" s="126" customFormat="1" ht="8.25" customHeight="1">
      <c r="A362" s="121"/>
      <c r="B362" s="127"/>
      <c r="C362" s="127"/>
      <c r="D362" s="127"/>
      <c r="E362" s="127"/>
      <c r="F362" s="127"/>
    </row>
    <row r="363" spans="1:6" s="126" customFormat="1" ht="31.5">
      <c r="A363" s="123" t="s">
        <v>378</v>
      </c>
      <c r="B363" s="129" t="s">
        <v>271</v>
      </c>
      <c r="C363" s="124">
        <v>5567164</v>
      </c>
      <c r="D363" s="124">
        <v>1208913</v>
      </c>
      <c r="E363" s="124">
        <v>0</v>
      </c>
      <c r="F363" s="124">
        <f>C363+D363-E363</f>
        <v>6776077</v>
      </c>
    </row>
    <row r="364" spans="1:6" s="126" customFormat="1" ht="48" customHeight="1">
      <c r="A364" s="123"/>
      <c r="B364" s="153" t="s">
        <v>326</v>
      </c>
      <c r="C364" s="153"/>
      <c r="D364" s="153"/>
      <c r="E364" s="153"/>
      <c r="F364" s="153"/>
    </row>
    <row r="365" spans="1:6" s="126" customFormat="1" ht="9.75" customHeight="1">
      <c r="A365" s="121"/>
      <c r="B365" s="127"/>
      <c r="C365" s="127"/>
      <c r="D365" s="127"/>
      <c r="E365" s="127"/>
      <c r="F365" s="127"/>
    </row>
    <row r="366" spans="1:6" s="126" customFormat="1" ht="31.5">
      <c r="A366" s="123" t="s">
        <v>379</v>
      </c>
      <c r="B366" s="150" t="s">
        <v>270</v>
      </c>
      <c r="C366" s="124">
        <v>2700000</v>
      </c>
      <c r="D366" s="124">
        <v>0</v>
      </c>
      <c r="E366" s="124">
        <v>0</v>
      </c>
      <c r="F366" s="124">
        <f>C366+D366-E366</f>
        <v>2700000</v>
      </c>
    </row>
    <row r="367" spans="1:6" s="126" customFormat="1" ht="51" customHeight="1">
      <c r="A367" s="123"/>
      <c r="B367" s="153" t="s">
        <v>408</v>
      </c>
      <c r="C367" s="153"/>
      <c r="D367" s="153"/>
      <c r="E367" s="153"/>
      <c r="F367" s="153"/>
    </row>
    <row r="368" spans="1:6" s="126" customFormat="1" ht="15.75">
      <c r="A368" s="121"/>
      <c r="B368" s="127"/>
      <c r="C368" s="127"/>
      <c r="D368" s="127"/>
      <c r="E368" s="127"/>
      <c r="F368" s="127"/>
    </row>
    <row r="369" spans="1:6" s="126" customFormat="1" ht="31.5">
      <c r="A369" s="123" t="s">
        <v>380</v>
      </c>
      <c r="B369" s="129" t="s">
        <v>320</v>
      </c>
      <c r="C369" s="124">
        <v>0</v>
      </c>
      <c r="D369" s="124">
        <v>432249</v>
      </c>
      <c r="E369" s="124">
        <v>0</v>
      </c>
      <c r="F369" s="124">
        <f>C369+D369-E369</f>
        <v>432249</v>
      </c>
    </row>
    <row r="370" spans="1:6" s="126" customFormat="1" ht="33" customHeight="1">
      <c r="A370" s="121"/>
      <c r="B370" s="153" t="s">
        <v>424</v>
      </c>
      <c r="C370" s="153"/>
      <c r="D370" s="153"/>
      <c r="E370" s="153"/>
      <c r="F370" s="153"/>
    </row>
    <row r="371" spans="1:6" s="126" customFormat="1" ht="15.75">
      <c r="A371" s="121"/>
      <c r="B371" s="127"/>
      <c r="C371" s="127"/>
      <c r="D371" s="127"/>
      <c r="E371" s="127"/>
      <c r="F371" s="127"/>
    </row>
    <row r="372" spans="1:6" s="126" customFormat="1" ht="62.25" customHeight="1">
      <c r="A372" s="123" t="s">
        <v>381</v>
      </c>
      <c r="B372" s="129" t="s">
        <v>327</v>
      </c>
      <c r="C372" s="124">
        <v>0</v>
      </c>
      <c r="D372" s="124">
        <v>7832943</v>
      </c>
      <c r="E372" s="124">
        <v>0</v>
      </c>
      <c r="F372" s="124">
        <f>C372+D372-E372</f>
        <v>7832943</v>
      </c>
    </row>
    <row r="373" spans="1:6" s="126" customFormat="1" ht="32.25" customHeight="1">
      <c r="A373" s="121"/>
      <c r="B373" s="153" t="s">
        <v>409</v>
      </c>
      <c r="C373" s="153"/>
      <c r="D373" s="153"/>
      <c r="E373" s="153"/>
      <c r="F373" s="153"/>
    </row>
    <row r="374" spans="1:6" ht="9" customHeight="1">
      <c r="A374" s="120"/>
      <c r="B374" s="128"/>
      <c r="C374" s="128"/>
      <c r="D374" s="128"/>
      <c r="E374" s="128"/>
      <c r="F374" s="128"/>
    </row>
    <row r="375" spans="1:6" s="142" customFormat="1" ht="15.75">
      <c r="A375" s="148" t="s">
        <v>70</v>
      </c>
      <c r="B375" s="149" t="s">
        <v>245</v>
      </c>
      <c r="C375" s="149"/>
      <c r="D375" s="149"/>
      <c r="E375" s="149"/>
      <c r="F375" s="149"/>
    </row>
    <row r="376" spans="1:6" ht="48.75" customHeight="1">
      <c r="A376" s="154" t="s">
        <v>410</v>
      </c>
      <c r="B376" s="154"/>
      <c r="C376" s="154"/>
      <c r="D376" s="154"/>
      <c r="E376" s="154"/>
      <c r="F376" s="154"/>
    </row>
    <row r="377" spans="1:6" s="59" customFormat="1" ht="15.75">
      <c r="A377" s="154" t="s">
        <v>391</v>
      </c>
      <c r="B377" s="154"/>
      <c r="C377" s="154"/>
      <c r="D377" s="154"/>
      <c r="E377" s="154"/>
      <c r="F377" s="154"/>
    </row>
    <row r="378" spans="1:6" s="59" customFormat="1" ht="15.75">
      <c r="A378" s="154" t="s">
        <v>387</v>
      </c>
      <c r="B378" s="154"/>
      <c r="C378" s="154"/>
      <c r="D378" s="154"/>
      <c r="E378" s="154"/>
      <c r="F378" s="154"/>
    </row>
    <row r="379" spans="1:6" s="59" customFormat="1" ht="15.75">
      <c r="A379" s="154" t="s">
        <v>388</v>
      </c>
      <c r="B379" s="154"/>
      <c r="C379" s="154"/>
      <c r="D379" s="154"/>
      <c r="E379" s="154"/>
      <c r="F379" s="154"/>
    </row>
    <row r="380" spans="1:6" s="59" customFormat="1" ht="33" customHeight="1">
      <c r="A380" s="154" t="s">
        <v>392</v>
      </c>
      <c r="B380" s="154"/>
      <c r="C380" s="154"/>
      <c r="D380" s="154"/>
      <c r="E380" s="154"/>
      <c r="F380" s="154"/>
    </row>
    <row r="381" spans="1:6" s="59" customFormat="1" ht="33" customHeight="1">
      <c r="A381" s="155" t="s">
        <v>393</v>
      </c>
      <c r="B381" s="155"/>
      <c r="C381" s="155"/>
      <c r="D381" s="155"/>
      <c r="E381" s="155"/>
      <c r="F381" s="155"/>
    </row>
    <row r="382" spans="1:6" ht="18" customHeight="1">
      <c r="A382" s="154" t="s">
        <v>282</v>
      </c>
      <c r="B382" s="154"/>
      <c r="C382" s="154"/>
      <c r="D382" s="154"/>
      <c r="E382" s="154"/>
      <c r="F382" s="154"/>
    </row>
    <row r="383" spans="1:6" s="59" customFormat="1" ht="15.75">
      <c r="A383" s="154"/>
      <c r="B383" s="154"/>
      <c r="C383" s="154"/>
      <c r="D383" s="154"/>
      <c r="E383" s="154"/>
      <c r="F383" s="154"/>
    </row>
    <row r="384" spans="1:6" s="59" customFormat="1" ht="15.75">
      <c r="A384" s="154"/>
      <c r="B384" s="154"/>
      <c r="C384" s="154"/>
      <c r="D384" s="154"/>
      <c r="E384" s="154"/>
      <c r="F384" s="154"/>
    </row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</sheetData>
  <sheetProtection password="C25B" sheet="1"/>
  <mergeCells count="133">
    <mergeCell ref="A345:A346"/>
    <mergeCell ref="A203:A204"/>
    <mergeCell ref="B203:B204"/>
    <mergeCell ref="C203:F203"/>
    <mergeCell ref="B239:F239"/>
    <mergeCell ref="A275:A276"/>
    <mergeCell ref="B275:B276"/>
    <mergeCell ref="C275:F275"/>
    <mergeCell ref="B231:F231"/>
    <mergeCell ref="B258:F258"/>
    <mergeCell ref="B367:F367"/>
    <mergeCell ref="B358:F358"/>
    <mergeCell ref="B349:F349"/>
    <mergeCell ref="B355:F355"/>
    <mergeCell ref="B352:F352"/>
    <mergeCell ref="A163:A164"/>
    <mergeCell ref="B163:B164"/>
    <mergeCell ref="C163:F163"/>
    <mergeCell ref="B340:F340"/>
    <mergeCell ref="B267:F267"/>
    <mergeCell ref="B162:F162"/>
    <mergeCell ref="A382:F382"/>
    <mergeCell ref="B197:F197"/>
    <mergeCell ref="B213:F213"/>
    <mergeCell ref="B225:F225"/>
    <mergeCell ref="B167:F167"/>
    <mergeCell ref="B303:F303"/>
    <mergeCell ref="B179:F179"/>
    <mergeCell ref="B343:F343"/>
    <mergeCell ref="B194:F194"/>
    <mergeCell ref="B188:F188"/>
    <mergeCell ref="B323:F323"/>
    <mergeCell ref="B313:F313"/>
    <mergeCell ref="B261:F261"/>
    <mergeCell ref="B300:F300"/>
    <mergeCell ref="B310:F310"/>
    <mergeCell ref="B316:F316"/>
    <mergeCell ref="C81:C82"/>
    <mergeCell ref="D81:D82"/>
    <mergeCell ref="E81:E82"/>
    <mergeCell ref="A146:F146"/>
    <mergeCell ref="B156:F156"/>
    <mergeCell ref="B159:F159"/>
    <mergeCell ref="A384:F384"/>
    <mergeCell ref="D19:D20"/>
    <mergeCell ref="A7:F7"/>
    <mergeCell ref="A148:A149"/>
    <mergeCell ref="A13:E13"/>
    <mergeCell ref="A14:E14"/>
    <mergeCell ref="A50:A51"/>
    <mergeCell ref="B152:F152"/>
    <mergeCell ref="B50:B51"/>
    <mergeCell ref="A81:A82"/>
    <mergeCell ref="A19:A20"/>
    <mergeCell ref="B117:B118"/>
    <mergeCell ref="C117:C118"/>
    <mergeCell ref="D117:D118"/>
    <mergeCell ref="B148:B149"/>
    <mergeCell ref="E117:E118"/>
    <mergeCell ref="C50:C51"/>
    <mergeCell ref="D50:D51"/>
    <mergeCell ref="E50:E51"/>
    <mergeCell ref="B81:B82"/>
    <mergeCell ref="A6:F6"/>
    <mergeCell ref="A141:E141"/>
    <mergeCell ref="A12:F12"/>
    <mergeCell ref="A383:F383"/>
    <mergeCell ref="A15:E15"/>
    <mergeCell ref="A11:F11"/>
    <mergeCell ref="C148:F148"/>
    <mergeCell ref="A117:A118"/>
    <mergeCell ref="A16:E16"/>
    <mergeCell ref="A17:F17"/>
    <mergeCell ref="A1:F1"/>
    <mergeCell ref="B19:B20"/>
    <mergeCell ref="C19:C20"/>
    <mergeCell ref="A4:F4"/>
    <mergeCell ref="A3:F3"/>
    <mergeCell ref="E19:E20"/>
    <mergeCell ref="A5:F5"/>
    <mergeCell ref="A8:F8"/>
    <mergeCell ref="A9:F9"/>
    <mergeCell ref="A10:F10"/>
    <mergeCell ref="A380:F380"/>
    <mergeCell ref="B264:F264"/>
    <mergeCell ref="B279:F279"/>
    <mergeCell ref="B294:F294"/>
    <mergeCell ref="B291:F291"/>
    <mergeCell ref="B288:F288"/>
    <mergeCell ref="B297:F297"/>
    <mergeCell ref="B361:F361"/>
    <mergeCell ref="B326:F326"/>
    <mergeCell ref="B364:F364"/>
    <mergeCell ref="B170:F170"/>
    <mergeCell ref="B246:F246"/>
    <mergeCell ref="B185:F185"/>
    <mergeCell ref="B182:F182"/>
    <mergeCell ref="B173:F173"/>
    <mergeCell ref="B255:F255"/>
    <mergeCell ref="B219:F219"/>
    <mergeCell ref="B222:F222"/>
    <mergeCell ref="B249:F249"/>
    <mergeCell ref="B210:F210"/>
    <mergeCell ref="A381:F381"/>
    <mergeCell ref="B252:F252"/>
    <mergeCell ref="B270:F270"/>
    <mergeCell ref="B176:F176"/>
    <mergeCell ref="B234:F234"/>
    <mergeCell ref="B228:F228"/>
    <mergeCell ref="B191:F191"/>
    <mergeCell ref="B200:F200"/>
    <mergeCell ref="B285:F285"/>
    <mergeCell ref="B282:F282"/>
    <mergeCell ref="A376:F376"/>
    <mergeCell ref="B273:F273"/>
    <mergeCell ref="B207:F207"/>
    <mergeCell ref="B216:F216"/>
    <mergeCell ref="A378:F378"/>
    <mergeCell ref="A379:F379"/>
    <mergeCell ref="A377:F377"/>
    <mergeCell ref="B335:F335"/>
    <mergeCell ref="B373:F373"/>
    <mergeCell ref="B370:F370"/>
    <mergeCell ref="B345:B346"/>
    <mergeCell ref="C345:F345"/>
    <mergeCell ref="A243:A244"/>
    <mergeCell ref="B243:B244"/>
    <mergeCell ref="C243:F243"/>
    <mergeCell ref="A306:A307"/>
    <mergeCell ref="B306:B307"/>
    <mergeCell ref="C306:F306"/>
    <mergeCell ref="B332:F332"/>
    <mergeCell ref="B329:F329"/>
  </mergeCells>
  <printOptions horizontalCentered="1"/>
  <pageMargins left="0.5905511811023623" right="0.5905511811023623" top="0.7086614173228347" bottom="0.7086614173228347" header="0.11811023622047245" footer="0.11811023622047245"/>
  <pageSetup fitToHeight="2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tabSelected="1" view="pageBreakPreview" zoomScaleSheetLayoutView="100" zoomScalePageLayoutView="0" workbookViewId="0" topLeftCell="A1">
      <selection activeCell="F9" sqref="F9"/>
    </sheetView>
  </sheetViews>
  <sheetFormatPr defaultColWidth="8.796875" defaultRowHeight="14.25"/>
  <cols>
    <col min="1" max="1" width="8.19921875" style="79" customWidth="1"/>
    <col min="2" max="2" width="14.19921875" style="78" customWidth="1"/>
    <col min="3" max="3" width="12.69921875" style="78" customWidth="1"/>
    <col min="4" max="4" width="13.59765625" style="78" customWidth="1"/>
    <col min="5" max="7" width="14" style="78" customWidth="1"/>
    <col min="8" max="8" width="1.69921875" style="80" customWidth="1"/>
    <col min="9" max="9" width="13.09765625" style="78" customWidth="1"/>
    <col min="10" max="10" width="13.5" style="78" customWidth="1"/>
    <col min="11" max="11" width="13.09765625" style="78" customWidth="1"/>
    <col min="12" max="16384" width="9" style="78" customWidth="1"/>
  </cols>
  <sheetData>
    <row r="1" spans="1:11" ht="30" customHeight="1">
      <c r="A1" s="167" t="s">
        <v>259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ht="15.75" thickBot="1"/>
    <row r="3" spans="1:11" s="82" customFormat="1" ht="27.75" customHeight="1">
      <c r="A3" s="168" t="s">
        <v>72</v>
      </c>
      <c r="B3" s="162" t="s">
        <v>73</v>
      </c>
      <c r="C3" s="163"/>
      <c r="D3" s="164"/>
      <c r="E3" s="170" t="s">
        <v>74</v>
      </c>
      <c r="F3" s="163"/>
      <c r="G3" s="164"/>
      <c r="H3" s="81"/>
      <c r="I3" s="162" t="s">
        <v>75</v>
      </c>
      <c r="J3" s="163"/>
      <c r="K3" s="164"/>
    </row>
    <row r="4" spans="1:11" s="91" customFormat="1" ht="31.5" customHeight="1" thickBot="1">
      <c r="A4" s="169"/>
      <c r="B4" s="83" t="s">
        <v>76</v>
      </c>
      <c r="C4" s="84" t="s">
        <v>77</v>
      </c>
      <c r="D4" s="85" t="s">
        <v>78</v>
      </c>
      <c r="E4" s="86" t="s">
        <v>76</v>
      </c>
      <c r="F4" s="84" t="s">
        <v>77</v>
      </c>
      <c r="G4" s="85" t="s">
        <v>78</v>
      </c>
      <c r="H4" s="87"/>
      <c r="I4" s="88" t="s">
        <v>76</v>
      </c>
      <c r="J4" s="89" t="s">
        <v>77</v>
      </c>
      <c r="K4" s="90" t="s">
        <v>78</v>
      </c>
    </row>
    <row r="5" spans="1:11" s="98" customFormat="1" ht="12" thickBot="1">
      <c r="A5" s="92" t="s">
        <v>94</v>
      </c>
      <c r="B5" s="93" t="s">
        <v>69</v>
      </c>
      <c r="C5" s="94" t="s">
        <v>70</v>
      </c>
      <c r="D5" s="95" t="s">
        <v>79</v>
      </c>
      <c r="E5" s="96" t="s">
        <v>80</v>
      </c>
      <c r="F5" s="94" t="s">
        <v>81</v>
      </c>
      <c r="G5" s="95" t="s">
        <v>82</v>
      </c>
      <c r="H5" s="97"/>
      <c r="I5" s="93" t="s">
        <v>83</v>
      </c>
      <c r="J5" s="94" t="s">
        <v>84</v>
      </c>
      <c r="K5" s="95" t="s">
        <v>85</v>
      </c>
    </row>
    <row r="6" spans="1:11" s="105" customFormat="1" ht="18" customHeight="1">
      <c r="A6" s="99">
        <v>2019</v>
      </c>
      <c r="B6" s="117">
        <v>1053803873</v>
      </c>
      <c r="C6" s="101">
        <f aca="true" t="shared" si="0" ref="C6:C25">D6-B6</f>
        <v>21899324</v>
      </c>
      <c r="D6" s="102">
        <v>1075703197</v>
      </c>
      <c r="E6" s="117">
        <v>1097803873</v>
      </c>
      <c r="F6" s="101">
        <f aca="true" t="shared" si="1" ref="F6:F25">G6-E6</f>
        <v>26699324</v>
      </c>
      <c r="G6" s="102">
        <v>1124503197</v>
      </c>
      <c r="H6" s="103"/>
      <c r="I6" s="100">
        <f aca="true" t="shared" si="2" ref="I6:I12">B6-E6</f>
        <v>-44000000</v>
      </c>
      <c r="J6" s="104">
        <f aca="true" t="shared" si="3" ref="J6:J12">K6-I6</f>
        <v>-4800000</v>
      </c>
      <c r="K6" s="102">
        <f aca="true" t="shared" si="4" ref="K6:K12">D6-G6</f>
        <v>-48800000</v>
      </c>
    </row>
    <row r="7" spans="1:11" s="105" customFormat="1" ht="18" customHeight="1">
      <c r="A7" s="99">
        <f aca="true" t="shared" si="5" ref="A7:A12">A6+1</f>
        <v>2020</v>
      </c>
      <c r="B7" s="100">
        <v>1137086521</v>
      </c>
      <c r="C7" s="101">
        <f t="shared" si="0"/>
        <v>27365988</v>
      </c>
      <c r="D7" s="102">
        <v>1164452509</v>
      </c>
      <c r="E7" s="100">
        <v>1123505569</v>
      </c>
      <c r="F7" s="101">
        <f t="shared" si="1"/>
        <v>35465988</v>
      </c>
      <c r="G7" s="102">
        <v>1158971557</v>
      </c>
      <c r="H7" s="103"/>
      <c r="I7" s="100">
        <f t="shared" si="2"/>
        <v>13580952</v>
      </c>
      <c r="J7" s="104">
        <f t="shared" si="3"/>
        <v>-8100000</v>
      </c>
      <c r="K7" s="102">
        <f t="shared" si="4"/>
        <v>5480952</v>
      </c>
    </row>
    <row r="8" spans="1:11" s="105" customFormat="1" ht="18" customHeight="1">
      <c r="A8" s="99">
        <f t="shared" si="5"/>
        <v>2021</v>
      </c>
      <c r="B8" s="100">
        <v>987990977</v>
      </c>
      <c r="C8" s="101">
        <f t="shared" si="0"/>
        <v>5363120</v>
      </c>
      <c r="D8" s="102">
        <v>993354097</v>
      </c>
      <c r="E8" s="100">
        <v>966447026</v>
      </c>
      <c r="F8" s="101">
        <f t="shared" si="1"/>
        <v>5363120</v>
      </c>
      <c r="G8" s="102">
        <v>971810146</v>
      </c>
      <c r="H8" s="103"/>
      <c r="I8" s="100">
        <f t="shared" si="2"/>
        <v>21543951</v>
      </c>
      <c r="J8" s="104">
        <f t="shared" si="3"/>
        <v>0</v>
      </c>
      <c r="K8" s="102">
        <f t="shared" si="4"/>
        <v>21543951</v>
      </c>
    </row>
    <row r="9" spans="1:11" s="105" customFormat="1" ht="18" customHeight="1">
      <c r="A9" s="99">
        <f t="shared" si="5"/>
        <v>2022</v>
      </c>
      <c r="B9" s="100">
        <v>756874675</v>
      </c>
      <c r="C9" s="101">
        <f t="shared" si="0"/>
        <v>-851162</v>
      </c>
      <c r="D9" s="102">
        <v>756023513</v>
      </c>
      <c r="E9" s="100">
        <v>733874675</v>
      </c>
      <c r="F9" s="101">
        <f t="shared" si="1"/>
        <v>-1851162</v>
      </c>
      <c r="G9" s="102">
        <v>732023513</v>
      </c>
      <c r="H9" s="103"/>
      <c r="I9" s="100">
        <f t="shared" si="2"/>
        <v>23000000</v>
      </c>
      <c r="J9" s="104">
        <f t="shared" si="3"/>
        <v>1000000</v>
      </c>
      <c r="K9" s="102">
        <f t="shared" si="4"/>
        <v>24000000</v>
      </c>
    </row>
    <row r="10" spans="1:11" s="105" customFormat="1" ht="18" customHeight="1">
      <c r="A10" s="99">
        <f t="shared" si="5"/>
        <v>2023</v>
      </c>
      <c r="B10" s="100">
        <v>715584705</v>
      </c>
      <c r="C10" s="101">
        <f t="shared" si="0"/>
        <v>-1580000</v>
      </c>
      <c r="D10" s="102">
        <v>714004705</v>
      </c>
      <c r="E10" s="100">
        <v>692084705</v>
      </c>
      <c r="F10" s="101">
        <f t="shared" si="1"/>
        <v>-2580000</v>
      </c>
      <c r="G10" s="102">
        <v>689504705</v>
      </c>
      <c r="H10" s="103"/>
      <c r="I10" s="100">
        <f t="shared" si="2"/>
        <v>23500000</v>
      </c>
      <c r="J10" s="104">
        <f t="shared" si="3"/>
        <v>1000000</v>
      </c>
      <c r="K10" s="102">
        <f t="shared" si="4"/>
        <v>24500000</v>
      </c>
    </row>
    <row r="11" spans="1:11" s="105" customFormat="1" ht="18" customHeight="1">
      <c r="A11" s="99">
        <f t="shared" si="5"/>
        <v>2024</v>
      </c>
      <c r="B11" s="100">
        <v>662168732</v>
      </c>
      <c r="C11" s="101">
        <f t="shared" si="0"/>
        <v>0</v>
      </c>
      <c r="D11" s="102">
        <v>662168732</v>
      </c>
      <c r="E11" s="100">
        <v>638187780</v>
      </c>
      <c r="F11" s="101">
        <f t="shared" si="1"/>
        <v>-1000000</v>
      </c>
      <c r="G11" s="102">
        <v>637187780</v>
      </c>
      <c r="H11" s="103"/>
      <c r="I11" s="100">
        <f t="shared" si="2"/>
        <v>23980952</v>
      </c>
      <c r="J11" s="104">
        <f t="shared" si="3"/>
        <v>1000000</v>
      </c>
      <c r="K11" s="102">
        <f t="shared" si="4"/>
        <v>24980952</v>
      </c>
    </row>
    <row r="12" spans="1:11" s="105" customFormat="1" ht="18" customHeight="1">
      <c r="A12" s="99">
        <f t="shared" si="5"/>
        <v>2025</v>
      </c>
      <c r="B12" s="100">
        <v>668967236</v>
      </c>
      <c r="C12" s="101">
        <f t="shared" si="0"/>
        <v>0</v>
      </c>
      <c r="D12" s="102">
        <v>668967236</v>
      </c>
      <c r="E12" s="100">
        <v>644967236</v>
      </c>
      <c r="F12" s="101">
        <f t="shared" si="1"/>
        <v>-1000000</v>
      </c>
      <c r="G12" s="102">
        <v>643967236</v>
      </c>
      <c r="H12" s="103"/>
      <c r="I12" s="100">
        <f t="shared" si="2"/>
        <v>24000000</v>
      </c>
      <c r="J12" s="104">
        <f t="shared" si="3"/>
        <v>1000000</v>
      </c>
      <c r="K12" s="102">
        <f t="shared" si="4"/>
        <v>25000000</v>
      </c>
    </row>
    <row r="13" spans="1:11" s="105" customFormat="1" ht="18" customHeight="1">
      <c r="A13" s="106">
        <v>2026</v>
      </c>
      <c r="B13" s="107">
        <v>675767505</v>
      </c>
      <c r="C13" s="101">
        <f t="shared" si="0"/>
        <v>0</v>
      </c>
      <c r="D13" s="108">
        <v>675767505</v>
      </c>
      <c r="E13" s="107">
        <v>651967505</v>
      </c>
      <c r="F13" s="101">
        <f t="shared" si="1"/>
        <v>-1000000</v>
      </c>
      <c r="G13" s="108">
        <v>650967505</v>
      </c>
      <c r="H13" s="103"/>
      <c r="I13" s="100">
        <f>B13-E13</f>
        <v>23800000</v>
      </c>
      <c r="J13" s="104">
        <f>K13-I13</f>
        <v>1000000</v>
      </c>
      <c r="K13" s="102">
        <f>D13-G13</f>
        <v>24800000</v>
      </c>
    </row>
    <row r="14" spans="1:11" s="105" customFormat="1" ht="18" customHeight="1">
      <c r="A14" s="106">
        <v>2027</v>
      </c>
      <c r="B14" s="107">
        <v>682568278</v>
      </c>
      <c r="C14" s="101">
        <f t="shared" si="0"/>
        <v>0</v>
      </c>
      <c r="D14" s="108">
        <v>682568278</v>
      </c>
      <c r="E14" s="107">
        <v>661399954</v>
      </c>
      <c r="F14" s="101">
        <f t="shared" si="1"/>
        <v>-1000000</v>
      </c>
      <c r="G14" s="108">
        <v>660399954</v>
      </c>
      <c r="H14" s="103"/>
      <c r="I14" s="100">
        <f aca="true" t="shared" si="6" ref="I14:I25">B14-E14</f>
        <v>21168324</v>
      </c>
      <c r="J14" s="104">
        <f aca="true" t="shared" si="7" ref="J14:J25">K14-I14</f>
        <v>1000000</v>
      </c>
      <c r="K14" s="102">
        <f aca="true" t="shared" si="8" ref="K14:K25">D14-G14</f>
        <v>22168324</v>
      </c>
    </row>
    <row r="15" spans="1:11" s="105" customFormat="1" ht="18" customHeight="1">
      <c r="A15" s="106">
        <v>2028</v>
      </c>
      <c r="B15" s="107">
        <v>689451953</v>
      </c>
      <c r="C15" s="101">
        <f t="shared" si="0"/>
        <v>0</v>
      </c>
      <c r="D15" s="108">
        <v>689451953</v>
      </c>
      <c r="E15" s="107">
        <v>669615423</v>
      </c>
      <c r="F15" s="101">
        <f t="shared" si="1"/>
        <v>-1000000</v>
      </c>
      <c r="G15" s="108">
        <v>668615423</v>
      </c>
      <c r="H15" s="103"/>
      <c r="I15" s="100">
        <f t="shared" si="6"/>
        <v>19836530</v>
      </c>
      <c r="J15" s="104">
        <f t="shared" si="7"/>
        <v>1000000</v>
      </c>
      <c r="K15" s="102">
        <f t="shared" si="8"/>
        <v>20836530</v>
      </c>
    </row>
    <row r="16" spans="1:11" s="105" customFormat="1" ht="18" customHeight="1">
      <c r="A16" s="106">
        <v>2029</v>
      </c>
      <c r="B16" s="107">
        <v>689451953</v>
      </c>
      <c r="C16" s="101">
        <f t="shared" si="0"/>
        <v>0</v>
      </c>
      <c r="D16" s="108">
        <v>689451953</v>
      </c>
      <c r="E16" s="107">
        <v>673451953</v>
      </c>
      <c r="F16" s="101">
        <f t="shared" si="1"/>
        <v>-500000</v>
      </c>
      <c r="G16" s="108">
        <v>672951953</v>
      </c>
      <c r="H16" s="103"/>
      <c r="I16" s="100">
        <f t="shared" si="6"/>
        <v>16000000</v>
      </c>
      <c r="J16" s="104">
        <f t="shared" si="7"/>
        <v>500000</v>
      </c>
      <c r="K16" s="102">
        <f t="shared" si="8"/>
        <v>16500000</v>
      </c>
    </row>
    <row r="17" spans="1:11" s="105" customFormat="1" ht="18" customHeight="1">
      <c r="A17" s="106">
        <v>2030</v>
      </c>
      <c r="B17" s="107">
        <v>689451953</v>
      </c>
      <c r="C17" s="101">
        <f t="shared" si="0"/>
        <v>0</v>
      </c>
      <c r="D17" s="108">
        <v>689451953</v>
      </c>
      <c r="E17" s="107">
        <v>673451953</v>
      </c>
      <c r="F17" s="101">
        <f t="shared" si="1"/>
        <v>-500000</v>
      </c>
      <c r="G17" s="108">
        <v>672951953</v>
      </c>
      <c r="H17" s="103"/>
      <c r="I17" s="100">
        <f t="shared" si="6"/>
        <v>16000000</v>
      </c>
      <c r="J17" s="104">
        <f t="shared" si="7"/>
        <v>500000</v>
      </c>
      <c r="K17" s="102">
        <f t="shared" si="8"/>
        <v>16500000</v>
      </c>
    </row>
    <row r="18" spans="1:11" s="105" customFormat="1" ht="18" customHeight="1">
      <c r="A18" s="106">
        <v>2031</v>
      </c>
      <c r="B18" s="107">
        <v>689451953</v>
      </c>
      <c r="C18" s="101">
        <f t="shared" si="0"/>
        <v>0</v>
      </c>
      <c r="D18" s="108">
        <v>689451953</v>
      </c>
      <c r="E18" s="107">
        <v>673451953</v>
      </c>
      <c r="F18" s="101">
        <f t="shared" si="1"/>
        <v>-500000</v>
      </c>
      <c r="G18" s="108">
        <v>672951953</v>
      </c>
      <c r="H18" s="103"/>
      <c r="I18" s="100">
        <f t="shared" si="6"/>
        <v>16000000</v>
      </c>
      <c r="J18" s="104">
        <f t="shared" si="7"/>
        <v>500000</v>
      </c>
      <c r="K18" s="102">
        <f t="shared" si="8"/>
        <v>16500000</v>
      </c>
    </row>
    <row r="19" spans="1:11" s="105" customFormat="1" ht="18" customHeight="1">
      <c r="A19" s="106">
        <v>2032</v>
      </c>
      <c r="B19" s="107">
        <v>689451953</v>
      </c>
      <c r="C19" s="101">
        <f t="shared" si="0"/>
        <v>0</v>
      </c>
      <c r="D19" s="108">
        <v>689451953</v>
      </c>
      <c r="E19" s="107">
        <v>676451953</v>
      </c>
      <c r="F19" s="101">
        <f t="shared" si="1"/>
        <v>-500000</v>
      </c>
      <c r="G19" s="108">
        <v>675951953</v>
      </c>
      <c r="H19" s="103"/>
      <c r="I19" s="100">
        <f t="shared" si="6"/>
        <v>13000000</v>
      </c>
      <c r="J19" s="104">
        <f t="shared" si="7"/>
        <v>500000</v>
      </c>
      <c r="K19" s="102">
        <f t="shared" si="8"/>
        <v>13500000</v>
      </c>
    </row>
    <row r="20" spans="1:11" s="105" customFormat="1" ht="18" customHeight="1">
      <c r="A20" s="106">
        <v>2033</v>
      </c>
      <c r="B20" s="107">
        <v>689451953</v>
      </c>
      <c r="C20" s="101">
        <f t="shared" si="0"/>
        <v>0</v>
      </c>
      <c r="D20" s="108">
        <v>689451953</v>
      </c>
      <c r="E20" s="107">
        <v>677451953</v>
      </c>
      <c r="F20" s="101">
        <f t="shared" si="1"/>
        <v>-500000</v>
      </c>
      <c r="G20" s="108">
        <v>676951953</v>
      </c>
      <c r="H20" s="103"/>
      <c r="I20" s="100">
        <f t="shared" si="6"/>
        <v>12000000</v>
      </c>
      <c r="J20" s="104">
        <f t="shared" si="7"/>
        <v>500000</v>
      </c>
      <c r="K20" s="102">
        <f t="shared" si="8"/>
        <v>12500000</v>
      </c>
    </row>
    <row r="21" spans="1:11" s="105" customFormat="1" ht="18" customHeight="1">
      <c r="A21" s="106">
        <v>2034</v>
      </c>
      <c r="B21" s="107">
        <v>689451953</v>
      </c>
      <c r="C21" s="101">
        <f t="shared" si="0"/>
        <v>0</v>
      </c>
      <c r="D21" s="108">
        <v>689451953</v>
      </c>
      <c r="E21" s="107">
        <v>677951953</v>
      </c>
      <c r="F21" s="101">
        <f t="shared" si="1"/>
        <v>-500000</v>
      </c>
      <c r="G21" s="108">
        <v>677451953</v>
      </c>
      <c r="H21" s="103"/>
      <c r="I21" s="100">
        <f t="shared" si="6"/>
        <v>11500000</v>
      </c>
      <c r="J21" s="104">
        <f t="shared" si="7"/>
        <v>500000</v>
      </c>
      <c r="K21" s="102">
        <f t="shared" si="8"/>
        <v>12000000</v>
      </c>
    </row>
    <row r="22" spans="1:11" s="105" customFormat="1" ht="18" customHeight="1">
      <c r="A22" s="106">
        <v>2035</v>
      </c>
      <c r="B22" s="107">
        <v>689451953</v>
      </c>
      <c r="C22" s="101">
        <f t="shared" si="0"/>
        <v>0</v>
      </c>
      <c r="D22" s="108">
        <v>689451953</v>
      </c>
      <c r="E22" s="107">
        <v>679261320</v>
      </c>
      <c r="F22" s="101">
        <f t="shared" si="1"/>
        <v>-1909776</v>
      </c>
      <c r="G22" s="108">
        <v>677351544</v>
      </c>
      <c r="H22" s="103"/>
      <c r="I22" s="100">
        <f t="shared" si="6"/>
        <v>10190633</v>
      </c>
      <c r="J22" s="104">
        <f t="shared" si="7"/>
        <v>1909776</v>
      </c>
      <c r="K22" s="102">
        <f t="shared" si="8"/>
        <v>12100409</v>
      </c>
    </row>
    <row r="23" spans="1:11" s="105" customFormat="1" ht="18" customHeight="1">
      <c r="A23" s="106">
        <v>2036</v>
      </c>
      <c r="B23" s="107">
        <v>689451953</v>
      </c>
      <c r="C23" s="101">
        <f t="shared" si="0"/>
        <v>0</v>
      </c>
      <c r="D23" s="108">
        <v>689451953</v>
      </c>
      <c r="E23" s="107">
        <v>689451953</v>
      </c>
      <c r="F23" s="101">
        <f t="shared" si="1"/>
        <v>0</v>
      </c>
      <c r="G23" s="108">
        <v>689451953</v>
      </c>
      <c r="H23" s="103"/>
      <c r="I23" s="100">
        <f t="shared" si="6"/>
        <v>0</v>
      </c>
      <c r="J23" s="104">
        <f t="shared" si="7"/>
        <v>0</v>
      </c>
      <c r="K23" s="102">
        <f t="shared" si="8"/>
        <v>0</v>
      </c>
    </row>
    <row r="24" spans="1:11" s="105" customFormat="1" ht="18" customHeight="1">
      <c r="A24" s="106">
        <v>2037</v>
      </c>
      <c r="B24" s="107">
        <v>689451953</v>
      </c>
      <c r="C24" s="101">
        <f t="shared" si="0"/>
        <v>0</v>
      </c>
      <c r="D24" s="108">
        <v>689451953</v>
      </c>
      <c r="E24" s="107">
        <v>689451953</v>
      </c>
      <c r="F24" s="101">
        <f t="shared" si="1"/>
        <v>0</v>
      </c>
      <c r="G24" s="108">
        <v>689451953</v>
      </c>
      <c r="H24" s="103"/>
      <c r="I24" s="100">
        <f t="shared" si="6"/>
        <v>0</v>
      </c>
      <c r="J24" s="104">
        <f t="shared" si="7"/>
        <v>0</v>
      </c>
      <c r="K24" s="102">
        <f t="shared" si="8"/>
        <v>0</v>
      </c>
    </row>
    <row r="25" spans="1:11" s="105" customFormat="1" ht="18" customHeight="1" thickBot="1">
      <c r="A25" s="109">
        <v>2038</v>
      </c>
      <c r="B25" s="110">
        <v>689451953</v>
      </c>
      <c r="C25" s="111">
        <f t="shared" si="0"/>
        <v>0</v>
      </c>
      <c r="D25" s="112">
        <v>689451953</v>
      </c>
      <c r="E25" s="110">
        <v>689451953</v>
      </c>
      <c r="F25" s="111">
        <f t="shared" si="1"/>
        <v>0</v>
      </c>
      <c r="G25" s="112">
        <v>689451953</v>
      </c>
      <c r="H25" s="103"/>
      <c r="I25" s="110">
        <f t="shared" si="6"/>
        <v>0</v>
      </c>
      <c r="J25" s="113">
        <f t="shared" si="7"/>
        <v>0</v>
      </c>
      <c r="K25" s="112">
        <f t="shared" si="8"/>
        <v>0</v>
      </c>
    </row>
    <row r="26" spans="2:11" ht="15">
      <c r="B26" s="114"/>
      <c r="C26" s="114"/>
      <c r="D26" s="114"/>
      <c r="E26" s="114"/>
      <c r="F26" s="114"/>
      <c r="G26" s="114"/>
      <c r="H26" s="115"/>
      <c r="I26" s="114"/>
      <c r="J26" s="114"/>
      <c r="K26" s="114"/>
    </row>
    <row r="28" ht="15.75" thickBot="1"/>
    <row r="29" spans="1:11" s="82" customFormat="1" ht="27.75" customHeight="1">
      <c r="A29" s="171" t="s">
        <v>72</v>
      </c>
      <c r="B29" s="162" t="s">
        <v>86</v>
      </c>
      <c r="C29" s="163"/>
      <c r="D29" s="164"/>
      <c r="E29" s="170" t="s">
        <v>87</v>
      </c>
      <c r="F29" s="163"/>
      <c r="G29" s="164"/>
      <c r="H29" s="81"/>
      <c r="I29" s="162" t="s">
        <v>88</v>
      </c>
      <c r="J29" s="163"/>
      <c r="K29" s="164"/>
    </row>
    <row r="30" spans="1:11" s="91" customFormat="1" ht="31.5" customHeight="1" thickBot="1">
      <c r="A30" s="172"/>
      <c r="B30" s="83" t="s">
        <v>76</v>
      </c>
      <c r="C30" s="84" t="s">
        <v>77</v>
      </c>
      <c r="D30" s="85" t="s">
        <v>78</v>
      </c>
      <c r="E30" s="86" t="s">
        <v>76</v>
      </c>
      <c r="F30" s="84" t="s">
        <v>77</v>
      </c>
      <c r="G30" s="85" t="s">
        <v>78</v>
      </c>
      <c r="H30" s="87"/>
      <c r="I30" s="88" t="s">
        <v>76</v>
      </c>
      <c r="J30" s="89" t="s">
        <v>77</v>
      </c>
      <c r="K30" s="90" t="s">
        <v>78</v>
      </c>
    </row>
    <row r="31" spans="1:11" s="98" customFormat="1" ht="12" thickBot="1">
      <c r="A31" s="116" t="s">
        <v>94</v>
      </c>
      <c r="B31" s="93" t="s">
        <v>69</v>
      </c>
      <c r="C31" s="94" t="s">
        <v>70</v>
      </c>
      <c r="D31" s="95" t="s">
        <v>79</v>
      </c>
      <c r="E31" s="96" t="s">
        <v>80</v>
      </c>
      <c r="F31" s="94" t="s">
        <v>81</v>
      </c>
      <c r="G31" s="95" t="s">
        <v>82</v>
      </c>
      <c r="H31" s="97"/>
      <c r="I31" s="93" t="s">
        <v>83</v>
      </c>
      <c r="J31" s="94" t="s">
        <v>84</v>
      </c>
      <c r="K31" s="95" t="s">
        <v>85</v>
      </c>
    </row>
    <row r="32" spans="1:11" s="105" customFormat="1" ht="18" customHeight="1">
      <c r="A32" s="99">
        <v>2019</v>
      </c>
      <c r="B32" s="117">
        <v>80480952</v>
      </c>
      <c r="C32" s="101">
        <f aca="true" t="shared" si="9" ref="C32:C51">D32-B32</f>
        <v>12900000</v>
      </c>
      <c r="D32" s="102">
        <v>93380952</v>
      </c>
      <c r="E32" s="117">
        <v>36480952</v>
      </c>
      <c r="F32" s="101">
        <f aca="true" t="shared" si="10" ref="F32:F51">G32-E32</f>
        <v>8100000</v>
      </c>
      <c r="G32" s="102">
        <v>44580952</v>
      </c>
      <c r="H32" s="103"/>
      <c r="I32" s="100">
        <f aca="true" t="shared" si="11" ref="I32:I51">B6+B32-E6-E32</f>
        <v>0</v>
      </c>
      <c r="J32" s="104">
        <f aca="true" t="shared" si="12" ref="J32:J38">K32-I32</f>
        <v>0</v>
      </c>
      <c r="K32" s="102">
        <f aca="true" t="shared" si="13" ref="K32:K51">D6+D32-G6-G32</f>
        <v>0</v>
      </c>
    </row>
    <row r="33" spans="1:11" s="105" customFormat="1" ht="18" customHeight="1">
      <c r="A33" s="99">
        <f aca="true" t="shared" si="14" ref="A33:A38">A32+1</f>
        <v>2020</v>
      </c>
      <c r="B33" s="100">
        <v>30000000</v>
      </c>
      <c r="C33" s="101">
        <f t="shared" si="9"/>
        <v>0</v>
      </c>
      <c r="D33" s="102">
        <v>30000000</v>
      </c>
      <c r="E33" s="100">
        <v>43580952</v>
      </c>
      <c r="F33" s="101">
        <f t="shared" si="10"/>
        <v>-8100000</v>
      </c>
      <c r="G33" s="102">
        <v>35480952</v>
      </c>
      <c r="H33" s="103"/>
      <c r="I33" s="100">
        <f t="shared" si="11"/>
        <v>0</v>
      </c>
      <c r="J33" s="104">
        <f t="shared" si="12"/>
        <v>0</v>
      </c>
      <c r="K33" s="102">
        <f t="shared" si="13"/>
        <v>0</v>
      </c>
    </row>
    <row r="34" spans="1:11" s="105" customFormat="1" ht="18" customHeight="1">
      <c r="A34" s="99">
        <f t="shared" si="14"/>
        <v>2021</v>
      </c>
      <c r="B34" s="100">
        <v>15000000</v>
      </c>
      <c r="C34" s="101">
        <f t="shared" si="9"/>
        <v>0</v>
      </c>
      <c r="D34" s="102">
        <v>15000000</v>
      </c>
      <c r="E34" s="100">
        <v>36543951</v>
      </c>
      <c r="F34" s="101">
        <f t="shared" si="10"/>
        <v>0</v>
      </c>
      <c r="G34" s="102">
        <v>36543951</v>
      </c>
      <c r="H34" s="103"/>
      <c r="I34" s="100">
        <f t="shared" si="11"/>
        <v>0</v>
      </c>
      <c r="J34" s="104">
        <f t="shared" si="12"/>
        <v>0</v>
      </c>
      <c r="K34" s="102">
        <f t="shared" si="13"/>
        <v>0</v>
      </c>
    </row>
    <row r="35" spans="1:11" s="105" customFormat="1" ht="18" customHeight="1">
      <c r="A35" s="99">
        <f t="shared" si="14"/>
        <v>2022</v>
      </c>
      <c r="B35" s="100">
        <v>0</v>
      </c>
      <c r="C35" s="101">
        <f t="shared" si="9"/>
        <v>0</v>
      </c>
      <c r="D35" s="102"/>
      <c r="E35" s="100">
        <v>23000000</v>
      </c>
      <c r="F35" s="101">
        <f t="shared" si="10"/>
        <v>1000000</v>
      </c>
      <c r="G35" s="102">
        <v>24000000</v>
      </c>
      <c r="H35" s="103"/>
      <c r="I35" s="100">
        <f t="shared" si="11"/>
        <v>0</v>
      </c>
      <c r="J35" s="104">
        <f t="shared" si="12"/>
        <v>0</v>
      </c>
      <c r="K35" s="102">
        <f t="shared" si="13"/>
        <v>0</v>
      </c>
    </row>
    <row r="36" spans="1:11" s="105" customFormat="1" ht="18" customHeight="1">
      <c r="A36" s="99">
        <f t="shared" si="14"/>
        <v>2023</v>
      </c>
      <c r="B36" s="100">
        <v>0</v>
      </c>
      <c r="C36" s="101">
        <f t="shared" si="9"/>
        <v>0</v>
      </c>
      <c r="D36" s="102"/>
      <c r="E36" s="100">
        <v>23500000</v>
      </c>
      <c r="F36" s="101">
        <f t="shared" si="10"/>
        <v>1000000</v>
      </c>
      <c r="G36" s="102">
        <v>24500000</v>
      </c>
      <c r="H36" s="103"/>
      <c r="I36" s="100">
        <f t="shared" si="11"/>
        <v>0</v>
      </c>
      <c r="J36" s="104">
        <f t="shared" si="12"/>
        <v>0</v>
      </c>
      <c r="K36" s="102">
        <f t="shared" si="13"/>
        <v>0</v>
      </c>
    </row>
    <row r="37" spans="1:11" s="105" customFormat="1" ht="18" customHeight="1">
      <c r="A37" s="99">
        <f t="shared" si="14"/>
        <v>2024</v>
      </c>
      <c r="B37" s="100">
        <v>0</v>
      </c>
      <c r="C37" s="101">
        <f t="shared" si="9"/>
        <v>0</v>
      </c>
      <c r="D37" s="102"/>
      <c r="E37" s="100">
        <v>23980952</v>
      </c>
      <c r="F37" s="101">
        <f t="shared" si="10"/>
        <v>1000000</v>
      </c>
      <c r="G37" s="102">
        <v>24980952</v>
      </c>
      <c r="H37" s="103"/>
      <c r="I37" s="100">
        <f t="shared" si="11"/>
        <v>0</v>
      </c>
      <c r="J37" s="104">
        <f t="shared" si="12"/>
        <v>0</v>
      </c>
      <c r="K37" s="102">
        <f t="shared" si="13"/>
        <v>0</v>
      </c>
    </row>
    <row r="38" spans="1:11" s="105" customFormat="1" ht="18" customHeight="1">
      <c r="A38" s="99">
        <f t="shared" si="14"/>
        <v>2025</v>
      </c>
      <c r="B38" s="100">
        <v>0</v>
      </c>
      <c r="C38" s="101">
        <f t="shared" si="9"/>
        <v>0</v>
      </c>
      <c r="D38" s="102"/>
      <c r="E38" s="100">
        <v>24000000</v>
      </c>
      <c r="F38" s="101">
        <f t="shared" si="10"/>
        <v>1000000</v>
      </c>
      <c r="G38" s="102">
        <v>25000000</v>
      </c>
      <c r="H38" s="103"/>
      <c r="I38" s="100">
        <f t="shared" si="11"/>
        <v>0</v>
      </c>
      <c r="J38" s="104">
        <f t="shared" si="12"/>
        <v>0</v>
      </c>
      <c r="K38" s="102">
        <f t="shared" si="13"/>
        <v>0</v>
      </c>
    </row>
    <row r="39" spans="1:11" s="105" customFormat="1" ht="18" customHeight="1">
      <c r="A39" s="106">
        <v>2026</v>
      </c>
      <c r="B39" s="107">
        <v>0</v>
      </c>
      <c r="C39" s="101">
        <f t="shared" si="9"/>
        <v>0</v>
      </c>
      <c r="D39" s="108"/>
      <c r="E39" s="107">
        <v>23800000</v>
      </c>
      <c r="F39" s="101">
        <f t="shared" si="10"/>
        <v>1000000</v>
      </c>
      <c r="G39" s="108">
        <v>24800000</v>
      </c>
      <c r="H39" s="103"/>
      <c r="I39" s="100">
        <f t="shared" si="11"/>
        <v>0</v>
      </c>
      <c r="J39" s="104">
        <f>K39-I39</f>
        <v>0</v>
      </c>
      <c r="K39" s="102">
        <f t="shared" si="13"/>
        <v>0</v>
      </c>
    </row>
    <row r="40" spans="1:11" s="105" customFormat="1" ht="18" customHeight="1">
      <c r="A40" s="106">
        <v>2027</v>
      </c>
      <c r="B40" s="107">
        <v>0</v>
      </c>
      <c r="C40" s="101">
        <f t="shared" si="9"/>
        <v>0</v>
      </c>
      <c r="D40" s="108"/>
      <c r="E40" s="107">
        <v>21168324</v>
      </c>
      <c r="F40" s="101">
        <f t="shared" si="10"/>
        <v>1000000</v>
      </c>
      <c r="G40" s="108">
        <v>22168324</v>
      </c>
      <c r="H40" s="103"/>
      <c r="I40" s="100">
        <f t="shared" si="11"/>
        <v>0</v>
      </c>
      <c r="J40" s="104">
        <f aca="true" t="shared" si="15" ref="J40:J51">K40-I40</f>
        <v>0</v>
      </c>
      <c r="K40" s="102">
        <f t="shared" si="13"/>
        <v>0</v>
      </c>
    </row>
    <row r="41" spans="1:11" s="105" customFormat="1" ht="18" customHeight="1">
      <c r="A41" s="106">
        <v>2028</v>
      </c>
      <c r="B41" s="107">
        <v>0</v>
      </c>
      <c r="C41" s="101">
        <f t="shared" si="9"/>
        <v>0</v>
      </c>
      <c r="D41" s="108"/>
      <c r="E41" s="107">
        <v>19836530</v>
      </c>
      <c r="F41" s="101">
        <f t="shared" si="10"/>
        <v>1000000</v>
      </c>
      <c r="G41" s="108">
        <v>20836530</v>
      </c>
      <c r="H41" s="103"/>
      <c r="I41" s="100">
        <f t="shared" si="11"/>
        <v>0</v>
      </c>
      <c r="J41" s="104">
        <f t="shared" si="15"/>
        <v>0</v>
      </c>
      <c r="K41" s="102">
        <f t="shared" si="13"/>
        <v>0</v>
      </c>
    </row>
    <row r="42" spans="1:11" s="105" customFormat="1" ht="18" customHeight="1">
      <c r="A42" s="106">
        <v>2029</v>
      </c>
      <c r="B42" s="107">
        <v>0</v>
      </c>
      <c r="C42" s="101">
        <f t="shared" si="9"/>
        <v>0</v>
      </c>
      <c r="D42" s="108"/>
      <c r="E42" s="107">
        <v>16000000</v>
      </c>
      <c r="F42" s="101">
        <f t="shared" si="10"/>
        <v>500000</v>
      </c>
      <c r="G42" s="108">
        <v>16500000</v>
      </c>
      <c r="H42" s="103"/>
      <c r="I42" s="100">
        <f t="shared" si="11"/>
        <v>0</v>
      </c>
      <c r="J42" s="104">
        <f t="shared" si="15"/>
        <v>0</v>
      </c>
      <c r="K42" s="102">
        <f t="shared" si="13"/>
        <v>0</v>
      </c>
    </row>
    <row r="43" spans="1:11" s="105" customFormat="1" ht="18" customHeight="1">
      <c r="A43" s="106">
        <v>2030</v>
      </c>
      <c r="B43" s="107">
        <v>0</v>
      </c>
      <c r="C43" s="101">
        <f t="shared" si="9"/>
        <v>0</v>
      </c>
      <c r="D43" s="108"/>
      <c r="E43" s="107">
        <v>16000000</v>
      </c>
      <c r="F43" s="101">
        <f t="shared" si="10"/>
        <v>500000</v>
      </c>
      <c r="G43" s="108">
        <v>16500000</v>
      </c>
      <c r="H43" s="103"/>
      <c r="I43" s="100">
        <f t="shared" si="11"/>
        <v>0</v>
      </c>
      <c r="J43" s="104">
        <f t="shared" si="15"/>
        <v>0</v>
      </c>
      <c r="K43" s="102">
        <f t="shared" si="13"/>
        <v>0</v>
      </c>
    </row>
    <row r="44" spans="1:11" s="105" customFormat="1" ht="18" customHeight="1">
      <c r="A44" s="106">
        <v>2031</v>
      </c>
      <c r="B44" s="107">
        <v>0</v>
      </c>
      <c r="C44" s="101">
        <f t="shared" si="9"/>
        <v>0</v>
      </c>
      <c r="D44" s="108"/>
      <c r="E44" s="107">
        <v>16000000</v>
      </c>
      <c r="F44" s="101">
        <f t="shared" si="10"/>
        <v>500000</v>
      </c>
      <c r="G44" s="108">
        <v>16500000</v>
      </c>
      <c r="H44" s="103"/>
      <c r="I44" s="100">
        <f t="shared" si="11"/>
        <v>0</v>
      </c>
      <c r="J44" s="104">
        <f t="shared" si="15"/>
        <v>0</v>
      </c>
      <c r="K44" s="102">
        <f t="shared" si="13"/>
        <v>0</v>
      </c>
    </row>
    <row r="45" spans="1:11" s="105" customFormat="1" ht="18" customHeight="1">
      <c r="A45" s="106">
        <v>2032</v>
      </c>
      <c r="B45" s="107">
        <v>0</v>
      </c>
      <c r="C45" s="101">
        <f t="shared" si="9"/>
        <v>0</v>
      </c>
      <c r="D45" s="108"/>
      <c r="E45" s="107">
        <v>13000000</v>
      </c>
      <c r="F45" s="101">
        <f t="shared" si="10"/>
        <v>500000</v>
      </c>
      <c r="G45" s="108">
        <v>13500000</v>
      </c>
      <c r="H45" s="103"/>
      <c r="I45" s="100">
        <f t="shared" si="11"/>
        <v>0</v>
      </c>
      <c r="J45" s="104">
        <f t="shared" si="15"/>
        <v>0</v>
      </c>
      <c r="K45" s="102">
        <f t="shared" si="13"/>
        <v>0</v>
      </c>
    </row>
    <row r="46" spans="1:11" s="105" customFormat="1" ht="18" customHeight="1">
      <c r="A46" s="106">
        <v>2033</v>
      </c>
      <c r="B46" s="107">
        <v>0</v>
      </c>
      <c r="C46" s="101">
        <f t="shared" si="9"/>
        <v>0</v>
      </c>
      <c r="D46" s="108"/>
      <c r="E46" s="107">
        <v>12000000</v>
      </c>
      <c r="F46" s="101">
        <f t="shared" si="10"/>
        <v>500000</v>
      </c>
      <c r="G46" s="108">
        <v>12500000</v>
      </c>
      <c r="H46" s="103"/>
      <c r="I46" s="100">
        <f t="shared" si="11"/>
        <v>0</v>
      </c>
      <c r="J46" s="104">
        <f t="shared" si="15"/>
        <v>0</v>
      </c>
      <c r="K46" s="102">
        <f t="shared" si="13"/>
        <v>0</v>
      </c>
    </row>
    <row r="47" spans="1:11" s="105" customFormat="1" ht="18" customHeight="1">
      <c r="A47" s="106">
        <v>2034</v>
      </c>
      <c r="B47" s="107">
        <v>0</v>
      </c>
      <c r="C47" s="101">
        <f t="shared" si="9"/>
        <v>0</v>
      </c>
      <c r="D47" s="108"/>
      <c r="E47" s="107">
        <v>11500000</v>
      </c>
      <c r="F47" s="101">
        <f t="shared" si="10"/>
        <v>500000</v>
      </c>
      <c r="G47" s="108">
        <v>12000000</v>
      </c>
      <c r="H47" s="103"/>
      <c r="I47" s="100">
        <f t="shared" si="11"/>
        <v>0</v>
      </c>
      <c r="J47" s="104">
        <f t="shared" si="15"/>
        <v>0</v>
      </c>
      <c r="K47" s="102">
        <f t="shared" si="13"/>
        <v>0</v>
      </c>
    </row>
    <row r="48" spans="1:11" s="105" customFormat="1" ht="18" customHeight="1">
      <c r="A48" s="106">
        <v>2035</v>
      </c>
      <c r="B48" s="107">
        <v>0</v>
      </c>
      <c r="C48" s="101">
        <f t="shared" si="9"/>
        <v>0</v>
      </c>
      <c r="D48" s="108"/>
      <c r="E48" s="107">
        <v>10190633</v>
      </c>
      <c r="F48" s="101">
        <f t="shared" si="10"/>
        <v>1909776</v>
      </c>
      <c r="G48" s="108">
        <v>12100409</v>
      </c>
      <c r="H48" s="103"/>
      <c r="I48" s="100">
        <f t="shared" si="11"/>
        <v>0</v>
      </c>
      <c r="J48" s="104">
        <f t="shared" si="15"/>
        <v>0</v>
      </c>
      <c r="K48" s="102">
        <f t="shared" si="13"/>
        <v>0</v>
      </c>
    </row>
    <row r="49" spans="1:11" s="105" customFormat="1" ht="18" customHeight="1">
      <c r="A49" s="106">
        <v>2036</v>
      </c>
      <c r="B49" s="107">
        <v>0</v>
      </c>
      <c r="C49" s="101">
        <f t="shared" si="9"/>
        <v>0</v>
      </c>
      <c r="D49" s="108"/>
      <c r="E49" s="107">
        <v>0</v>
      </c>
      <c r="F49" s="101">
        <f t="shared" si="10"/>
        <v>0</v>
      </c>
      <c r="G49" s="108">
        <v>0</v>
      </c>
      <c r="H49" s="103"/>
      <c r="I49" s="100">
        <f t="shared" si="11"/>
        <v>0</v>
      </c>
      <c r="J49" s="104">
        <f t="shared" si="15"/>
        <v>0</v>
      </c>
      <c r="K49" s="102">
        <f t="shared" si="13"/>
        <v>0</v>
      </c>
    </row>
    <row r="50" spans="1:11" s="105" customFormat="1" ht="18" customHeight="1">
      <c r="A50" s="106">
        <v>2037</v>
      </c>
      <c r="B50" s="107">
        <v>0</v>
      </c>
      <c r="C50" s="101">
        <f t="shared" si="9"/>
        <v>0</v>
      </c>
      <c r="D50" s="108"/>
      <c r="E50" s="107">
        <v>0</v>
      </c>
      <c r="F50" s="101">
        <f t="shared" si="10"/>
        <v>0</v>
      </c>
      <c r="G50" s="108">
        <v>0</v>
      </c>
      <c r="H50" s="103"/>
      <c r="I50" s="100">
        <f t="shared" si="11"/>
        <v>0</v>
      </c>
      <c r="J50" s="104">
        <f t="shared" si="15"/>
        <v>0</v>
      </c>
      <c r="K50" s="102">
        <f t="shared" si="13"/>
        <v>0</v>
      </c>
    </row>
    <row r="51" spans="1:11" s="105" customFormat="1" ht="18" customHeight="1" thickBot="1">
      <c r="A51" s="109">
        <v>2038</v>
      </c>
      <c r="B51" s="110">
        <v>0</v>
      </c>
      <c r="C51" s="111">
        <f t="shared" si="9"/>
        <v>0</v>
      </c>
      <c r="D51" s="112"/>
      <c r="E51" s="110">
        <v>0</v>
      </c>
      <c r="F51" s="111">
        <f t="shared" si="10"/>
        <v>0</v>
      </c>
      <c r="G51" s="112">
        <v>0</v>
      </c>
      <c r="H51" s="103"/>
      <c r="I51" s="110">
        <f t="shared" si="11"/>
        <v>0</v>
      </c>
      <c r="J51" s="113">
        <f t="shared" si="15"/>
        <v>0</v>
      </c>
      <c r="K51" s="112">
        <f t="shared" si="13"/>
        <v>0</v>
      </c>
    </row>
    <row r="54" spans="1:11" ht="15.75">
      <c r="A54" s="1" t="s">
        <v>80</v>
      </c>
      <c r="B54" s="165" t="s">
        <v>92</v>
      </c>
      <c r="C54" s="166"/>
      <c r="D54" s="166"/>
      <c r="E54" s="166"/>
      <c r="F54" s="166"/>
      <c r="G54" s="166"/>
      <c r="H54" s="166"/>
      <c r="I54" s="166"/>
      <c r="J54" s="166"/>
      <c r="K54" s="166"/>
    </row>
    <row r="55" spans="1:11" ht="33" customHeight="1">
      <c r="A55" s="154" t="s">
        <v>260</v>
      </c>
      <c r="B55" s="154"/>
      <c r="C55" s="154"/>
      <c r="D55" s="154"/>
      <c r="E55" s="154"/>
      <c r="F55" s="154"/>
      <c r="G55" s="154"/>
      <c r="H55" s="154"/>
      <c r="I55" s="154"/>
      <c r="J55" s="154"/>
      <c r="K55" s="154"/>
    </row>
  </sheetData>
  <sheetProtection password="C25B" sheet="1"/>
  <mergeCells count="11">
    <mergeCell ref="E29:G29"/>
    <mergeCell ref="I29:K29"/>
    <mergeCell ref="B54:K54"/>
    <mergeCell ref="A55:K55"/>
    <mergeCell ref="A1:K1"/>
    <mergeCell ref="A3:A4"/>
    <mergeCell ref="B3:D3"/>
    <mergeCell ref="E3:G3"/>
    <mergeCell ref="I3:K3"/>
    <mergeCell ref="A29:A30"/>
    <mergeCell ref="B29:D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D21" sqref="D21"/>
    </sheetView>
  </sheetViews>
  <sheetFormatPr defaultColWidth="8.796875" defaultRowHeight="14.25"/>
  <cols>
    <col min="1" max="1" width="8.19921875" style="3" customWidth="1"/>
    <col min="2" max="2" width="11.19921875" style="2" customWidth="1"/>
    <col min="3" max="3" width="11.09765625" style="2" customWidth="1"/>
    <col min="4" max="5" width="11.19921875" style="2" customWidth="1"/>
    <col min="6" max="6" width="11.09765625" style="2" customWidth="1"/>
    <col min="7" max="7" width="11.19921875" style="2" customWidth="1"/>
    <col min="8" max="8" width="1.69921875" style="4" customWidth="1"/>
    <col min="9" max="9" width="11.19921875" style="2" customWidth="1"/>
    <col min="10" max="10" width="9.8984375" style="2" customWidth="1"/>
    <col min="11" max="11" width="11.19921875" style="2" customWidth="1"/>
    <col min="12" max="16384" width="9" style="2" customWidth="1"/>
  </cols>
  <sheetData>
    <row r="1" spans="1:11" ht="30" customHeight="1">
      <c r="A1" s="174" t="s">
        <v>71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ht="15.75" thickBot="1"/>
    <row r="3" spans="1:11" s="6" customFormat="1" ht="27.75" customHeight="1">
      <c r="A3" s="175" t="s">
        <v>72</v>
      </c>
      <c r="B3" s="177" t="s">
        <v>73</v>
      </c>
      <c r="C3" s="178"/>
      <c r="D3" s="179"/>
      <c r="E3" s="177" t="s">
        <v>74</v>
      </c>
      <c r="F3" s="178"/>
      <c r="G3" s="179"/>
      <c r="H3" s="5"/>
      <c r="I3" s="177" t="s">
        <v>75</v>
      </c>
      <c r="J3" s="178"/>
      <c r="K3" s="179"/>
    </row>
    <row r="4" spans="1:11" s="11" customFormat="1" ht="31.5" customHeight="1" thickBot="1">
      <c r="A4" s="176"/>
      <c r="B4" s="7" t="s">
        <v>76</v>
      </c>
      <c r="C4" s="8" t="s">
        <v>77</v>
      </c>
      <c r="D4" s="9" t="s">
        <v>78</v>
      </c>
      <c r="E4" s="7" t="s">
        <v>76</v>
      </c>
      <c r="F4" s="8" t="s">
        <v>77</v>
      </c>
      <c r="G4" s="9" t="s">
        <v>78</v>
      </c>
      <c r="H4" s="10"/>
      <c r="I4" s="7" t="s">
        <v>76</v>
      </c>
      <c r="J4" s="8" t="s">
        <v>77</v>
      </c>
      <c r="K4" s="9" t="s">
        <v>78</v>
      </c>
    </row>
    <row r="5" spans="1:11" s="17" customFormat="1" ht="12" thickBot="1">
      <c r="A5" s="12" t="s">
        <v>94</v>
      </c>
      <c r="B5" s="13" t="s">
        <v>69</v>
      </c>
      <c r="C5" s="14" t="s">
        <v>70</v>
      </c>
      <c r="D5" s="15" t="s">
        <v>79</v>
      </c>
      <c r="E5" s="13" t="s">
        <v>80</v>
      </c>
      <c r="F5" s="14" t="s">
        <v>81</v>
      </c>
      <c r="G5" s="15" t="s">
        <v>82</v>
      </c>
      <c r="H5" s="16"/>
      <c r="I5" s="13" t="s">
        <v>83</v>
      </c>
      <c r="J5" s="14" t="s">
        <v>84</v>
      </c>
      <c r="K5" s="15" t="s">
        <v>85</v>
      </c>
    </row>
    <row r="6" spans="1:11" s="24" customFormat="1" ht="18" customHeight="1">
      <c r="A6" s="18">
        <v>2011</v>
      </c>
      <c r="B6" s="21">
        <v>736629732</v>
      </c>
      <c r="C6" s="20">
        <f>D6-B6</f>
        <v>0</v>
      </c>
      <c r="D6" s="21">
        <v>736629732</v>
      </c>
      <c r="E6" s="19">
        <v>774997440</v>
      </c>
      <c r="F6" s="20">
        <f>G6-E6</f>
        <v>0</v>
      </c>
      <c r="G6" s="21">
        <v>774997440</v>
      </c>
      <c r="H6" s="22"/>
      <c r="I6" s="23">
        <f>B6-E6</f>
        <v>-38367708</v>
      </c>
      <c r="J6" s="20">
        <f>K6-I6</f>
        <v>0</v>
      </c>
      <c r="K6" s="21">
        <f>D6-G6</f>
        <v>-38367708</v>
      </c>
    </row>
    <row r="7" spans="1:11" s="24" customFormat="1" ht="18" customHeight="1">
      <c r="A7" s="25">
        <f>A6+1</f>
        <v>2012</v>
      </c>
      <c r="B7" s="28">
        <v>759814698</v>
      </c>
      <c r="C7" s="27">
        <f aca="true" t="shared" si="0" ref="C7:C21">D7-B7</f>
        <v>0</v>
      </c>
      <c r="D7" s="28">
        <v>759814698</v>
      </c>
      <c r="E7" s="26">
        <v>766102070</v>
      </c>
      <c r="F7" s="27">
        <f aca="true" t="shared" si="1" ref="F7:F21">G7-E7</f>
        <v>0</v>
      </c>
      <c r="G7" s="28">
        <v>766102070</v>
      </c>
      <c r="H7" s="22"/>
      <c r="I7" s="29">
        <f aca="true" t="shared" si="2" ref="I7:I21">B7-E7</f>
        <v>-6287372</v>
      </c>
      <c r="J7" s="27">
        <f aca="true" t="shared" si="3" ref="J7:J21">K7-I7</f>
        <v>0</v>
      </c>
      <c r="K7" s="28">
        <f aca="true" t="shared" si="4" ref="K7:K21">D7-G7</f>
        <v>-6287372</v>
      </c>
    </row>
    <row r="8" spans="1:11" s="24" customFormat="1" ht="18" customHeight="1">
      <c r="A8" s="25">
        <f aca="true" t="shared" si="5" ref="A8:A21">A7+1</f>
        <v>2013</v>
      </c>
      <c r="B8" s="28">
        <v>828053919</v>
      </c>
      <c r="C8" s="27">
        <f t="shared" si="0"/>
        <v>12897522</v>
      </c>
      <c r="D8" s="28">
        <v>840951441</v>
      </c>
      <c r="E8" s="26">
        <v>868053919</v>
      </c>
      <c r="F8" s="27">
        <f t="shared" si="1"/>
        <v>12897522</v>
      </c>
      <c r="G8" s="28">
        <v>880951441</v>
      </c>
      <c r="H8" s="22"/>
      <c r="I8" s="29">
        <f t="shared" si="2"/>
        <v>-40000000</v>
      </c>
      <c r="J8" s="27">
        <f t="shared" si="3"/>
        <v>0</v>
      </c>
      <c r="K8" s="28">
        <f t="shared" si="4"/>
        <v>-40000000</v>
      </c>
    </row>
    <row r="9" spans="1:11" s="24" customFormat="1" ht="18" customHeight="1">
      <c r="A9" s="25">
        <f t="shared" si="5"/>
        <v>2014</v>
      </c>
      <c r="B9" s="28">
        <v>1008729660</v>
      </c>
      <c r="C9" s="27">
        <f t="shared" si="0"/>
        <v>31874934</v>
      </c>
      <c r="D9" s="28">
        <v>1040604594</v>
      </c>
      <c r="E9" s="26">
        <v>994661336</v>
      </c>
      <c r="F9" s="27">
        <f t="shared" si="1"/>
        <v>31874934</v>
      </c>
      <c r="G9" s="28">
        <v>1026536270</v>
      </c>
      <c r="H9" s="22"/>
      <c r="I9" s="29">
        <f t="shared" si="2"/>
        <v>14068324</v>
      </c>
      <c r="J9" s="27">
        <f t="shared" si="3"/>
        <v>0</v>
      </c>
      <c r="K9" s="28">
        <f t="shared" si="4"/>
        <v>14068324</v>
      </c>
    </row>
    <row r="10" spans="1:11" s="24" customFormat="1" ht="18" customHeight="1">
      <c r="A10" s="25">
        <f t="shared" si="5"/>
        <v>2015</v>
      </c>
      <c r="B10" s="28">
        <v>724373840</v>
      </c>
      <c r="C10" s="27">
        <f t="shared" si="0"/>
        <v>2641871</v>
      </c>
      <c r="D10" s="28">
        <v>727015711</v>
      </c>
      <c r="E10" s="26">
        <v>681792888</v>
      </c>
      <c r="F10" s="27">
        <f t="shared" si="1"/>
        <v>2641871</v>
      </c>
      <c r="G10" s="28">
        <v>684434759</v>
      </c>
      <c r="H10" s="22"/>
      <c r="I10" s="29">
        <f t="shared" si="2"/>
        <v>42580952</v>
      </c>
      <c r="J10" s="27">
        <f t="shared" si="3"/>
        <v>0</v>
      </c>
      <c r="K10" s="28">
        <f t="shared" si="4"/>
        <v>42580952</v>
      </c>
    </row>
    <row r="11" spans="1:11" s="24" customFormat="1" ht="18" customHeight="1">
      <c r="A11" s="25">
        <f t="shared" si="5"/>
        <v>2016</v>
      </c>
      <c r="B11" s="28">
        <v>569097963</v>
      </c>
      <c r="C11" s="27">
        <f t="shared" si="0"/>
        <v>1500000</v>
      </c>
      <c r="D11" s="28">
        <v>570597963</v>
      </c>
      <c r="E11" s="26">
        <v>524817011</v>
      </c>
      <c r="F11" s="27">
        <f t="shared" si="1"/>
        <v>1500000</v>
      </c>
      <c r="G11" s="28">
        <v>526317011</v>
      </c>
      <c r="H11" s="22"/>
      <c r="I11" s="29">
        <f>B11-E11</f>
        <v>44280952</v>
      </c>
      <c r="J11" s="27">
        <f t="shared" si="3"/>
        <v>0</v>
      </c>
      <c r="K11" s="28">
        <f t="shared" si="4"/>
        <v>44280952</v>
      </c>
    </row>
    <row r="12" spans="1:11" s="24" customFormat="1" ht="18" customHeight="1">
      <c r="A12" s="25">
        <f t="shared" si="5"/>
        <v>2017</v>
      </c>
      <c r="B12" s="28">
        <v>565060690</v>
      </c>
      <c r="C12" s="27">
        <f t="shared" si="0"/>
        <v>0</v>
      </c>
      <c r="D12" s="28">
        <v>565060690</v>
      </c>
      <c r="E12" s="26">
        <v>521479738</v>
      </c>
      <c r="F12" s="27">
        <f t="shared" si="1"/>
        <v>0</v>
      </c>
      <c r="G12" s="28">
        <v>521479738</v>
      </c>
      <c r="H12" s="22"/>
      <c r="I12" s="29">
        <f t="shared" si="2"/>
        <v>43580952</v>
      </c>
      <c r="J12" s="27">
        <f t="shared" si="3"/>
        <v>0</v>
      </c>
      <c r="K12" s="28">
        <f>D12-G12</f>
        <v>43580952</v>
      </c>
    </row>
    <row r="13" spans="1:11" s="24" customFormat="1" ht="18" customHeight="1">
      <c r="A13" s="25">
        <f t="shared" si="5"/>
        <v>2018</v>
      </c>
      <c r="B13" s="28">
        <v>572686089</v>
      </c>
      <c r="C13" s="27">
        <f t="shared" si="0"/>
        <v>0</v>
      </c>
      <c r="D13" s="28">
        <v>572686089</v>
      </c>
      <c r="E13" s="26">
        <v>528105137</v>
      </c>
      <c r="F13" s="27">
        <f t="shared" si="1"/>
        <v>0</v>
      </c>
      <c r="G13" s="28">
        <v>528105137</v>
      </c>
      <c r="H13" s="22"/>
      <c r="I13" s="29">
        <f t="shared" si="2"/>
        <v>44580952</v>
      </c>
      <c r="J13" s="27">
        <f t="shared" si="3"/>
        <v>0</v>
      </c>
      <c r="K13" s="28">
        <f t="shared" si="4"/>
        <v>44580952</v>
      </c>
    </row>
    <row r="14" spans="1:11" s="24" customFormat="1" ht="18" customHeight="1">
      <c r="A14" s="25">
        <f t="shared" si="5"/>
        <v>2019</v>
      </c>
      <c r="B14" s="28">
        <v>580923590</v>
      </c>
      <c r="C14" s="27">
        <f t="shared" si="0"/>
        <v>0</v>
      </c>
      <c r="D14" s="28">
        <v>580923590</v>
      </c>
      <c r="E14" s="26">
        <v>536342638</v>
      </c>
      <c r="F14" s="27">
        <f t="shared" si="1"/>
        <v>0</v>
      </c>
      <c r="G14" s="28">
        <v>536342638</v>
      </c>
      <c r="H14" s="22"/>
      <c r="I14" s="29">
        <f t="shared" si="2"/>
        <v>44580952</v>
      </c>
      <c r="J14" s="27">
        <f t="shared" si="3"/>
        <v>0</v>
      </c>
      <c r="K14" s="28">
        <f t="shared" si="4"/>
        <v>44580952</v>
      </c>
    </row>
    <row r="15" spans="1:11" s="24" customFormat="1" ht="18" customHeight="1">
      <c r="A15" s="25">
        <f t="shared" si="5"/>
        <v>2020</v>
      </c>
      <c r="B15" s="28">
        <v>587098279</v>
      </c>
      <c r="C15" s="27">
        <f t="shared" si="0"/>
        <v>0</v>
      </c>
      <c r="D15" s="28">
        <v>587098279</v>
      </c>
      <c r="E15" s="26">
        <v>549054329</v>
      </c>
      <c r="F15" s="27">
        <f t="shared" si="1"/>
        <v>0</v>
      </c>
      <c r="G15" s="28">
        <v>549054329</v>
      </c>
      <c r="H15" s="22"/>
      <c r="I15" s="29">
        <f t="shared" si="2"/>
        <v>38043950</v>
      </c>
      <c r="J15" s="27">
        <f t="shared" si="3"/>
        <v>0</v>
      </c>
      <c r="K15" s="28">
        <f t="shared" si="4"/>
        <v>38043950</v>
      </c>
    </row>
    <row r="16" spans="1:11" s="24" customFormat="1" ht="18" customHeight="1">
      <c r="A16" s="25">
        <f t="shared" si="5"/>
        <v>2021</v>
      </c>
      <c r="B16" s="28">
        <v>590579723</v>
      </c>
      <c r="C16" s="27">
        <f t="shared" si="0"/>
        <v>0</v>
      </c>
      <c r="D16" s="28">
        <v>590579723</v>
      </c>
      <c r="E16" s="26">
        <v>569579723</v>
      </c>
      <c r="F16" s="27">
        <f t="shared" si="1"/>
        <v>0</v>
      </c>
      <c r="G16" s="28">
        <v>569579723</v>
      </c>
      <c r="H16" s="22"/>
      <c r="I16" s="29">
        <f t="shared" si="2"/>
        <v>21000000</v>
      </c>
      <c r="J16" s="27">
        <f t="shared" si="3"/>
        <v>0</v>
      </c>
      <c r="K16" s="28">
        <f t="shared" si="4"/>
        <v>21000000</v>
      </c>
    </row>
    <row r="17" spans="1:11" s="24" customFormat="1" ht="18" customHeight="1">
      <c r="A17" s="25">
        <f t="shared" si="5"/>
        <v>2022</v>
      </c>
      <c r="B17" s="28">
        <v>597380286</v>
      </c>
      <c r="C17" s="27">
        <f t="shared" si="0"/>
        <v>0</v>
      </c>
      <c r="D17" s="28">
        <v>597380286</v>
      </c>
      <c r="E17" s="26">
        <v>576380286</v>
      </c>
      <c r="F17" s="27">
        <f t="shared" si="1"/>
        <v>0</v>
      </c>
      <c r="G17" s="28">
        <v>576380286</v>
      </c>
      <c r="H17" s="22"/>
      <c r="I17" s="29">
        <f t="shared" si="2"/>
        <v>21000000</v>
      </c>
      <c r="J17" s="27">
        <f t="shared" si="3"/>
        <v>0</v>
      </c>
      <c r="K17" s="28">
        <f t="shared" si="4"/>
        <v>21000000</v>
      </c>
    </row>
    <row r="18" spans="1:11" s="24" customFormat="1" ht="18" customHeight="1">
      <c r="A18" s="25">
        <f t="shared" si="5"/>
        <v>2023</v>
      </c>
      <c r="B18" s="28">
        <v>600752653</v>
      </c>
      <c r="C18" s="27">
        <f t="shared" si="0"/>
        <v>0</v>
      </c>
      <c r="D18" s="28">
        <v>600752653</v>
      </c>
      <c r="E18" s="26">
        <v>580771701</v>
      </c>
      <c r="F18" s="27">
        <f t="shared" si="1"/>
        <v>0</v>
      </c>
      <c r="G18" s="28">
        <v>580771701</v>
      </c>
      <c r="H18" s="22"/>
      <c r="I18" s="29">
        <f t="shared" si="2"/>
        <v>19980952</v>
      </c>
      <c r="J18" s="27">
        <f t="shared" si="3"/>
        <v>0</v>
      </c>
      <c r="K18" s="28">
        <f t="shared" si="4"/>
        <v>19980952</v>
      </c>
    </row>
    <row r="19" spans="1:11" s="24" customFormat="1" ht="18" customHeight="1">
      <c r="A19" s="25">
        <f t="shared" si="5"/>
        <v>2024</v>
      </c>
      <c r="B19" s="28">
        <v>607741610</v>
      </c>
      <c r="C19" s="27">
        <f t="shared" si="0"/>
        <v>0</v>
      </c>
      <c r="D19" s="28">
        <v>607741610</v>
      </c>
      <c r="E19" s="26">
        <v>595741610</v>
      </c>
      <c r="F19" s="27">
        <f t="shared" si="1"/>
        <v>0</v>
      </c>
      <c r="G19" s="28">
        <v>595741610</v>
      </c>
      <c r="H19" s="22"/>
      <c r="I19" s="29">
        <f t="shared" si="2"/>
        <v>12000000</v>
      </c>
      <c r="J19" s="27">
        <f t="shared" si="3"/>
        <v>0</v>
      </c>
      <c r="K19" s="28">
        <f t="shared" si="4"/>
        <v>12000000</v>
      </c>
    </row>
    <row r="20" spans="1:11" s="24" customFormat="1" ht="18" customHeight="1">
      <c r="A20" s="25">
        <f t="shared" si="5"/>
        <v>2025</v>
      </c>
      <c r="B20" s="28">
        <v>614638521</v>
      </c>
      <c r="C20" s="27">
        <f t="shared" si="0"/>
        <v>0</v>
      </c>
      <c r="D20" s="28">
        <v>614638521</v>
      </c>
      <c r="E20" s="26">
        <v>605167705</v>
      </c>
      <c r="F20" s="27">
        <f t="shared" si="1"/>
        <v>0</v>
      </c>
      <c r="G20" s="28">
        <v>605167705</v>
      </c>
      <c r="H20" s="22"/>
      <c r="I20" s="29">
        <f t="shared" si="2"/>
        <v>9470816</v>
      </c>
      <c r="J20" s="27">
        <f t="shared" si="3"/>
        <v>0</v>
      </c>
      <c r="K20" s="28">
        <f t="shared" si="4"/>
        <v>9470816</v>
      </c>
    </row>
    <row r="21" spans="1:11" s="24" customFormat="1" ht="18" customHeight="1" thickBot="1">
      <c r="A21" s="30">
        <f t="shared" si="5"/>
        <v>2026</v>
      </c>
      <c r="B21" s="33">
        <v>621858781</v>
      </c>
      <c r="C21" s="32">
        <f t="shared" si="0"/>
        <v>0</v>
      </c>
      <c r="D21" s="33">
        <v>621858781</v>
      </c>
      <c r="E21" s="31">
        <v>621858781</v>
      </c>
      <c r="F21" s="32">
        <f t="shared" si="1"/>
        <v>0</v>
      </c>
      <c r="G21" s="33">
        <v>621858781</v>
      </c>
      <c r="H21" s="22"/>
      <c r="I21" s="34">
        <f t="shared" si="2"/>
        <v>0</v>
      </c>
      <c r="J21" s="32">
        <f t="shared" si="3"/>
        <v>0</v>
      </c>
      <c r="K21" s="33">
        <f t="shared" si="4"/>
        <v>0</v>
      </c>
    </row>
    <row r="24" ht="15.75" thickBot="1"/>
    <row r="25" spans="1:11" s="6" customFormat="1" ht="27.75" customHeight="1">
      <c r="A25" s="175" t="s">
        <v>72</v>
      </c>
      <c r="B25" s="177" t="s">
        <v>86</v>
      </c>
      <c r="C25" s="178"/>
      <c r="D25" s="179"/>
      <c r="E25" s="177" t="s">
        <v>87</v>
      </c>
      <c r="F25" s="178"/>
      <c r="G25" s="179"/>
      <c r="H25" s="5"/>
      <c r="I25" s="177" t="s">
        <v>88</v>
      </c>
      <c r="J25" s="178"/>
      <c r="K25" s="179"/>
    </row>
    <row r="26" spans="1:11" s="11" customFormat="1" ht="31.5" customHeight="1" thickBot="1">
      <c r="A26" s="176"/>
      <c r="B26" s="7" t="s">
        <v>76</v>
      </c>
      <c r="C26" s="8" t="s">
        <v>77</v>
      </c>
      <c r="D26" s="9" t="s">
        <v>78</v>
      </c>
      <c r="E26" s="7" t="s">
        <v>76</v>
      </c>
      <c r="F26" s="8" t="s">
        <v>77</v>
      </c>
      <c r="G26" s="9" t="s">
        <v>78</v>
      </c>
      <c r="H26" s="10"/>
      <c r="I26" s="7" t="s">
        <v>76</v>
      </c>
      <c r="J26" s="8" t="s">
        <v>77</v>
      </c>
      <c r="K26" s="9" t="s">
        <v>78</v>
      </c>
    </row>
    <row r="27" spans="1:11" s="17" customFormat="1" ht="12" thickBot="1">
      <c r="A27" s="12" t="s">
        <v>94</v>
      </c>
      <c r="B27" s="13" t="s">
        <v>83</v>
      </c>
      <c r="C27" s="14" t="s">
        <v>84</v>
      </c>
      <c r="D27" s="15" t="s">
        <v>85</v>
      </c>
      <c r="E27" s="13" t="s">
        <v>89</v>
      </c>
      <c r="F27" s="14" t="s">
        <v>90</v>
      </c>
      <c r="G27" s="15" t="s">
        <v>91</v>
      </c>
      <c r="H27" s="16"/>
      <c r="I27" s="13" t="s">
        <v>83</v>
      </c>
      <c r="J27" s="14" t="s">
        <v>84</v>
      </c>
      <c r="K27" s="15" t="s">
        <v>85</v>
      </c>
    </row>
    <row r="28" spans="1:11" s="24" customFormat="1" ht="18" customHeight="1">
      <c r="A28" s="35">
        <v>2011</v>
      </c>
      <c r="B28" s="23">
        <v>133221710</v>
      </c>
      <c r="C28" s="20">
        <f>D28-B28</f>
        <v>0</v>
      </c>
      <c r="D28" s="36">
        <v>133221710</v>
      </c>
      <c r="E28" s="23">
        <v>31462914</v>
      </c>
      <c r="F28" s="20">
        <f>G28-E28</f>
        <v>0</v>
      </c>
      <c r="G28" s="21">
        <v>31462914</v>
      </c>
      <c r="H28" s="22"/>
      <c r="I28" s="23">
        <f>B6+B28-E6-E28</f>
        <v>63391088</v>
      </c>
      <c r="J28" s="20">
        <f>K28-I28</f>
        <v>0</v>
      </c>
      <c r="K28" s="21">
        <f>D6+D28-G6-G28</f>
        <v>63391088</v>
      </c>
    </row>
    <row r="29" spans="1:11" s="24" customFormat="1" ht="18" customHeight="1">
      <c r="A29" s="37">
        <f>A28+1</f>
        <v>2012</v>
      </c>
      <c r="B29" s="29">
        <v>104972040</v>
      </c>
      <c r="C29" s="27">
        <f aca="true" t="shared" si="6" ref="C29:C43">D29-B29</f>
        <v>0</v>
      </c>
      <c r="D29" s="38">
        <v>104972040</v>
      </c>
      <c r="E29" s="29">
        <v>31580952</v>
      </c>
      <c r="F29" s="27">
        <f aca="true" t="shared" si="7" ref="F29:F43">G29-E29</f>
        <v>0</v>
      </c>
      <c r="G29" s="28">
        <v>31580952</v>
      </c>
      <c r="H29" s="22"/>
      <c r="I29" s="29">
        <f aca="true" t="shared" si="8" ref="I29:I43">B7+B29-E7-E29</f>
        <v>67103716</v>
      </c>
      <c r="J29" s="27">
        <f aca="true" t="shared" si="9" ref="J29:J43">K29-I29</f>
        <v>0</v>
      </c>
      <c r="K29" s="28">
        <f aca="true" t="shared" si="10" ref="K29:K43">D7+D29-G7-G29</f>
        <v>67103716</v>
      </c>
    </row>
    <row r="30" spans="1:11" s="24" customFormat="1" ht="18" customHeight="1">
      <c r="A30" s="37">
        <f aca="true" t="shared" si="11" ref="A30:A43">A29+1</f>
        <v>2013</v>
      </c>
      <c r="B30" s="29">
        <v>74280952</v>
      </c>
      <c r="C30" s="27">
        <f t="shared" si="6"/>
        <v>0</v>
      </c>
      <c r="D30" s="38">
        <v>74280952</v>
      </c>
      <c r="E30" s="29">
        <v>34280952</v>
      </c>
      <c r="F30" s="27">
        <f t="shared" si="7"/>
        <v>0</v>
      </c>
      <c r="G30" s="28">
        <v>34280952</v>
      </c>
      <c r="H30" s="22"/>
      <c r="I30" s="29">
        <f t="shared" si="8"/>
        <v>0</v>
      </c>
      <c r="J30" s="27">
        <f t="shared" si="9"/>
        <v>0</v>
      </c>
      <c r="K30" s="28">
        <f t="shared" si="10"/>
        <v>0</v>
      </c>
    </row>
    <row r="31" spans="1:11" s="24" customFormat="1" ht="18" customHeight="1">
      <c r="A31" s="37">
        <f t="shared" si="11"/>
        <v>2014</v>
      </c>
      <c r="B31" s="29">
        <v>34280952</v>
      </c>
      <c r="C31" s="27">
        <f t="shared" si="6"/>
        <v>0</v>
      </c>
      <c r="D31" s="38">
        <v>34280952</v>
      </c>
      <c r="E31" s="29">
        <v>34280952</v>
      </c>
      <c r="F31" s="27">
        <f t="shared" si="7"/>
        <v>0</v>
      </c>
      <c r="G31" s="28">
        <v>34280952</v>
      </c>
      <c r="H31" s="22"/>
      <c r="I31" s="29">
        <f>B9+B31-E9-E31</f>
        <v>14068324</v>
      </c>
      <c r="J31" s="27">
        <f t="shared" si="9"/>
        <v>0</v>
      </c>
      <c r="K31" s="28">
        <f t="shared" si="10"/>
        <v>14068324</v>
      </c>
    </row>
    <row r="32" spans="1:11" s="24" customFormat="1" ht="18" customHeight="1">
      <c r="A32" s="37">
        <f t="shared" si="11"/>
        <v>2015</v>
      </c>
      <c r="B32" s="29">
        <v>42780952</v>
      </c>
      <c r="C32" s="27">
        <f t="shared" si="6"/>
        <v>0</v>
      </c>
      <c r="D32" s="38">
        <v>42780952</v>
      </c>
      <c r="E32" s="29">
        <v>42780952</v>
      </c>
      <c r="F32" s="27">
        <f t="shared" si="7"/>
        <v>0</v>
      </c>
      <c r="G32" s="28">
        <v>42780952</v>
      </c>
      <c r="H32" s="22"/>
      <c r="I32" s="29">
        <f t="shared" si="8"/>
        <v>42580952</v>
      </c>
      <c r="J32" s="27">
        <f t="shared" si="9"/>
        <v>0</v>
      </c>
      <c r="K32" s="28">
        <f t="shared" si="10"/>
        <v>42580952</v>
      </c>
    </row>
    <row r="33" spans="1:11" s="24" customFormat="1" ht="18" customHeight="1">
      <c r="A33" s="37">
        <f t="shared" si="11"/>
        <v>2016</v>
      </c>
      <c r="B33" s="29">
        <v>42580952</v>
      </c>
      <c r="C33" s="27">
        <f t="shared" si="6"/>
        <v>0</v>
      </c>
      <c r="D33" s="38">
        <v>42580952</v>
      </c>
      <c r="E33" s="29">
        <v>42580952</v>
      </c>
      <c r="F33" s="27">
        <f t="shared" si="7"/>
        <v>0</v>
      </c>
      <c r="G33" s="28">
        <v>42580952</v>
      </c>
      <c r="H33" s="22"/>
      <c r="I33" s="29">
        <f t="shared" si="8"/>
        <v>44280952</v>
      </c>
      <c r="J33" s="27">
        <f t="shared" si="9"/>
        <v>0</v>
      </c>
      <c r="K33" s="28">
        <f t="shared" si="10"/>
        <v>44280952</v>
      </c>
    </row>
    <row r="34" spans="1:11" s="24" customFormat="1" ht="18" customHeight="1">
      <c r="A34" s="37">
        <f t="shared" si="11"/>
        <v>2017</v>
      </c>
      <c r="B34" s="29">
        <v>44280952</v>
      </c>
      <c r="C34" s="27">
        <f t="shared" si="6"/>
        <v>0</v>
      </c>
      <c r="D34" s="38">
        <v>44280952</v>
      </c>
      <c r="E34" s="29">
        <v>44280952</v>
      </c>
      <c r="F34" s="27">
        <f t="shared" si="7"/>
        <v>0</v>
      </c>
      <c r="G34" s="28">
        <v>44280952</v>
      </c>
      <c r="H34" s="22"/>
      <c r="I34" s="29">
        <f t="shared" si="8"/>
        <v>43580952</v>
      </c>
      <c r="J34" s="27">
        <f t="shared" si="9"/>
        <v>0</v>
      </c>
      <c r="K34" s="28">
        <f t="shared" si="10"/>
        <v>43580952</v>
      </c>
    </row>
    <row r="35" spans="1:11" s="24" customFormat="1" ht="18" customHeight="1">
      <c r="A35" s="37">
        <f t="shared" si="11"/>
        <v>2018</v>
      </c>
      <c r="B35" s="29">
        <v>43580952</v>
      </c>
      <c r="C35" s="27">
        <f t="shared" si="6"/>
        <v>0</v>
      </c>
      <c r="D35" s="38">
        <v>43580952</v>
      </c>
      <c r="E35" s="29">
        <v>43580952</v>
      </c>
      <c r="F35" s="27">
        <f t="shared" si="7"/>
        <v>0</v>
      </c>
      <c r="G35" s="28">
        <v>43580952</v>
      </c>
      <c r="H35" s="22"/>
      <c r="I35" s="29">
        <f t="shared" si="8"/>
        <v>44580952</v>
      </c>
      <c r="J35" s="27">
        <f t="shared" si="9"/>
        <v>0</v>
      </c>
      <c r="K35" s="28">
        <f t="shared" si="10"/>
        <v>44580952</v>
      </c>
    </row>
    <row r="36" spans="1:11" s="24" customFormat="1" ht="18" customHeight="1">
      <c r="A36" s="37">
        <f t="shared" si="11"/>
        <v>2019</v>
      </c>
      <c r="B36" s="29">
        <v>44580952</v>
      </c>
      <c r="C36" s="27">
        <f t="shared" si="6"/>
        <v>0</v>
      </c>
      <c r="D36" s="38">
        <v>44580952</v>
      </c>
      <c r="E36" s="29">
        <v>44580952</v>
      </c>
      <c r="F36" s="27">
        <f t="shared" si="7"/>
        <v>0</v>
      </c>
      <c r="G36" s="28">
        <v>44580952</v>
      </c>
      <c r="H36" s="22"/>
      <c r="I36" s="29">
        <f t="shared" si="8"/>
        <v>44580952</v>
      </c>
      <c r="J36" s="27">
        <f t="shared" si="9"/>
        <v>0</v>
      </c>
      <c r="K36" s="28">
        <f t="shared" si="10"/>
        <v>44580952</v>
      </c>
    </row>
    <row r="37" spans="1:11" s="24" customFormat="1" ht="18" customHeight="1">
      <c r="A37" s="37">
        <f t="shared" si="11"/>
        <v>2020</v>
      </c>
      <c r="B37" s="29">
        <v>44580952</v>
      </c>
      <c r="C37" s="27">
        <f t="shared" si="6"/>
        <v>0</v>
      </c>
      <c r="D37" s="38">
        <v>44580952</v>
      </c>
      <c r="E37" s="29">
        <v>44580952</v>
      </c>
      <c r="F37" s="27">
        <f t="shared" si="7"/>
        <v>0</v>
      </c>
      <c r="G37" s="28">
        <v>44580952</v>
      </c>
      <c r="H37" s="22"/>
      <c r="I37" s="29">
        <f t="shared" si="8"/>
        <v>38043950</v>
      </c>
      <c r="J37" s="27">
        <f t="shared" si="9"/>
        <v>0</v>
      </c>
      <c r="K37" s="28">
        <f t="shared" si="10"/>
        <v>38043950</v>
      </c>
    </row>
    <row r="38" spans="1:11" s="24" customFormat="1" ht="18" customHeight="1">
      <c r="A38" s="37">
        <f t="shared" si="11"/>
        <v>2021</v>
      </c>
      <c r="B38" s="29">
        <v>38043950</v>
      </c>
      <c r="C38" s="27">
        <f t="shared" si="6"/>
        <v>0</v>
      </c>
      <c r="D38" s="38">
        <v>38043950</v>
      </c>
      <c r="E38" s="29">
        <v>38043950</v>
      </c>
      <c r="F38" s="27">
        <f t="shared" si="7"/>
        <v>0</v>
      </c>
      <c r="G38" s="28">
        <v>38043950</v>
      </c>
      <c r="H38" s="22"/>
      <c r="I38" s="29">
        <f t="shared" si="8"/>
        <v>21000000</v>
      </c>
      <c r="J38" s="27">
        <f t="shared" si="9"/>
        <v>0</v>
      </c>
      <c r="K38" s="28">
        <f t="shared" si="10"/>
        <v>21000000</v>
      </c>
    </row>
    <row r="39" spans="1:11" s="24" customFormat="1" ht="18" customHeight="1">
      <c r="A39" s="37">
        <f t="shared" si="11"/>
        <v>2022</v>
      </c>
      <c r="B39" s="29">
        <v>21000000</v>
      </c>
      <c r="C39" s="27">
        <f t="shared" si="6"/>
        <v>0</v>
      </c>
      <c r="D39" s="38">
        <v>21000000</v>
      </c>
      <c r="E39" s="29">
        <v>21000000</v>
      </c>
      <c r="F39" s="27">
        <f t="shared" si="7"/>
        <v>0</v>
      </c>
      <c r="G39" s="28">
        <v>21000000</v>
      </c>
      <c r="H39" s="22"/>
      <c r="I39" s="29">
        <f t="shared" si="8"/>
        <v>21000000</v>
      </c>
      <c r="J39" s="27">
        <f t="shared" si="9"/>
        <v>0</v>
      </c>
      <c r="K39" s="28">
        <f t="shared" si="10"/>
        <v>21000000</v>
      </c>
    </row>
    <row r="40" spans="1:11" s="24" customFormat="1" ht="18" customHeight="1">
      <c r="A40" s="37">
        <f t="shared" si="11"/>
        <v>2023</v>
      </c>
      <c r="B40" s="29">
        <v>21000000</v>
      </c>
      <c r="C40" s="27">
        <f t="shared" si="6"/>
        <v>0</v>
      </c>
      <c r="D40" s="38">
        <v>21000000</v>
      </c>
      <c r="E40" s="29">
        <v>21000000</v>
      </c>
      <c r="F40" s="27">
        <f t="shared" si="7"/>
        <v>0</v>
      </c>
      <c r="G40" s="28">
        <v>21000000</v>
      </c>
      <c r="H40" s="22"/>
      <c r="I40" s="29">
        <f t="shared" si="8"/>
        <v>19980952</v>
      </c>
      <c r="J40" s="27">
        <f t="shared" si="9"/>
        <v>0</v>
      </c>
      <c r="K40" s="28">
        <f t="shared" si="10"/>
        <v>19980952</v>
      </c>
    </row>
    <row r="41" spans="1:11" s="24" customFormat="1" ht="18" customHeight="1">
      <c r="A41" s="37">
        <f t="shared" si="11"/>
        <v>2024</v>
      </c>
      <c r="B41" s="29">
        <v>19980952</v>
      </c>
      <c r="C41" s="27">
        <f t="shared" si="6"/>
        <v>0</v>
      </c>
      <c r="D41" s="38">
        <v>19980952</v>
      </c>
      <c r="E41" s="29">
        <v>19980952</v>
      </c>
      <c r="F41" s="27">
        <f t="shared" si="7"/>
        <v>0</v>
      </c>
      <c r="G41" s="28">
        <v>19980952</v>
      </c>
      <c r="H41" s="22"/>
      <c r="I41" s="29">
        <f t="shared" si="8"/>
        <v>12000000</v>
      </c>
      <c r="J41" s="27">
        <f t="shared" si="9"/>
        <v>0</v>
      </c>
      <c r="K41" s="28">
        <f t="shared" si="10"/>
        <v>12000000</v>
      </c>
    </row>
    <row r="42" spans="1:11" s="24" customFormat="1" ht="18" customHeight="1">
      <c r="A42" s="37">
        <f t="shared" si="11"/>
        <v>2025</v>
      </c>
      <c r="B42" s="29">
        <v>12000000</v>
      </c>
      <c r="C42" s="27">
        <f t="shared" si="6"/>
        <v>0</v>
      </c>
      <c r="D42" s="38">
        <v>12000000</v>
      </c>
      <c r="E42" s="29">
        <v>12000000</v>
      </c>
      <c r="F42" s="27">
        <f t="shared" si="7"/>
        <v>0</v>
      </c>
      <c r="G42" s="28">
        <v>12000000</v>
      </c>
      <c r="H42" s="22"/>
      <c r="I42" s="29">
        <f>B20+B42-E20-E42</f>
        <v>9470816</v>
      </c>
      <c r="J42" s="27">
        <f t="shared" si="9"/>
        <v>0</v>
      </c>
      <c r="K42" s="28">
        <f t="shared" si="10"/>
        <v>9470816</v>
      </c>
    </row>
    <row r="43" spans="1:11" s="24" customFormat="1" ht="18" customHeight="1" thickBot="1">
      <c r="A43" s="39">
        <f t="shared" si="11"/>
        <v>2026</v>
      </c>
      <c r="B43" s="34">
        <v>9470816</v>
      </c>
      <c r="C43" s="32">
        <f t="shared" si="6"/>
        <v>0</v>
      </c>
      <c r="D43" s="40">
        <v>9470816</v>
      </c>
      <c r="E43" s="34">
        <v>9470816</v>
      </c>
      <c r="F43" s="32">
        <f t="shared" si="7"/>
        <v>0</v>
      </c>
      <c r="G43" s="33">
        <v>9470816</v>
      </c>
      <c r="H43" s="22"/>
      <c r="I43" s="34">
        <f t="shared" si="8"/>
        <v>0</v>
      </c>
      <c r="J43" s="32">
        <f t="shared" si="9"/>
        <v>0</v>
      </c>
      <c r="K43" s="33">
        <f t="shared" si="10"/>
        <v>0</v>
      </c>
    </row>
    <row r="46" spans="1:11" ht="15.75">
      <c r="A46" s="1" t="s">
        <v>79</v>
      </c>
      <c r="B46" s="165" t="s">
        <v>92</v>
      </c>
      <c r="C46" s="173"/>
      <c r="D46" s="173"/>
      <c r="E46" s="173"/>
      <c r="F46" s="173"/>
      <c r="G46" s="173"/>
      <c r="H46" s="173"/>
      <c r="I46" s="173"/>
      <c r="J46" s="173"/>
      <c r="K46" s="173"/>
    </row>
    <row r="47" spans="1:11" ht="33" customHeight="1">
      <c r="A47" s="154" t="s">
        <v>93</v>
      </c>
      <c r="B47" s="154"/>
      <c r="C47" s="154"/>
      <c r="D47" s="154"/>
      <c r="E47" s="154"/>
      <c r="F47" s="154"/>
      <c r="G47" s="154"/>
      <c r="H47" s="154"/>
      <c r="I47" s="154"/>
      <c r="J47" s="154"/>
      <c r="K47" s="154"/>
    </row>
  </sheetData>
  <sheetProtection/>
  <mergeCells count="11">
    <mergeCell ref="A47:K47"/>
    <mergeCell ref="A25:A26"/>
    <mergeCell ref="B25:D25"/>
    <mergeCell ref="E25:G25"/>
    <mergeCell ref="I25:K25"/>
    <mergeCell ref="B46:K46"/>
    <mergeCell ref="A1:K1"/>
    <mergeCell ref="A3:A4"/>
    <mergeCell ref="B3:D3"/>
    <mergeCell ref="E3:G3"/>
    <mergeCell ref="I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mszczubial</dc:creator>
  <cp:keywords/>
  <dc:description/>
  <cp:lastModifiedBy>Anna Sobierajska</cp:lastModifiedBy>
  <cp:lastPrinted>2019-06-17T12:16:14Z</cp:lastPrinted>
  <dcterms:created xsi:type="dcterms:W3CDTF">2010-09-14T18:23:46Z</dcterms:created>
  <dcterms:modified xsi:type="dcterms:W3CDTF">2019-06-17T13:12:36Z</dcterms:modified>
  <cp:category/>
  <cp:version/>
  <cp:contentType/>
  <cp:contentStatus/>
</cp:coreProperties>
</file>