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75" yWindow="65296" windowWidth="12120" windowHeight="9120" activeTab="0"/>
  </bookViews>
  <sheets>
    <sheet name="Uzasadnienie" sheetId="1" r:id="rId1"/>
  </sheets>
  <definedNames>
    <definedName name="_xlfn.IFERROR" hidden="1">#NAME?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<sst xmlns="http://schemas.openxmlformats.org/spreadsheetml/2006/main" count="483" uniqueCount="407">
  <si>
    <t>1. Przedmiot regulacji</t>
  </si>
  <si>
    <t>2. Omówienie podstawy prawnej</t>
  </si>
  <si>
    <t>5. Ocena skutków regulacji:</t>
  </si>
  <si>
    <t xml:space="preserve">Zgodnie z istniejącym stanem prawnym nie ma konieczności skierowania projektu uchwały do konsultacji.  </t>
  </si>
  <si>
    <t>Treść</t>
  </si>
  <si>
    <t>Plan przed zmianą</t>
  </si>
  <si>
    <t>Zmniejszenia</t>
  </si>
  <si>
    <t>Plan po zmianach</t>
  </si>
  <si>
    <t>Zwiększenia</t>
  </si>
  <si>
    <t>I.</t>
  </si>
  <si>
    <t>II.</t>
  </si>
  <si>
    <t>Zmiany załączników do uchwały budżetowej:</t>
  </si>
  <si>
    <t>Wydatki</t>
  </si>
  <si>
    <t>Lp.</t>
  </si>
  <si>
    <t>Przeniesienia między zadaniami  w ramach tej samej klasyfikacji budżetowej</t>
  </si>
  <si>
    <t>OGÓŁEM</t>
  </si>
  <si>
    <t>Zmiany w treści uchwały:</t>
  </si>
  <si>
    <t>1.</t>
  </si>
  <si>
    <t>2.</t>
  </si>
  <si>
    <t>3.</t>
  </si>
  <si>
    <t>III.</t>
  </si>
  <si>
    <t>Pozostała działalność</t>
  </si>
  <si>
    <t>Oświata i wychowanie</t>
  </si>
  <si>
    <t>UZASADNIENIE</t>
  </si>
  <si>
    <t>Dochody</t>
  </si>
  <si>
    <t>§ 1 ust. 1 dotyczący dochodów budżetowych</t>
  </si>
  <si>
    <t>§ 1 ust. 1 pkt 1 dotyczący dochodów bieżących</t>
  </si>
  <si>
    <t>4.</t>
  </si>
  <si>
    <t>5.</t>
  </si>
  <si>
    <t>6.</t>
  </si>
  <si>
    <t>7.</t>
  </si>
  <si>
    <t>1)</t>
  </si>
  <si>
    <t>2)</t>
  </si>
  <si>
    <t>Transport i łączność</t>
  </si>
  <si>
    <t>Pozostałe zadania w zakresie polityki społecznej</t>
  </si>
  <si>
    <t>Edukacyjna opieka wychowawcza</t>
  </si>
  <si>
    <t>Kultura i ochrona dziedzictwa narodowego</t>
  </si>
  <si>
    <t>3. Konsultacje wymagane przepisami prawa (łącznie z przepisami wewnętrznymi)</t>
  </si>
  <si>
    <t>8.</t>
  </si>
  <si>
    <t>9.</t>
  </si>
  <si>
    <t>10.</t>
  </si>
  <si>
    <t>§ 7 ust. 1 dotyczący dotacji udzielanych z budżetu województwa</t>
  </si>
  <si>
    <t>§ 7 ust. 1 pkt 1 dotyczący dotacji udzielanych z budżetu województwa jednostkom sektora finansów publicznych</t>
  </si>
  <si>
    <t>§ 7 ust. 1 pkt 2 dotyczący dotacji udzielanych z budżetu województwa jednostkom spoza sektora finansów publicznych</t>
  </si>
  <si>
    <t>11.</t>
  </si>
  <si>
    <t>§ 1 ust. 1 pkt 2 dotyczący dochodów majątkowych</t>
  </si>
  <si>
    <t>12.</t>
  </si>
  <si>
    <t xml:space="preserve">Różne rozliczenia </t>
  </si>
  <si>
    <t>Informatyka</t>
  </si>
  <si>
    <t>§ 2 ust. 1 pkt 1 dotyczący wydatków bieżących</t>
  </si>
  <si>
    <t>§ 2 ust. 1 pkt 2 dotyczący wydatków majątkowych</t>
  </si>
  <si>
    <t>§ 2 ust. 1 dotyczący wydatków budżetowych</t>
  </si>
  <si>
    <t>Ogrody botaniczne i zoologiczne oraz naturalne obszary i obiekty chronionej przyrody</t>
  </si>
  <si>
    <t>Parki krajobrazowe</t>
  </si>
  <si>
    <t>Biblioteki</t>
  </si>
  <si>
    <t xml:space="preserve">Parki krajobrazowe </t>
  </si>
  <si>
    <t>Teatry</t>
  </si>
  <si>
    <t>Gospodarka komunalna i ochrona środowiska</t>
  </si>
  <si>
    <t xml:space="preserve">o kwotę </t>
  </si>
  <si>
    <t>Drogi publiczne wojewódzkie</t>
  </si>
  <si>
    <t>60013</t>
  </si>
  <si>
    <t>Regionalne Programy Operacyjne 2014-2020 finansowane z udziałem środków Europejskiego Funduszu Rozwoju Regionalnego</t>
  </si>
  <si>
    <t>Specjalne ośrodki szkolno-wychowawcze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</si>
  <si>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</si>
  <si>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 xml:space="preserve">   1) na zadania bieżące w ramach:</t>
  </si>
  <si>
    <t xml:space="preserve">Kultura fizyczna </t>
  </si>
  <si>
    <t>13.</t>
  </si>
  <si>
    <t>14.</t>
  </si>
  <si>
    <t xml:space="preserve">   2) na zadania inwestycyjne w ramach:</t>
  </si>
  <si>
    <t xml:space="preserve">       - Działania 5.1 Infrastruktura drogowa, na projekty:</t>
  </si>
  <si>
    <t>Ochrona zdrowia</t>
  </si>
  <si>
    <t>Administracja publiczna</t>
  </si>
  <si>
    <t>Promocja jednostek samorządu terytorialnego</t>
  </si>
  <si>
    <t>Regionalne Programy Operacyjne 2014-2020 finansowane z udziałem środków Europejskiego Funduszu Społecznego</t>
  </si>
  <si>
    <t>Powyższe zmiany dokonywane są w celu dostosowania planowanych dochodów do wielkości przewidywanych wpływów.</t>
  </si>
  <si>
    <t xml:space="preserve">w kwocie </t>
  </si>
  <si>
    <t>Filharmonie, orkiestry, chóry i kapele</t>
  </si>
  <si>
    <t>Przetwórstwo przemysłowe</t>
  </si>
  <si>
    <t>Zwiększa się wydatki:</t>
  </si>
  <si>
    <t>90095</t>
  </si>
  <si>
    <t>Zadania w zakresie kultury fizycznej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</si>
  <si>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</si>
  <si>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</si>
  <si>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18.</t>
  </si>
  <si>
    <t>Pomoc społeczna</t>
  </si>
  <si>
    <t>Wojewódzkie urzędy pracy</t>
  </si>
  <si>
    <t>Infrastruktura kolejowa</t>
  </si>
  <si>
    <t>Turystyka</t>
  </si>
  <si>
    <t>Urzędy marszałkowskie</t>
  </si>
  <si>
    <t>Muzea</t>
  </si>
  <si>
    <t>Domy i ośrodki kultury, świetlice i kluby</t>
  </si>
  <si>
    <t>Szpitale ogólne</t>
  </si>
  <si>
    <t>Obsługa długu publicznego</t>
  </si>
  <si>
    <t>Rozliczenia z tytułu poręczeń i gwarancji udzielonych przez Skarb Państwa lub jednostkę samorządu terytorialnego</t>
  </si>
  <si>
    <t>Zwiększa się dotacje:</t>
  </si>
  <si>
    <t>Określa się dotacje:</t>
  </si>
  <si>
    <t>Galerie i biura wystaw artystycznych</t>
  </si>
  <si>
    <r>
      <t xml:space="preserve">         pn. </t>
    </r>
    <r>
      <rPr>
        <i/>
        <sz val="10"/>
        <rFont val="Times New Roman"/>
        <family val="1"/>
      </rPr>
      <t>"Przebudowa i rozbudowa drogi wojewódzkiej Nr 559 na odcinku Lipno - Kamień Kotowy - 
         granica województwa"</t>
    </r>
  </si>
  <si>
    <r>
      <t xml:space="preserve">         pn. </t>
    </r>
    <r>
      <rPr>
        <i/>
        <sz val="10"/>
        <rFont val="Times New Roman"/>
        <family val="1"/>
      </rPr>
      <t>"Rozbudowa drogi wojewódzkiej Nr 240 Chojnice-Świecie od km 23+190 do km 36+817 i od km 
         62+877 do km 65+718"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</si>
  <si>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265 Brześć Kujawski-Gostynin od km 
         0+003 do km 19+117"</t>
    </r>
  </si>
  <si>
    <t xml:space="preserve">§ 3 ust. 1 dotyczący deficytu budżetowego </t>
  </si>
  <si>
    <t>§ 3 ust. 2 dotyczący przychodów budżetowych</t>
  </si>
  <si>
    <t>15.</t>
  </si>
  <si>
    <t>16.</t>
  </si>
  <si>
    <t>17.</t>
  </si>
  <si>
    <t>19.</t>
  </si>
  <si>
    <t>3)</t>
  </si>
  <si>
    <t>4)</t>
  </si>
  <si>
    <r>
      <t xml:space="preserve">       - Działania 2.1 Wysoka dostępność i jakość e-usług publicznych, na projekt pn. </t>
    </r>
    <r>
      <rPr>
        <i/>
        <sz val="10"/>
        <rFont val="Times New Roman"/>
        <family val="1"/>
      </rPr>
      <t>"Budowa kujawsko-
         pomorskiego systemu udostępniania elektronicznej dokumentacji medycznej - I etap"</t>
    </r>
  </si>
  <si>
    <t>4. Uzasadnienie merytoryczne - uzasadnienie do zmian w uchwale budżetowej na 2019 rok</t>
  </si>
  <si>
    <t>Załącznik nr 1 "Dochody budżetu Województwa Kujawsko-Pomorskiego wg źródeł pochodzenia. Plan na 2019 rok";</t>
  </si>
  <si>
    <t>Załącznik nr 2 "Dochody budżetu Województwa Kujawsko-Pomorskiego wg klasyfikacji budżetowej. Plan na 2019 rok";</t>
  </si>
  <si>
    <t>Załącznik nr 3 "Wydatki budżetu Województwa Kujawsko-Pomorskiego wg grup wydatków. Plan na 2019 rok";</t>
  </si>
  <si>
    <t>Załącznik nr 4 "Wydatki budżetu Województwa Kujawsko-Pomorskiego wg klasyfikacji budżetowej. Plan na 2019 rok";</t>
  </si>
  <si>
    <t>Załącznik nr 5 "Wynik budżetowy i finansowy. Plan na 2019 rok";</t>
  </si>
  <si>
    <t>Załącznik nr 6 "Projekty i działania realizowane w ramach Regionalnego Programu Operacyjnego Województwa Kujawsko-Pomorskiego 2014-2020. Plan na 2019 rok";</t>
  </si>
  <si>
    <t>Załącznik Nr 7 "Pozostałe projekty i działania realizowane ze środków zagranicznych. Plan na 2019 rok"";</t>
  </si>
  <si>
    <t>Załącznik nr 8 "Wydatki na zadania inwestycyjne. Plan na 2019 rok";</t>
  </si>
  <si>
    <t>Załącznik nr 9 "Dotacje udzielane z budżetu Województwa Kujawsko-Pomorskiego. Plan na 2019 rok";</t>
  </si>
  <si>
    <t>Załącznik nr 12 "Dochody i wydatki na zadania realizowane w drodze umów i porozumień między jednostkami samorządu terytorialnego. Plan na 2019 rok";</t>
  </si>
  <si>
    <t>Załącznik nr 13 "Dochody gromadzone na wydzielonych rachunkach oraz wydatki nimi finansowane. Plan na 2019 rok".</t>
  </si>
  <si>
    <t>Wynik budżetowy i finansowy na 2019 rok</t>
  </si>
  <si>
    <t>Zmianie ulega załącznik nr 5 do uchwały budżetowej pn. "Wynik budżetowy i finansowy. Plan na 2019 rok" w związku ze:</t>
  </si>
  <si>
    <t>§ 4 dotyczący wydatków przypadających do spłaty w 2019 roku zgodnie z zawartymi umowami, z tytułu poręczeń i gwarancji udzielonych przez Województwo Kujawsko-Pomorskie</t>
  </si>
  <si>
    <t xml:space="preserve">Zwiększa się wydatki finansowane ze środków własnych województwa na bieżące utrzymanie: </t>
  </si>
  <si>
    <r>
      <t xml:space="preserve">Dokonuje się zmian w zadaniu własnym pn. </t>
    </r>
    <r>
      <rPr>
        <i/>
        <sz val="10"/>
        <rFont val="Times New Roman"/>
        <family val="1"/>
      </rPr>
      <t xml:space="preserve">"Parki krajobrazowe - pozostałe zadania z zakresu ochrony przyrody" </t>
    </r>
    <r>
      <rPr>
        <sz val="10"/>
        <rFont val="Times New Roman"/>
        <family val="1"/>
      </rPr>
      <t xml:space="preserve">poprzez: </t>
    </r>
  </si>
  <si>
    <t>1. dla Teatru im. W. Horzycy w Toruniu:</t>
  </si>
  <si>
    <t>Określa się dotacje dla:</t>
  </si>
  <si>
    <t>90026</t>
  </si>
  <si>
    <t>Pozostałe działania związane z gospodarką odpadami</t>
  </si>
  <si>
    <t>Medycyna pracy</t>
  </si>
  <si>
    <t>Zwiększa się:</t>
  </si>
  <si>
    <r>
      <t xml:space="preserve">       - Poddziałania 6.3.1 Inwestycje w infrastrukturę przedszkolną, na projekt</t>
    </r>
    <r>
      <rPr>
        <i/>
        <sz val="10"/>
        <rFont val="Times New Roman"/>
        <family val="1"/>
      </rPr>
      <t xml:space="preserve"> "Tylko w Korczaku jest super 
         dzieciaku"</t>
    </r>
  </si>
  <si>
    <t xml:space="preserve">§ 8 ust. 9 dotyczący dochodów pochodzących z 1% odpisu od wpływów z tytułu opłaty recyklingowej oraz dodatkowej opłaty recyklingowej uiszczanych przez przedsiębiorców prowadzących jednostkę handlu detalicznego lub hurtowego, w której oferowane są lekkie torby na zakupy z tworzywa sztucznego przeznaczone do pakowania produktów oferowanych w tej jednostce i wydatków na pokrycie kosztów egzekucji należności z tytułu opłaty recyklingowej oraz dodatkowej opłaty recyklingowej i obsługę administracyjną systemu tych opłat </t>
  </si>
  <si>
    <t>§ 3 ust. 1 pkt 2 dotyczący pokrycia deficytu budżetowego przychodami stanowiącymi wolne środki z lat ubiegłych</t>
  </si>
  <si>
    <t>20.</t>
  </si>
  <si>
    <t xml:space="preserve">Zgodnie z art. 18 pkt 6 ustawy z dnia 5 czerwca 1998 r. o samorządzie województwa (Dz. U. z 2019 r. poz. 512)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2019 r. poz. 869). </t>
  </si>
  <si>
    <t xml:space="preserve">    - Gostynińsko-Włocławski Park Krajobrazowy w kwocie 3.143 zł z tytułu płatności rolno-środowiskowej; </t>
  </si>
  <si>
    <t xml:space="preserve"> - Zespołu Parków Krajobrazowych nad Dolną Wisłą o kwotę 39.022 zł z przeznaczeniem na pokrycie kosztów zatrudnienia z dniem 1 lipca 
   nowych pracowników (1,5 etatu).</t>
  </si>
  <si>
    <r>
      <t>W ramach zadania własnego pn.</t>
    </r>
    <r>
      <rPr>
        <i/>
        <sz val="10"/>
        <rFont val="Times New Roman"/>
        <family val="1"/>
      </rPr>
      <t xml:space="preserve"> "Prace pielęgnacyjne na terenach ochrony lęgowej ptaków będących w trwałym zarządzie Gostynińsko-Włocławskiego Parku Krajobrazowego" </t>
    </r>
    <r>
      <rPr>
        <sz val="10"/>
        <rFont val="Times New Roman"/>
        <family val="1"/>
      </rPr>
      <t xml:space="preserve">dokonuje się: </t>
    </r>
  </si>
  <si>
    <t xml:space="preserve"> - przeniesienia planowanych wydatków między podziałkami klasyfikacji budżetowej 15.000 zł;</t>
  </si>
  <si>
    <t>Bezpieczeństwo publiczne i ochrona przeciwpożarowa</t>
  </si>
  <si>
    <t>Biblioteki pedagogiczne</t>
  </si>
  <si>
    <r>
      <t xml:space="preserve">Zwiększa się o kwotę 170.000 zł wydatki zaplanowane na zadanie własne pn. </t>
    </r>
    <r>
      <rPr>
        <i/>
        <sz val="10"/>
        <rFont val="Times New Roman"/>
        <family val="1"/>
      </rPr>
      <t xml:space="preserve">"Medycyna pracy" </t>
    </r>
    <r>
      <rPr>
        <sz val="10"/>
        <rFont val="Times New Roman"/>
        <family val="1"/>
      </rPr>
      <t>z przeznaczeniem na realizację przez wojewódzkie ośrodki medycyny pracy zadań wynikających z ustawy z dnia 27 czerwca 1997 r. o służbie medycyny.</t>
    </r>
  </si>
  <si>
    <r>
      <t xml:space="preserve">Określa się wydatki w kwocie 30.000 zł na nowe zadanie własne pn. </t>
    </r>
    <r>
      <rPr>
        <i/>
        <sz val="10"/>
        <rFont val="Times New Roman"/>
        <family val="1"/>
      </rPr>
      <t xml:space="preserve">"Obsługa Rady Działalności Pożytku Publicznego Województwa Kujawsko-Pomorskiego". </t>
    </r>
    <r>
      <rPr>
        <sz val="10"/>
        <rFont val="Times New Roman"/>
        <family val="1"/>
      </rPr>
      <t>W ramach zadania pokryte zostaną koszty szkoleń, prowadzenia badań i ekspertyz, działań wizerunkowych oraz koszty podróży członków Rady.</t>
    </r>
  </si>
  <si>
    <r>
      <t xml:space="preserve"> - o kwotę 1.500 zł na zadanie wieloletnie pn. </t>
    </r>
    <r>
      <rPr>
        <i/>
        <sz val="10"/>
        <rFont val="Times New Roman"/>
        <family val="1"/>
      </rPr>
      <t xml:space="preserve">"Elektroniczny generator ofert". </t>
    </r>
    <r>
      <rPr>
        <sz val="10"/>
        <rFont val="Times New Roman"/>
        <family val="1"/>
      </rPr>
      <t xml:space="preserve">Środki przeniesione zostają z zadania pn. </t>
    </r>
    <r>
      <rPr>
        <i/>
        <sz val="10"/>
        <rFont val="Times New Roman"/>
        <family val="1"/>
      </rPr>
      <t xml:space="preserve">"Współpraca 
   województwa z organizacjami pozarządowymi oraz innymi podmiotami prowadzącymi działalność pożytku publicznego" </t>
    </r>
    <r>
      <rPr>
        <sz val="10"/>
        <rFont val="Times New Roman"/>
        <family val="1"/>
      </rPr>
      <t>z przeznaczeniem 
   na pokrycie kosztów dodania dodatkowych funkcjonalności w elektronicznym Generatorze ofert (Witkac), które wynikają z wewnętrznych 
   procedur zlecania, realizacji i rozliczania zadań publicznych w trybie ustawy o pożytku publicznym i wolontariacie. Zwiększa się ogólny koszt 
   zadania;</t>
    </r>
  </si>
  <si>
    <r>
      <t xml:space="preserve"> - o kwotę 400.000 zł na zadanie własne pn. </t>
    </r>
    <r>
      <rPr>
        <i/>
        <sz val="10"/>
        <rFont val="Times New Roman"/>
        <family val="1"/>
      </rPr>
      <t xml:space="preserve">"Współpraca międzynarodowa" </t>
    </r>
    <r>
      <rPr>
        <sz val="10"/>
        <rFont val="Times New Roman"/>
        <family val="1"/>
      </rPr>
      <t xml:space="preserve">w celu zabezpieczenia środków na planowane przedsięwzięcia. </t>
    </r>
  </si>
  <si>
    <t>Określa się dotacje dla Wojewódzkiego Ośrodka Animacji Kultury w Toruniu:</t>
  </si>
  <si>
    <t>60095</t>
  </si>
  <si>
    <t xml:space="preserve">Zwiększa się dochody pochodzące z innych źródeł zagranicznych o kwotę 167.799 zł zaplanowane jako refundacja wydatków poniesionych na realizację projektu EMMA w ramach  Programu INTERREG Region Morza Bałtyckiego, tj. do wysokości planowanych wpływów w 2019 r., wynikających z końcowego rozliczenia projektu. </t>
  </si>
  <si>
    <r>
      <t xml:space="preserve">Wprowadza się zmiany w projekcie pn. </t>
    </r>
    <r>
      <rPr>
        <i/>
        <sz val="10"/>
        <rFont val="Times New Roman"/>
        <family val="1"/>
      </rPr>
      <t xml:space="preserve">"Kooperacja-efektywna i skuteczna" </t>
    </r>
    <r>
      <rPr>
        <sz val="10"/>
        <rFont val="Times New Roman"/>
        <family val="1"/>
      </rPr>
      <t>realizowanym przez Regionalny Ośrodek Polityki Społecznej w Toruniu w ramach Programu Operacyjnego Wiedza Edukacja Rozwój 2014-2020, Działania 2.5 poprzez:</t>
    </r>
  </si>
  <si>
    <t xml:space="preserve"> - przeniesienie planowanych wydatków między podziałkami klasyfikacji budżetowej w kwocie 5.123 zł w związku z urealnieniem wynagrodzeń 
   i pochodnych po wypłacie dodatkowego wynagrodzenia rocznego;</t>
  </si>
  <si>
    <t xml:space="preserve"> - zwiększenie planowanych wydatków o kwotę 2.079.562 zł w związku z przeniesieniem niewydatkowanych środków z roku 2018. Nie zmienia
   się ogólna wartość projektu.</t>
  </si>
  <si>
    <r>
      <t xml:space="preserve">       - Poddziałania 1.5.2 Wsparcie procesu umiędzynarodowienia przedsiębiorstw, na projekt
         pn. </t>
    </r>
    <r>
      <rPr>
        <i/>
        <sz val="10"/>
        <rFont val="Times New Roman"/>
        <family val="1"/>
      </rPr>
      <t>"Kujawy+Pomorze - promocja potencjału gospodarczego regionu"</t>
    </r>
  </si>
  <si>
    <t xml:space="preserve"> Dokonuje się zmian w Projekcie HICAPS realizowanym w ramach Programu INTERREG Europa Środkowa poprzez:</t>
  </si>
  <si>
    <t xml:space="preserve"> - przeniesienie planowanych wydatków między podziałkami klasyfikacji budżetowej w kwocie 344 zł w związku urealnieniem planu na dodatkowe
   wynagrodzenie roczne do faktycznego wykonania;</t>
  </si>
  <si>
    <r>
      <t xml:space="preserve"> - o kwotę 160.000 zł na zadanie własne pn</t>
    </r>
    <r>
      <rPr>
        <i/>
        <sz val="10"/>
        <rFont val="Times New Roman"/>
        <family val="1"/>
      </rPr>
      <t>. "Stypendia sportowe"</t>
    </r>
    <r>
      <rPr>
        <sz val="10"/>
        <rFont val="Times New Roman"/>
        <family val="1"/>
      </rPr>
      <t xml:space="preserve"> w celu przyznania stypendium wszystkim zawodnikom, których wnioski 
   spełniły kryteria formalne;</t>
    </r>
  </si>
  <si>
    <t>Szkolnictwo wyższe i nauka</t>
  </si>
  <si>
    <t>Określa się dotację w kwocie 75.000 zł dla Uniwersytetu Mikołaja Kopernika w Toruniu z przeznaczeniem wsparcie działalności na Wydziale Teologicznym  "Laboratorium św. Jana Pawła II". Głównym celem pracowni jest działalność edukacyjno-badawcza dla mieszkańców województwa kujawsko-pomorskiego. Środki przeznaczone zostaną na propagowanie i badanie myśli i idei patrona województwa kujawsko-pomorskiego św. Jana Pawła II.</t>
  </si>
  <si>
    <t>§ 8 ust. 8 dotyczący dochodów pochodzących z 35,65% odpisu od wpływów z tytułu opłat rejestrowych za wpis do rejestru podmiotów wprowadzających produkty, produkty w opakowaniach i gospodarujących odpadami oraz z tytułu opłat rocznych uiszczanych przez podmioty wpisane do tego rejestru i wydatków na pokrycie kosztów prowadzenia rejestru podmiotów wprowadzających produkty, produkty w opakowaniach i gospodarujących odpadami oraz administrowanie i serwisowanie Bazy danych o produktach i opakowaniach oraz o gospodarce odpadami</t>
  </si>
  <si>
    <r>
      <t xml:space="preserve">W związku z urealnieniem dochodów stanowiących 1% odpis od wpływów z tytułu opłaty recyklingowej oraz dodatkowej opłaty recyklingowej uiszczanych przez przedsiębiorców prowadzących jednostkę handlu detalicznego lub hurtowego, w której oferowane są lekkie torby na zakupy z tworzywa sztucznego przeznaczone do pakowania produktów oferowanych w tej jednostce, zwiększa się o kwotę 6.000 zł wydatki zaplanowane na zadanie własne pn. </t>
    </r>
    <r>
      <rPr>
        <i/>
        <sz val="10"/>
        <rFont val="Times New Roman"/>
        <family val="1"/>
      </rPr>
      <t>"Opłata recyklingowa od nabywającego lekką torbę na zakupy z tworzywa sztucznego".</t>
    </r>
  </si>
  <si>
    <t xml:space="preserve">Zmniejsza się dochody pochodzące z innych źródeł zagranicznych zaplanowane jako refundacja wydatków poniesionych na: </t>
  </si>
  <si>
    <t xml:space="preserve"> - projekt NICHE realizowany w ramach Programu INTERREG Europa o kwotę 29.175 zł;</t>
  </si>
  <si>
    <t>Dokonuje się zmian w projektach realizowanych w ramach Programu INTERREG:</t>
  </si>
  <si>
    <t xml:space="preserve"> - zmniejszenie dotacji na zadania inwestycyjne o kwotę 20.000 zł; </t>
  </si>
  <si>
    <t xml:space="preserve"> - zwiększenie dotacji na zadania bieżące o kwotę 19.887 zł. </t>
  </si>
  <si>
    <t xml:space="preserve">Powyższa zmiana wynika z zaakceptowanego przez Instytucję Zarządzającą PO WER harmonogramu płatności. </t>
  </si>
  <si>
    <r>
      <t xml:space="preserve">Dokonuje się zmian w podzadaniu Pomocy Technicznej Programu Operacyjnego Wiedza Edukacja Rozwój  2014-2020 pn. </t>
    </r>
    <r>
      <rPr>
        <i/>
        <sz val="10"/>
        <rFont val="Times New Roman"/>
        <family val="1"/>
      </rPr>
      <t xml:space="preserve">Koszty organizacyjne, techniczne i administracyjne </t>
    </r>
    <r>
      <rPr>
        <sz val="10"/>
        <rFont val="Times New Roman"/>
        <family val="1"/>
      </rPr>
      <t>realizowanym przez Wojewódzki Urząd Pracy w Toruniu poprzez:</t>
    </r>
  </si>
  <si>
    <t xml:space="preserve"> - zmniejszenie wydatków inwestycyjnych o kwotę 23.730 zł;</t>
  </si>
  <si>
    <t xml:space="preserve"> - zwiększenie wydatków bieżących o kwotę 23.598 zł.</t>
  </si>
  <si>
    <t>Powyższa zmiana dokonywana jest w związku z akceptacją przez Instytucję Zarządzającą Programem Operacyjnym Wiedza Edukacja Rozwój zmienionego harmonogramu płatności na Pomoc Techniczną PO WER.</t>
  </si>
  <si>
    <r>
      <t xml:space="preserve"> - o kwotę 4.000 zł na zadanie własne pn. </t>
    </r>
    <r>
      <rPr>
        <i/>
        <sz val="10"/>
        <rFont val="Times New Roman"/>
        <family val="1"/>
      </rPr>
      <t>"Obsługa opłaty rejestrowej i opłaty rocznej" w</t>
    </r>
    <r>
      <rPr>
        <sz val="10"/>
        <rFont val="Times New Roman"/>
        <family val="1"/>
      </rPr>
      <t xml:space="preserve"> związku z urealnieniem dochodów stanowiących 
   35,65 % odpis od wpływów z tytułu opłat rejestrowych za wpis do rejestru podmiotów wprowadzających produkty, produkty w opakowaniach
   i gospodarujących odpadami oraz z tytułu opłat rocznych uiszczanych przez podmioty wpisane do rejestru, pobieranych na podstawie ustawy
   z dnia 14 grudnia 2012 o odpadach;</t>
    </r>
  </si>
  <si>
    <r>
      <t xml:space="preserve">2) pn. </t>
    </r>
    <r>
      <rPr>
        <i/>
        <sz val="10"/>
        <rFont val="Times New Roman"/>
        <family val="1"/>
      </rPr>
      <t>"Przebudowa wraz z rozbudową drogi wojewódzkiej Nr 266 Ciechocinek-Służewo-Radziejów-Sompolno-Konin":</t>
    </r>
  </si>
  <si>
    <r>
      <t xml:space="preserve">4) pn. </t>
    </r>
    <r>
      <rPr>
        <i/>
        <sz val="10"/>
        <rFont val="Times New Roman"/>
        <family val="1"/>
      </rPr>
      <t>"Przebudowa wraz z rozbudową drogi wojewódzkiej Nr 563 Rypin-Żuromin-Mława od km 2+475 do km 16+656":</t>
    </r>
  </si>
  <si>
    <r>
      <t xml:space="preserve">1) pn. </t>
    </r>
    <r>
      <rPr>
        <i/>
        <sz val="10"/>
        <rFont val="Times New Roman"/>
        <family val="1"/>
      </rPr>
      <t>"Przebudowa wraz z rozbudową drogi wojewódzkiej Nr 269 Szczerkowo-Kowal od km 12+170 do km 28+898 oraz od km 33+622 
    do km 59+194":</t>
    </r>
  </si>
  <si>
    <r>
      <t xml:space="preserve">5) pn. </t>
    </r>
    <r>
      <rPr>
        <i/>
        <sz val="10"/>
        <rFont val="Times New Roman"/>
        <family val="1"/>
      </rPr>
      <t>"Przebudowa wraz z rozbudową drogi wojewódzkiej Nr 254 Brzoza-Wylatowo (odcinek Barcin - Wylatowo)"</t>
    </r>
    <r>
      <rPr>
        <sz val="10"/>
        <rFont val="Times New Roman"/>
        <family val="1"/>
      </rPr>
      <t>:</t>
    </r>
  </si>
  <si>
    <r>
      <t xml:space="preserve">6) pn. </t>
    </r>
    <r>
      <rPr>
        <i/>
        <sz val="10"/>
        <rFont val="Times New Roman"/>
        <family val="1"/>
      </rPr>
      <t>"Przebudowa wraz z rozbudową drogi wojewódzkiej Nr 254 Brzoza-Łabiszyn-Barcin-Mogilno-Wylatowo (odcinek Brzoza - Barcin)"</t>
    </r>
    <r>
      <rPr>
        <sz val="10"/>
        <rFont val="Times New Roman"/>
        <family val="1"/>
      </rPr>
      <t>:</t>
    </r>
  </si>
  <si>
    <t xml:space="preserve">    - określenie wydatków niekwalifikowalnych w kwocie 3.075 zł;</t>
  </si>
  <si>
    <t xml:space="preserve">    - określenie wydatków niekwalifikowalnych w kwocie 24.600 zł;</t>
  </si>
  <si>
    <t xml:space="preserve">    - określenie wydatków niekwalifikowalnych w kwocie 1.230 zł;</t>
  </si>
  <si>
    <t xml:space="preserve">    - określenie wydatków niekwalifikowalnych w kwocie 5.535 zł;</t>
  </si>
  <si>
    <t xml:space="preserve">    - określenie wydatków niekwalifikowalnych w kwocie 18.450 zł;</t>
  </si>
  <si>
    <t xml:space="preserve">    - zmniejszenie wydatków kwalifikowalnych o kwotę 811.942 zł;</t>
  </si>
  <si>
    <t xml:space="preserve">    - zmniejszenie wydatków kwalifikowalnych o kwotę 197.232 zł;</t>
  </si>
  <si>
    <t xml:space="preserve">    - zmniejszenie wydatków kwalifikowalnych o kwotę 592.127 zł;</t>
  </si>
  <si>
    <t xml:space="preserve">    - zmniejszenie wydatków kwalifikowalnych o kwotę 960.025 zł;</t>
  </si>
  <si>
    <r>
      <t xml:space="preserve">7) pn. </t>
    </r>
    <r>
      <rPr>
        <i/>
        <sz val="10"/>
        <rFont val="Times New Roman"/>
        <family val="1"/>
      </rPr>
      <t xml:space="preserve">"Przebudowa wraz z rozbudową drogi wojewódzkiej Nr 241 Tuchola - Rogoźno od km 0+005 do km 26+360 na odc. Tuchola - 
    Sępólno Krajeńskie" </t>
    </r>
    <r>
      <rPr>
        <sz val="10"/>
        <rFont val="Times New Roman"/>
        <family val="1"/>
      </rPr>
      <t>- zmniejszenie wydatków kwalifikowalnych o kwotę 2.146.865 zł;</t>
    </r>
  </si>
  <si>
    <t xml:space="preserve">    - część nr 3 dla zadania pn. „Przebudowa drogi wojewódzkiej nr 551 Strzyżawa - Dąbrowa Chełmińska – Unisław – Wybcz – Chełmża - 
      Wąbrzeźno na odcinku od km 35+823 do km 50+068” (58.557,60 zł);</t>
  </si>
  <si>
    <t xml:space="preserve">    - dla zadania pn.  „Przebudowa drogi wojewódzkiej nr 377 Nowe - Twarda Góra - Pieniążkowo na odcinku od km 0+000 do km 6+810” 
      (168.510 zł);</t>
  </si>
  <si>
    <t xml:space="preserve">    - część nr 3 dla zadania pn. „Przebudowa drogi wojewódzkiej nr 569 Golub-Dobrzyń – Ciechocin - Dobrzejewice na odcinku od km 0+889 do km 
      20+142” (92.397,60 zł);</t>
  </si>
  <si>
    <t xml:space="preserve">    - część nr 1 dla zadania pn. „Przebudowa drogi wojewódzkiej nr 535 Stacja Kolejowa Rogóźno Pomorskie - droga nr 16 na odcinku od km 0+000 
     do km 3+913” (24.501,60 zł);</t>
  </si>
  <si>
    <t xml:space="preserve">    - część  nr 2 dla zadania pn. „Przebudowa drogi wojewódzkiej nr 538 Radzyń Chełmiński – Łasin - Nowe Miasto Lubawskie – Uzdowo -  
      Rozdroże na odcinku od km 0+000 do km 27+203” (85.608 zł);</t>
  </si>
  <si>
    <t xml:space="preserve">    - część nr 3 dla zadania pn. „Przebudowa drogi wojewódzkiej nr 546 Zławieś Wielka – Rzęczkowo - Łubianka na odcinku od km 0+000 do km 
      9+851” (36.309,60 zł);</t>
  </si>
  <si>
    <t xml:space="preserve">    - część nr 1 dla zadania pn. „Przebudowa drogi wojewódzkiej nr 214 Łeba – Lębork – Sierakowice – Puzdrowo – Kościerzyna - Warlubie na 
      odcinku od km 161+294 do km 172+645” (43.099,20 zł); </t>
  </si>
  <si>
    <t xml:space="preserve">    - dla zadania pn. „Przebudowa drogi wojewódzkiej nr 557 Rypin - Lipno na odcinku od km 0+430 do km 30+563” (393.600 zł);</t>
  </si>
  <si>
    <t xml:space="preserve">    - część nr 2 dla zadania pn. „Przebudowa drogi wojewódzkiej nr 550 Chełmno – Brzozowo – Kokocko - Unisław na odcinku od km 5+090 do km
      25+263” (84.240 zł);</t>
  </si>
  <si>
    <t>Wydłuża się okres realizacji powyższych zadań. Ogólna wartość się nie zmienia.</t>
  </si>
  <si>
    <r>
      <t>1) w kwocie 1.019.001 zł na zadanie pn.</t>
    </r>
    <r>
      <rPr>
        <i/>
        <sz val="10"/>
        <rFont val="Times New Roman"/>
        <family val="1"/>
      </rPr>
      <t xml:space="preserve"> "Opracowanie dokumentacji projektowej dla sieci dróg wojewódzkich" </t>
    </r>
    <r>
      <rPr>
        <sz val="10"/>
        <rFont val="Times New Roman"/>
        <family val="1"/>
      </rPr>
      <t>zaplanowane na następujące
    projekty wykonawcze:</t>
    </r>
  </si>
  <si>
    <t xml:space="preserve">Zwiększa się o kwotę 9.200.000 zł wydatki zaplanowane na podwyższenie kapitału Spółki Kujawsko-Pomorskie Inwestycje Medyczne Sp. z o.o. Środki przeznaczone są m.in. na spłatę kapitału oraz odsetek od kredytu EBI. </t>
  </si>
  <si>
    <t>Dokonuje się zmian w projektach realizowanych w ramach RPO WK-P 2014-2020 poprzez:</t>
  </si>
  <si>
    <t>Odstępuje się od realizacji:</t>
  </si>
  <si>
    <r>
      <t xml:space="preserve"> - wieloletniego zadania inwestycyjnego pn. </t>
    </r>
    <r>
      <rPr>
        <i/>
        <sz val="10"/>
        <rFont val="Times New Roman"/>
        <family val="1"/>
      </rPr>
      <t xml:space="preserve">"Opracowanie  dokumentacji projektowej na przebudowę drogi wojewódzkiej Nr 562 Szpetal 
   Górny - Dobrzyń nad Wisłą - Płock odc. Krojczyn - Szpiegowo od km 6+400 do km 9+400 dł. 3,000 km"  </t>
    </r>
    <r>
      <rPr>
        <sz val="10"/>
        <rFont val="Times New Roman"/>
        <family val="1"/>
      </rPr>
      <t>i zmniejsza o kwotę 300.000 zł 
   wydatki zaplanowane do sfinansowania z dotacji od gminy Dobrzyń nad Wisłą. Zmiana wynika z braku porozumienia z gminą w kwestii 
   dotyczącej wykupu gruntów;</t>
    </r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</si>
  <si>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</si>
  <si>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    1) w części ujętej w planie finansowym Gostynińsko-Włocławskiego Parku Krajobrazowego łącznie o kwotę 25.465 zł, w tym finansowanych
        z dotacji z Wojewódzkiego Funduszu Ochrony Środowiska i Gospodarki Wodnej w Toruniu o kwotę 21.520 zł oraz ze środków własnych 
        województwa o kwotę 3.945 zł z przeznaczeniem na przedsięwzięcia:</t>
  </si>
  <si>
    <t xml:space="preserve">        - pn. "Rehabilitacja ptaków chronionych" (5.740 zł);</t>
  </si>
  <si>
    <t xml:space="preserve">        - pn. "Doposażenie pracowni dydaktycznej Gostynińsko-Włocławskiego Parku Krajobrazowego" (19.725 zł);</t>
  </si>
  <si>
    <t xml:space="preserve">    2) w części ujętej w planie finansowym Zespołu Parków Krajobrazowych nad Dolną Wisłą łącznie o kwotę 66.800 zł, w tym finansowanych
        z dotacji z Wojewódzkiego Funduszu Ochrony Środowiska i Gospodarki Wodnej w Toruniu o kwotę 53.440 zł oraz ze środków własnych 
        województwa o kwotę 13.360 zł z przeznaczeniem na przedsięwzięcie pn. "Czynna ochrona gatunków zagrożonych z rejonu Dolnej Wisły";</t>
  </si>
  <si>
    <t>Zwiększa się dotacje zaplanowane na działalność statutową:</t>
  </si>
  <si>
    <t xml:space="preserve"> - Kujawsko-Pomorskiego Centrum Kultury w Bydgoszczy o kwotę 37.776 zł;</t>
  </si>
  <si>
    <t xml:space="preserve"> - Ośrodka Chopinowskiego w Szafarni o kwotę 38.987 zł;</t>
  </si>
  <si>
    <t xml:space="preserve"> - Pałacu Lubostroń w Lubostroniu o kwotę 116.930 zł;</t>
  </si>
  <si>
    <t>z przeznaczeniem na regulację płac z dniem 1 lipca br.</t>
  </si>
  <si>
    <t>Zwiększa się dotację zaplanowaną dla Galerii Sztuki "Wozownia" w Toruniu na działalność statutową Instytucji o kwotę 53.143 zł z przeznaczeniem na regulację płac z dniem 1 lipca br.</t>
  </si>
  <si>
    <t xml:space="preserve"> - Wojewódzkiej i Miejskiej Biblioteki Publicznej - Książnicy Kopernikańskiej w Toruniu łącznie o kwotę 485.263 zł, w tym o kwotę 82.737 zł
   z przeznaczeniem na wypłatę nagród jubileuszowych i odprawy emerytalnej pracownikom Instytucji oraz o kwotę 402.526 zł na regulację płac 
   z dniem 1 lipca br.;</t>
  </si>
  <si>
    <t xml:space="preserve"> - Muzeum Ziemi Kujawskiej i Dobrzyńskiej we Włocławku o kwotę 167.778 zł;</t>
  </si>
  <si>
    <t xml:space="preserve"> - Muzeum Etnograficznego w Toruniu o kwotę 415.946 zł;</t>
  </si>
  <si>
    <t>2. zwiększenie wydatków:</t>
  </si>
  <si>
    <t>3. zmniejszenie wydatków finansowanych ze środków własnych województwa w części ujętej w planie finansowym Urzędu Marszałkowskiego
    w Toruniu o kwotę 17.305 zł.</t>
  </si>
  <si>
    <t>1. określenie wydatków finansowanych z dotacji z Wojewódzkiego Funduszu Ochrony Środowiska i Gospodarki Wodnej w Toruniu w planie 
    finansowym Górznieńsko-Lidzbarskiego Parku Krajobrazowego łącznie w kwocie 2.770 zł z przeznaczeniem na przedsięwzięcia:</t>
  </si>
  <si>
    <t xml:space="preserve">        - pn. "Razem na trójstyku" (1.485 zł);</t>
  </si>
  <si>
    <t xml:space="preserve">        - pn. "Od przygody do przyrody" (1.285 zł);</t>
  </si>
  <si>
    <t xml:space="preserve">Powyższe zmiany dokonywane są na podstawie otrzymanych z WFOŚiGW w Toruniu informacji o udzieleniu dotacji na ww. przedsięwzięcia lub podpisanych umów. </t>
  </si>
  <si>
    <t xml:space="preserve">       - „Opracowanie dokumentacji projektowej na przebudowę wiaduktu w ciągu drogi wojewódzkiej Nr 240 Chojnice - Świecie w km 64+533 
        w m. Terespol Pomorski” (61.377 zł) w wyniku przedłużającej się procedury uzyskania decyzji o pozwoleniu na budowę;</t>
  </si>
  <si>
    <t xml:space="preserve">      - „Opracowanie dokumentacji projektowej dla przebudowy drogi wojewódzkiej Nr 268 Stary Brześć - Brześć Kujawski na odcinku od km 9+640
        do km  10+740, dł. 1,100 km” (88.191 zł) w wyniku przedłużającej się procedury uzyskania decyzji środowiskowej.</t>
  </si>
  <si>
    <t xml:space="preserve">       - roboty uzupełniające realizowane w ramach zadania pn. „Rozbudowa drogi wojewódzkiej Nr 548 Stolno - Wąbrzeźno od km 0+005 do km
         29+619 z wyłączeniem węzła autostradowego w m. Lisewo od km 14+144 do km 15+146” (527.004,71 zł);</t>
  </si>
  <si>
    <t xml:space="preserve">       - prace archeologiczne związane z cmentarzem w Żninie dotyczące zadania pn. „Rozbudowa drogi wojewódzkiej Nr 251 Kaliska – Inowrocław 
         na odcinku od km 19+649 (od granicy województwa kujawsko-pomorskiego) do km 34+200 oraz od km 34+590,30 do km 35+290 wraz 
         z przebudową mostu na rz. Gąsawka w msc. Żnin” (138.204,34 zł).</t>
  </si>
  <si>
    <t>Zmniejsza się o kwotę 6.119 zł wydatki zaplanowane na projekt EMMA realizowany w ramach Programu INTERREG Region Morza Bałtyckiego w związku z oszczędnościami po zakończeniu projektu i jego końcowym rozliczeniem. Zmniejsza się ogólna wartość zadania.</t>
  </si>
  <si>
    <t>Ponadto w celu  dostosowania planu wydatków do realizowanych przedsięwzięć dokonuje się przeniesienia wydatków między podziałkami klasyfikacji budżetowej:</t>
  </si>
  <si>
    <t>Ogólna wartość powyższych projektów się nie zmienia.</t>
  </si>
  <si>
    <t xml:space="preserve"> - w kwocie 2.950 zł w Projekcie ECO-CICLE;</t>
  </si>
  <si>
    <t xml:space="preserve"> - w kwocie  631 zł w Projekcie Cult-CreaTE.</t>
  </si>
  <si>
    <t>W związku z przeniesieniem części zakresów rzeczowo-finansowych z roku 2018, zwiększa się wydatki na Projekty realizowane w ramach Programu INTERREG Europa, tj.:</t>
  </si>
  <si>
    <t xml:space="preserve"> - na projekt Cult-CreaTE o kwotę 11.501 zł. </t>
  </si>
  <si>
    <t>Zmniejsza się o kwotę 8.456 zł wydatki zaplanowane na Projekt Watertour realizowany w ramach Programu INTERREG Region Morza Bałtyckiego.  w związku z oszczędnościami po zakończeniu projektu i jego końcowym rozliczeniem. Zmniejsza się ogólna wartość zadania.</t>
  </si>
  <si>
    <r>
      <t>Wprowadza się zmiany w zadaniu powierzonym pn.</t>
    </r>
    <r>
      <rPr>
        <i/>
        <sz val="10"/>
        <rFont val="Times New Roman"/>
        <family val="1"/>
      </rPr>
      <t xml:space="preserve"> "Punkty Informacyjne Funduszy Europejskich WK-P"</t>
    </r>
    <r>
      <rPr>
        <sz val="10"/>
        <rFont val="Times New Roman"/>
        <family val="1"/>
      </rPr>
      <t xml:space="preserve"> realizowanym w ramach Programu Operacyjnego Pomoc Techniczna: </t>
    </r>
  </si>
  <si>
    <t xml:space="preserve"> - przeniesienie planowanych wydatków między podziałkami klasyfikacji budżetowej w kwocie 12.517 zł w związku z urealnieniem planu na 
   dodatkowe wynagrodzenie roczne do kwoty faktycznie wydatkowanej;</t>
  </si>
  <si>
    <t xml:space="preserve"> - zwiększenie wydatków o kwotę 97.918 zł w wyniku aktualizacji wniosku o przyznanie dotacji celowej na 2019 r. i przyznaniem przez 
   Ministerstwo Inwestycji i Rozwoju dodatkowych środków na nagrody pieniężne dla pracowników PIFE. Zwiększa się ogólna wartość zadania.</t>
  </si>
  <si>
    <t>Handel</t>
  </si>
  <si>
    <t>Promocja eksportu</t>
  </si>
  <si>
    <t>Zadania w zakresie upowszechniania turystyki</t>
  </si>
  <si>
    <r>
      <t xml:space="preserve">       - Działania 2.1 Wysoka dostępność i jakość e-usług publicznych, na projekt pn. </t>
    </r>
    <r>
      <rPr>
        <i/>
        <sz val="10"/>
        <rFont val="Times New Roman"/>
        <family val="1"/>
      </rPr>
      <t>"Budowa kujawsko-
         pomorskiego systemu udostępniania elektronicznej dokumentacji medycznej - II etap"</t>
    </r>
  </si>
  <si>
    <t xml:space="preserve">       - Działania 2.1 Wysoka dostępność i jakość e-usług publicznych, na projekty: </t>
  </si>
  <si>
    <r>
      <t xml:space="preserve">         pn. </t>
    </r>
    <r>
      <rPr>
        <i/>
        <sz val="10"/>
        <rFont val="Times New Roman"/>
        <family val="1"/>
      </rPr>
      <t>"Budowa kujawsko-pomorskiego systemu udostępniania elektronicznej dokumentacji medycznej 
         - II etap"</t>
    </r>
  </si>
  <si>
    <r>
      <t xml:space="preserve">         pn. </t>
    </r>
    <r>
      <rPr>
        <i/>
        <sz val="10"/>
        <rFont val="Times New Roman"/>
        <family val="1"/>
      </rPr>
      <t>"Infostrada Kujaw i Pomorza 2.0"</t>
    </r>
  </si>
  <si>
    <r>
      <t xml:space="preserve">       - Poddziałania 6.3.2 Inwestycje w infrastrukturę kształcenia zawodowego, na projekt</t>
    </r>
    <r>
      <rPr>
        <i/>
        <sz val="10"/>
        <rFont val="Times New Roman"/>
        <family val="1"/>
      </rPr>
      <t xml:space="preserve"> "Artyści w zawodzie-
         Modernizacja warsztatów kształcenia zawodowego w K-PSOSW im. Korczaka w Toruniu"</t>
    </r>
  </si>
  <si>
    <t>1. zwiększenie planowanych dochodów:</t>
  </si>
  <si>
    <t>2. zmniejszenie planowanych dochodów:</t>
  </si>
  <si>
    <r>
      <t xml:space="preserve">3. przeniesienie planowanych dochodów pomiędzy dotacjami przeznaczonymi na wydatki inwestycyjne
    województwa (lidera) a dotacjami na wydatki partnerów w ramach 2.1 Wysoka dostępność i jakość e-usług 
    publicznych, w projekcie pn. </t>
    </r>
    <r>
      <rPr>
        <i/>
        <sz val="10"/>
        <rFont val="Times New Roman"/>
        <family val="1"/>
      </rPr>
      <t>"Infostrada Kujaw i Pomorza 2.0"</t>
    </r>
  </si>
  <si>
    <t>Różne rozliczenia finansowe</t>
  </si>
  <si>
    <t>Gospodarka mieszkaniowa</t>
  </si>
  <si>
    <t>Gospodarka gruntami i nieruchomościami</t>
  </si>
  <si>
    <t>Samorządowe sejmiki województw</t>
  </si>
  <si>
    <t xml:space="preserve"> - przeniesienie planowanych wydatków między podziałkami klasyfikacji budżetowej w kwocie 10.000 zł;</t>
  </si>
  <si>
    <r>
      <t xml:space="preserve"> - o kwotę 1.208.913 zł dla Kujawsko-Pomorskiego Impresaryjnego Teatru Muzycznego w Toruniu na wkład własny w projekcie pn. </t>
    </r>
    <r>
      <rPr>
        <i/>
        <sz val="10"/>
        <rFont val="Times New Roman"/>
        <family val="1"/>
      </rPr>
      <t xml:space="preserve">"Przebudowa
   i remont konserwatorski budynku Pałacu Dąmbskich w Toruniu" </t>
    </r>
    <r>
      <rPr>
        <sz val="10"/>
        <rFont val="Times New Roman"/>
        <family val="1"/>
      </rPr>
      <t>realizowanym w ramach Programu Operacyjnego Infrastruktura 
   i Środowisko 2014-2020, Działania 8.1 w związku ze zwiększeniem ogólnej wartości inwestycji w wyniku konieczności rozszerzenia zakresu robót 
   budowlanych o roboty dodatkowe, niezbędne do zakończenia remontu budynku;</t>
    </r>
  </si>
  <si>
    <r>
      <t xml:space="preserve"> - o kwotę 90.000 zł na zadanie własne pn. </t>
    </r>
    <r>
      <rPr>
        <i/>
        <sz val="10"/>
        <rFont val="Times New Roman"/>
        <family val="1"/>
      </rPr>
      <t xml:space="preserve">"Popularyzacja i propagowanie działań w zakresie ochrony środowiska" </t>
    </r>
    <r>
      <rPr>
        <sz val="10"/>
        <rFont val="Times New Roman"/>
        <family val="1"/>
      </rPr>
      <t>z przeznaczeniem na 
   organizację XI edycji przedsięwzięcia "Bezpieczne i Ekologiczne Wakacje" oraz na sporządzenie opracowania dotyczącego stanu edukacji 
   ekologicznej w województwie kujawsko-pomorskim.</t>
    </r>
  </si>
  <si>
    <r>
      <t xml:space="preserve"> - o kwotę 3.750.000 zł na zadanie własne pn. </t>
    </r>
    <r>
      <rPr>
        <i/>
        <sz val="10"/>
        <rFont val="Times New Roman"/>
        <family val="1"/>
      </rPr>
      <t xml:space="preserve">"Promocja Województwa" </t>
    </r>
    <r>
      <rPr>
        <sz val="10"/>
        <rFont val="Times New Roman"/>
        <family val="1"/>
      </rPr>
      <t>w celu zabezpieczenia środków na realizację polityki promocyjnej 
   Województwa Kujawsko-Pomorskiego;</t>
    </r>
  </si>
  <si>
    <r>
      <t xml:space="preserve"> - o kwotę 1.800.000 zł na zadanie własne pn. </t>
    </r>
    <r>
      <rPr>
        <i/>
        <sz val="10"/>
        <rFont val="Times New Roman"/>
        <family val="1"/>
      </rPr>
      <t xml:space="preserve">"Organizacja wydarzeń kulturalnych na terenie województwa kujawsko-pomorskiego" 
   </t>
    </r>
    <r>
      <rPr>
        <sz val="10"/>
        <rFont val="Times New Roman"/>
        <family val="1"/>
      </rPr>
      <t>z przeznaczeniem na realizację przedsięwzięć kulturalnych mających wpływ na wzmocnienie marki regionu i wzrost jego atrakcyjności;</t>
    </r>
  </si>
  <si>
    <t>Dochody od osób prawnych, od osób fizycznych i od innych jednostek nieposiadających osobowości prawnej oraz wydatki związane z ich poborem</t>
  </si>
  <si>
    <t>Udziały województw w podatkach stanowiących dochód budżetu państwa</t>
  </si>
  <si>
    <t>Zwiększa się o kwotę 30.000.000 zł planowane dochody własne województwa z tytułu udziału we wpływach z podatku dochodowego od osób prawnych, które zgodnie z ustawą z dnia 13 listopada 2003 r. o dochodach jednostek samorządu terytorialnego wynoszą 14,75 % wpływów od podatników mających siedzibę na obszarze województwa, tj. z kwoty 218.500.000 zł do kwoty 248.500.000 zł. Zmiana spowodowana jest wyższymi niż pierwotnie planowano wpływami.</t>
  </si>
  <si>
    <t>Określa się dotacje celowe dla Wojewódzkiego Szpitala Specjalistycznego im. błogosławionego księdza Jerzego Popiełuszki we Włocławku:</t>
  </si>
  <si>
    <t xml:space="preserve"> - o kwotę 350.000 zł dla Opery NOVA w Bydgoszczy na działalność statutową z przeznaczeniem na pokrycie ujemnego wyniku finansowego 
   Instytucji.</t>
  </si>
  <si>
    <r>
      <t xml:space="preserve">Określa się dotację celową w kwocie 200.000 zł dla Związku Harcerstwa Rzeczypospolitej na dofinansowanie zadania inwestycyjnego pn. </t>
    </r>
    <r>
      <rPr>
        <i/>
        <sz val="10"/>
        <rFont val="Times New Roman"/>
        <family val="1"/>
      </rPr>
      <t>"Przebudowa budynku harcówki w Górsku"</t>
    </r>
    <r>
      <rPr>
        <sz val="10"/>
        <rFont val="Times New Roman"/>
        <family val="1"/>
      </rPr>
      <t>.</t>
    </r>
  </si>
  <si>
    <t>Zwiększa się wydatki w ramach Poddziałania 3.5.2 Zrównoważona mobilność miejska i promowanie strategii niskoemisyjnych w ramach ZIT:</t>
  </si>
  <si>
    <t>Zmniejsza się dochody pochodzące z innych źródeł zagranicznych zaplanowane jako refundacja wydatków poniesionych w latach poprzednich na:</t>
  </si>
  <si>
    <t xml:space="preserve"> - projekt Watertour realizowany w ramach Programu INTERREG Region Morza Bałtyckiego o kwotę 13.212 zł;</t>
  </si>
  <si>
    <t xml:space="preserve"> - projekt ECO-CICLE realizowany w ramach Programu INTERREG Europa o kwotę 24.347 zł;</t>
  </si>
  <si>
    <t xml:space="preserve"> - projekt Cult-Crea TE realizowany w ramach Programu INTERREG Europa o kwotę 16.138 zł;</t>
  </si>
  <si>
    <t xml:space="preserve"> tj. do wysokości planowanych wpływów w 2019 r.</t>
  </si>
  <si>
    <r>
      <t>Zmniejsza się o kwotę 7.183 zł dochody z tytułu dotacji celowych z budżetu państwa (budżet środków europejskich) zaplanowane w ramach Regionalnego Programu Operacyjnego Województwa Kujawsko-Pomorskiego 2014-2020, Poddziałania 9.4.2 Koordynacja sektora ekonomii społecznej na współfinansowanie projektu pn.</t>
    </r>
    <r>
      <rPr>
        <i/>
        <sz val="10"/>
        <rFont val="Times New Roman"/>
        <family val="1"/>
      </rPr>
      <t xml:space="preserve"> "Koordynacja rozwoju ekonomii społecznej w województwie kujawsko-pomorskim". </t>
    </r>
    <r>
      <rPr>
        <sz val="10"/>
        <rFont val="Times New Roman"/>
        <family val="1"/>
      </rPr>
      <t>Zmiana wynika z końcowego rozliczenia projektu.</t>
    </r>
  </si>
  <si>
    <t>Dokonuje się zmian w dochodach z tytułu dotacji od jednostek samorządu terytorialnego stanowiących pomoc finansową na dofinansowanie zadań inwestycyjnych poprzez:</t>
  </si>
  <si>
    <r>
      <t xml:space="preserve"> - zmniejszenie o kwotę 300.000 zł dotacji od gminy Dobrzyń nad Wisłą na zadanie pn. </t>
    </r>
    <r>
      <rPr>
        <i/>
        <sz val="10"/>
        <rFont val="Times New Roman"/>
        <family val="1"/>
      </rPr>
      <t xml:space="preserve">"Opracowanie dokumentacji projektowej na przebudowę 
   drogi wojewódzkiej Nr 562 Szpetal Górny - Dobrzyń nad Wisłą - Płock odc. Krojczyn - Szpiegowo od km 6+400 do km 9+400 dł. 3,000 km", 
  </t>
    </r>
    <r>
      <rPr>
        <sz val="10"/>
        <rFont val="Times New Roman"/>
        <family val="1"/>
      </rPr>
      <t>w związku brakiem porozumienia z gminą w kwestii dotyczącej wykupu gruntów;</t>
    </r>
  </si>
  <si>
    <r>
      <t xml:space="preserve">1) na projekt pn. </t>
    </r>
    <r>
      <rPr>
        <i/>
        <sz val="10"/>
        <rFont val="Times New Roman"/>
        <family val="1"/>
      </rPr>
      <t>"Ograniczenie emisji spalin poprzez rozbudowę dróg rowerowych znajdujących się w koncepcji rozwoju systemu transportu 
    Bydgosko-Toruńskiego Obszaru Funkcjonalnego dla: Części nr 3 - Toruń, Mała Nieszawka - Wielka Nieszawka - Cierpice w ciągu drogi 
    wojewódzkiej nr 273"</t>
    </r>
    <r>
      <rPr>
        <sz val="10"/>
        <rFont val="Times New Roman"/>
        <family val="1"/>
      </rPr>
      <t xml:space="preserve"> w części finansowanej z dotacji od jednostek samorządu terytorialnego o kwotę 440 zł w związku z urealnieniem 
    wydatków finansowanych z dotacji od gminy Wielka Nieszawka do wysokości określonej w budżecie gminy;</t>
    </r>
  </si>
  <si>
    <t xml:space="preserve">§ 3 ust. 1 pkt 1 dotyczący pokrycia deficytu budżetowego przychodami pochodzącymi z kredytów bankowych </t>
  </si>
  <si>
    <t>§ 3 ust. 2 dotyczący rozchodów budżetowych</t>
  </si>
  <si>
    <t>§ 13 pkt 2 dotyczący limitu zobowiązań z tytułu zaciąganych kredytów i pożyczek na spłatę wcześniej zaciągniętych kredytów</t>
  </si>
  <si>
    <t>§ 13 pkt 3 dotyczący limitu zobowiązań z tytułu zaciąganych kredytów i pożyczek na sfinansowanie planowanego deficytu budżetu województwa</t>
  </si>
  <si>
    <t>21.</t>
  </si>
  <si>
    <t>Załącznik Nr 11 "Dochody i wydatki na zadania wykonywane na mocy porozumień z organami administracji rządowej. Plan na 2019 rok";</t>
  </si>
  <si>
    <t>zwiększeniem planowanych dochodów o kwotę 21.138.226 zł, tj. do kwoty 1.075.703.197 zł;</t>
  </si>
  <si>
    <t>zwiększeniem  planowanych wydatków o kwotę 25.938.226 zł, tj. do kwoty 1.124.503.197 zł;</t>
  </si>
  <si>
    <t>zwiększeniem planowanych przychodów o kwotę 12.900.000 zł, tj. do kwoty 93.380.952 zł, w wyniku zwiększenia przychodów:</t>
  </si>
  <si>
    <t xml:space="preserve"> - stanowiących wolne środki z lat ubiegłych o kwotę 990.224 zł;</t>
  </si>
  <si>
    <t>zwiększeniem planowanego deficytu budżetowego o kwotę 4.800.000 zł, która pokryta zostanie przychodami pochodzącymi z kredytów bankowych w kwocie 3.809.776 zł oraz wolnymi środkami z lat ubiegłych w kwocie 990.224 zł.</t>
  </si>
  <si>
    <r>
      <t xml:space="preserve"> - o kwotę 392.200 zł na zadanie własne pn. </t>
    </r>
    <r>
      <rPr>
        <i/>
        <sz val="10"/>
        <rFont val="Times New Roman"/>
        <family val="1"/>
      </rPr>
      <t xml:space="preserve">"Upowszechnianie kultury" </t>
    </r>
    <r>
      <rPr>
        <sz val="10"/>
        <rFont val="Times New Roman"/>
        <family val="1"/>
      </rPr>
      <t>z przeznaczeniem na współorganizację IX edycji Międzynarodowego 
   Konkursu Pianistycznego im. I. J. Paderewskiego w Bydgoszczy.</t>
    </r>
  </si>
  <si>
    <t xml:space="preserve"> - Wojewódzkiej i Miejskiej Biblioteki Publicznej im. dr Witolda Bełzy w Bydgoszczy o kwotę 627.315 zł z przeznaczeniem na regulację płac z dniem 
   1 lipca br.</t>
  </si>
  <si>
    <r>
      <t xml:space="preserve">Zmniejsza się o kwotę 4.816.328 zł wydatki zaplanowane na zadanie własne  pn. </t>
    </r>
    <r>
      <rPr>
        <i/>
        <sz val="10"/>
        <rFont val="Times New Roman"/>
        <family val="1"/>
      </rPr>
      <t>„Poręczenie kredytu EBI spółce KPIM”</t>
    </r>
    <r>
      <rPr>
        <sz val="10"/>
        <rFont val="Times New Roman"/>
        <family val="1"/>
      </rPr>
      <t xml:space="preserve"> w związku z uregulowaniem w II kwartale 2019 r. części zobowiązań wobec Europejskiego Banku Inwestycyjnego z tytułu kredytu zaciągniętego przez Kujawsko-Pomorskie Inwestycje Medyczne Sp. z o.o. (koszty odsetek i kapitału). </t>
    </r>
  </si>
  <si>
    <t xml:space="preserve">    - przeniesienie planowanych wydatków między podziałkami klasyfikacji budżetowej w kwocie 629 zł w związku urealnieniem planu na 
      dodatkowe wynagrodzenie roczne do faktycznego wykonania;</t>
  </si>
  <si>
    <t>Wprowadza się następujące zmiany w pozostałych projektach realizowanych przez Zarząd Dróg Wojewódzkich w ramach RPO WK-P 2014-2020 Działania 5.1 Infrastruktura drogowa:</t>
  </si>
  <si>
    <r>
      <t xml:space="preserve">1. projekt pn. </t>
    </r>
    <r>
      <rPr>
        <i/>
        <sz val="10"/>
        <rFont val="Times New Roman"/>
        <family val="1"/>
      </rPr>
      <t>"Przebudowa i rozbudowa drogi wojewódzkiej Nr 559 na odcinku Lipno - Kamień Kotowy - granica województwa":</t>
    </r>
  </si>
  <si>
    <t xml:space="preserve">    2) w zakresie wydatków inwestycyjnych: </t>
  </si>
  <si>
    <r>
      <t xml:space="preserve">2. projekt pn. </t>
    </r>
    <r>
      <rPr>
        <i/>
        <sz val="10"/>
        <rFont val="Times New Roman"/>
        <family val="1"/>
      </rPr>
      <t>"Rozbudowa drogi wojewódzkiej Nr 240 Chojnice-Świecie od km 23+190 do km 36+817 i od km 62+877 do km 65+718":</t>
    </r>
  </si>
  <si>
    <r>
      <t>3. projekt pn.</t>
    </r>
    <r>
      <rPr>
        <i/>
        <sz val="10"/>
        <rFont val="Times New Roman"/>
        <family val="1"/>
      </rPr>
      <t xml:space="preserve"> "Przebudowa wraz z rozbudową drogi wojewódzkiej Nr 265 Brześć Kujawski-Gostynin od km 0+003 do km 19+117"  
   </t>
    </r>
    <r>
      <rPr>
        <sz val="10"/>
        <rFont val="Times New Roman"/>
        <family val="1"/>
      </rPr>
      <t>w zakresie wydatków inwestycyjnych:</t>
    </r>
  </si>
  <si>
    <t xml:space="preserve">      2) zmniejszenie wydatków kwalifikowalnych w ramach projektu łącznie o kwotę 1.532.832 zł, w tym finansowanych z budżetu środków 
          europejskich o kwotę 1.302.907 zł oraz ze środków własnych województwa o kwotę 229.925 zł</t>
  </si>
  <si>
    <r>
      <t>11) pn.</t>
    </r>
    <r>
      <rPr>
        <i/>
        <sz val="10"/>
        <rFont val="Times New Roman"/>
        <family val="1"/>
      </rPr>
      <t xml:space="preserve"> "Przebudowa i rozbudowa drogi wojewódzkiej Nr 255 Pakość - Strzelno od km 0+005 do km 21+910. Etap I - Rozbudowa drogi 
      wojewódzkiej Nr 255 na odc. od km 0+005 do km 2+220, dł. 2,215 km" </t>
    </r>
    <r>
      <rPr>
        <sz val="10"/>
        <rFont val="Times New Roman"/>
        <family val="1"/>
      </rPr>
      <t xml:space="preserve"> - zwiększenie wydatków kwalifikowalnych o kwotę 699.410 zł.
      Środki te ujęte były w wykazie wydatków niewygasających z upływem 2018 r. z ostatecznym terminem wykorzystania do dnia 30 czerwca 
      2019 r. (uchwała Nr  II/52/18 Sejmiku Województwa Kujawsko-Pomorskiego z dnia 17 grudnia 2018 r.). W związku z brakiem możliwości 
      wydatkowania środków w wyznaczonym terminie powyższe środki ujmuje się w roku bieżącym. Ogólna wartość projektu nie ulega zmianie.</t>
    </r>
  </si>
  <si>
    <t xml:space="preserve">      1) zwiększenie wydatków niekwalifikowalnych (środki własne województwa ) o kwotę 1.532.832 zł;</t>
  </si>
  <si>
    <t>Niniejszą uchwałą dokonuje się zmian w zakresie planowanych dochodów, wydatków, przychodów, rozchodów, deficytu budżetowego, limitów wydatków na programy (projekty) finansowane ze środków zagranicznych oraz limitów zobowiązań z tytułu zaciąganych kredytów i pożyczek. Ponadto dokonuje się zmian w planie dochodów gromadzonych na wydzielonych rachunkach przez jednostki budżetowe prowadzące działalność określoną w ustawie Prawo oświatowe i wydatków nimi finansowanych.</t>
  </si>
  <si>
    <t>Zwiększa się o kwotę 5.859 zł dochody pochodzące z innych źródeł zagranicznych zaplanowane jako refundacja wydatków poniesionych  na realizację projektu CREATIVE LOCI IACOBI w ramach Programu COSME, tj. w wysokości przewidywanych wpływów w 2019 r.</t>
  </si>
  <si>
    <t xml:space="preserve">    - Tucholski Park Krajobrazowy w kwocie 4.310 zł z tytułu płatności rolno-środowiskowo-klimatycznej, płatności dla obszarów z ograniczeniami 
      naturalnymi lub innymi szczególnymi ograniczeniami (ONW) oraz płatności w ramach systemów wsparcia bezpośredniego.</t>
  </si>
  <si>
    <r>
      <t>2) w kwocie 46.188 zł  na zadanie pn.</t>
    </r>
    <r>
      <rPr>
        <i/>
        <sz val="10"/>
        <rFont val="Times New Roman"/>
        <family val="1"/>
      </rPr>
      <t xml:space="preserve"> "Opracowanie studium techniczno-ekonomiczno-środowiskowego inwestycji "Budowa obwodnicy 
    Tucholi". </t>
    </r>
  </si>
  <si>
    <t xml:space="preserve">    - zmniejszenie wydatków kwalifikowalnych o kwotę 977.737 zł;</t>
  </si>
  <si>
    <t xml:space="preserve">    2) o kwotę 665.209 zł w związku z brakiem możliwości wydatkowania do dnia 30 czerwca br. środków ujętych w wykazie wydatków 
        niewygasających z upływem 2018 r. (uchwała Nr  II/52/18 Sejmiku Województwa Kujawsko-Pomorskiego z dnia 17 grudnia 
        2018 r.) na:</t>
  </si>
  <si>
    <r>
      <t xml:space="preserve"> - o kwotę 10.000 zł na zadanie własne </t>
    </r>
    <r>
      <rPr>
        <i/>
        <sz val="10"/>
        <rFont val="Times New Roman"/>
        <family val="1"/>
      </rPr>
      <t xml:space="preserve">"Program Rozwoju Turystyki w Województwie Kujawsko-Pomorskim" </t>
    </r>
    <r>
      <rPr>
        <sz val="10"/>
        <rFont val="Times New Roman"/>
        <family val="1"/>
      </rPr>
      <t>w celu zabezpieczenia środków na
   opracowanie merytoryczne przewodnika po kujawsko-pomorskim odcinku Europejskiego Szlaku Kulturowego "Droga św. Jakuba";</t>
    </r>
  </si>
  <si>
    <t xml:space="preserve"> - o kwotę 11.698 zł na Projekt CREATIVE LOCI IACOBI realizowany w ramach Programu COSME w związku z przeniesieniem części środków 
   niewydatkowanych w roku 2018. Ogólna wartość projektu się nie zmienia.</t>
  </si>
  <si>
    <t xml:space="preserve"> - zwiększenie wydatków o kwotę 50.000 zł.</t>
  </si>
  <si>
    <r>
      <t xml:space="preserve"> - o kwotę 140.436 zł na projekt pn.</t>
    </r>
    <r>
      <rPr>
        <i/>
        <sz val="10"/>
        <rFont val="Times New Roman"/>
        <family val="1"/>
      </rPr>
      <t xml:space="preserve"> "Kujawy+Pomorze - promocja potencjału gospodarczego regionu" </t>
    </r>
    <r>
      <rPr>
        <sz val="10"/>
        <rFont val="Times New Roman"/>
        <family val="1"/>
      </rPr>
      <t>realizowany w ramach RPO WK-P 2014-
   2020, Podziałania 1.5.2 w związku z przeniesieniem części środków przeznaczonych na działania promocyjne i zarządzanie projektem z roku 2018 
   na rok 2019. Nie zmienia się ogólna wartość projektu.</t>
    </r>
  </si>
  <si>
    <t>Zwiększa się o kwotę 40.000 zł wydatki zaplanowane na pokrycie kosztów składki członkowskiej Stowarzyszenia "Salutaris" - zrzeszenia kujawsko-pomorskich samorządów z przeznaczeniem na pokrycie kosztów transportu i konserwacji 8 domków holenderskich, służących jako pomieszczenia zastępcze dla rodzin dotkniętych klęską żywiołową w 2017 r., których użytkowanie zakończone zostanie do końca czerwca br.</t>
  </si>
  <si>
    <r>
      <t xml:space="preserve">Określa się wydatki w kwocie 57.600 zł na nowe zadanie własne przewidziane do realizacji przez Pedagogiczną Bibliotekę Wojewódzką w Bydgoszczy pn. </t>
    </r>
    <r>
      <rPr>
        <i/>
        <sz val="10"/>
        <rFont val="Times New Roman"/>
        <family val="1"/>
      </rPr>
      <t xml:space="preserve">"Wymiana windy towarowej w budynku PBW w Bydgoszczy". </t>
    </r>
    <r>
      <rPr>
        <sz val="10"/>
        <rFont val="Times New Roman"/>
        <family val="1"/>
      </rPr>
      <t>Dotychczas użytkowany dźwig jest przestarzały, ulega ciągłym awariom a dalsza jego eksploatacja zgodnie z ekspertyzą techniczną stwarzać będzie zagrożenie dla obsługujących go pracowników.</t>
    </r>
  </si>
  <si>
    <r>
      <t xml:space="preserve"> - w kwocie 900.000 zł na zabezpieczenie wkładu własnego w projekcie pn. </t>
    </r>
    <r>
      <rPr>
        <i/>
        <sz val="10"/>
        <rFont val="Times New Roman"/>
        <family val="1"/>
      </rPr>
      <t xml:space="preserve">"Podniesienie jakości usług zdrowotnych oraz zwiększenia dostępu
   do usług medycznych w WSS we Włocławku poprzez utworzenie Zakładu Opiekuńczo-Leczniczego" </t>
    </r>
    <r>
      <rPr>
        <sz val="10"/>
        <rFont val="Times New Roman"/>
        <family val="1"/>
      </rPr>
      <t>przewidzianym do realizacji w ramach
   RPO WK-P 2014-2020, Poddziałania 6.1.1 w latach 2019-2020;</t>
    </r>
  </si>
  <si>
    <r>
      <t xml:space="preserve">Zmniejsza się o kwotę 8.450 zł wydatki zaplanowane na projekt pn. </t>
    </r>
    <r>
      <rPr>
        <i/>
        <sz val="10"/>
        <rFont val="Times New Roman"/>
        <family val="1"/>
      </rPr>
      <t>"Koordynacja rozwoju ekonomii społecznej w województwie kujawsko-pomorskim"</t>
    </r>
    <r>
      <rPr>
        <sz val="10"/>
        <rFont val="Times New Roman"/>
        <family val="1"/>
      </rPr>
      <t xml:space="preserve"> realizowany przez Regionalny Ośrodek Polityki Społecznej w Toruniu w ramach RPO WK-P 2014-2020, Poddziałania 9.4.2, tj. do wysokości kosztów poniesionych na dodatkowe wynagrodzenie i pochodne dla personelu. Rzeczowa realizacja projektu zakończona została 31 grudnia 2018 roku. Zmniejsza się ogólna wartość przedsięwzięcia.</t>
    </r>
  </si>
  <si>
    <t xml:space="preserve">Zmniejsza się o kwotę 1.876.000 zł wydatki zaplanowane na Poddziałanie 1.2.2 Wsparcie udzielane z Inicjatywy na rzecz zatrudnienia ludzi młodych realizowane przez Wojewódzki Urząd Pracy w Toruniu przy jednoczesnym określeniu wydatków na Działanie 1.2 Wsparcie osób młodych na regionalnym rynku pracy. Zmiana wynika z rozszerzenia zakresu rzeczowego projektów przewidzianych do współfinansowania krajowego w ramach Programu Operacyjnego Wiedza Edukacja Rozwój. </t>
  </si>
  <si>
    <r>
      <t xml:space="preserve"> - w kwocie 12.922 zł z przeznaczeniem na zabezpieczenie wkładu własnego w projekcie pn.</t>
    </r>
    <r>
      <rPr>
        <i/>
        <sz val="10"/>
        <rFont val="Times New Roman"/>
        <family val="1"/>
      </rPr>
      <t xml:space="preserve"> Dziękuję. Dziękuję bardzo. O inteligencji 
   emocjonalnej - oblicza wdzięczności</t>
    </r>
    <r>
      <rPr>
        <sz val="10"/>
        <rFont val="Times New Roman"/>
        <family val="1"/>
      </rPr>
      <t>, na który instytucja uzyskała dofinansowanie w ramach Programu Ministra Kultury i Dziedzictwa 
   Narodowego Edukacja kulturalna. Głównym celem projektu jest wyposażenie uczestników w umiejętność świadomego korzystania z zasobów 
   emocjonalnych i pogłębienie inteligencji emocjonalnej z uwzględnieniem wdzięczności jako uczucia tworzącego dobre relacje z innymi i sobą 
   samym. Zorganizowane zostaną warsztaty artystyczne, spotkania, dyskusje, zabawy i wymiana międzypokoleniowa. W projekcie weźmie udział 
   40 osób - dzieci z zespołu teatralnego Szkoły Podstawowej Nr 1 w Toruniu, licealistów z Zespołu Szkół we Wroniu, seniorów z Centrum 
   Aktywizacji Seniorów w WOAK oraz grupa kadr kultury z całego województwa;</t>
    </r>
  </si>
  <si>
    <r>
      <t xml:space="preserve">Określa się dotację w kwocie 117.405 zł dla Wojewódzkiej i Miejskiej Biblioteki Publicznej - Książnicy Kopernikańskiej w Toruniu z przeznaczeniem na zabezpieczenie wkładu własnego w projekcie </t>
    </r>
    <r>
      <rPr>
        <i/>
        <sz val="10"/>
        <rFont val="Times New Roman"/>
        <family val="1"/>
      </rPr>
      <t>"Zakup nowości wydawniczych",</t>
    </r>
    <r>
      <rPr>
        <sz val="10"/>
        <rFont val="Times New Roman"/>
        <family val="1"/>
      </rPr>
      <t xml:space="preserve"> na który instytucja uzyskała dofinansowanie od Ministra Kultury i Dziedzictwa Narodowego w ramach Narodowego Programu Rozwoju Czytelnictwa, Priorytetu 1.</t>
    </r>
  </si>
  <si>
    <t xml:space="preserve"> - zwiększenie wydatków o kwotę 10.308 zł w związku z  przeniesieniem środków niewydatkowanych w roku 2018. Ogólna wartość projektu się nie 
   zmienia.</t>
  </si>
  <si>
    <t xml:space="preserve"> - Tucholskiego Parku Krajobrazowego o kwotę 4.310 zł z przeznaczeniem na zakup materiałów na potrzeby zajęć edukacyjnych;</t>
  </si>
  <si>
    <t>Uchwała dotyczy zmiany budżetu Województwa Kujawsko-Pomorskiego na 2019 r., przyjętego uchwałą Nr II/48/18 Sejmiku Województwa Kujawsko-Pomorskiego z dnia 17 grudnia 2018 r., zmienionego uchwałami: Nr 7/236/19 Zarządu Województwa Kujawsko-Pomorskiego z dnia 20 lutego 2019 r., Nr 12/456/19 Zarządu Województwa Kujawsko-Pomorskiego z dnia 27 marca 2019 r., Nr V/99/19 Sejmiku Województwa Kujawsko-Pomorskiego z dnia 15 kwietnia 2019 r., Nr 17/684/19 Zarządu Województwa Kujawsko-Pomorskiego z dnia 30 kwietnia 2019 r., Nr 21/859/19 Zarządu Województwa Kujawsko-Pomorskiego z dnia 31 maja 2019 r. oraz Nr 22/954/19 Zarządu Województwa Kujawsko-Pomorskiego z dnia 5 czerwca 2019 r.</t>
  </si>
  <si>
    <t xml:space="preserve"> - projekt EmpInno realizowany w ramach Programu INTERREG Region Morza Bałtyckiego o kwotę 113.223 zł;</t>
  </si>
  <si>
    <r>
      <t xml:space="preserve"> - zwiększenie dotacji o kwotę 440 zł zaplanowanej na projekt pn. </t>
    </r>
    <r>
      <rPr>
        <i/>
        <sz val="10"/>
        <rFont val="Times New Roman"/>
        <family val="1"/>
      </rPr>
      <t>"Ograniczenie emisji spalin poprzez rozbudowę dróg rowerowych 
   znajdujących się w koncepcji rozwoju systemu transportu Bydgosko-Toruńskiego Obszaru Funkcjonalnego dla: Części nr 3 - Toruń, Mała 
   Nieszawka - Wielka Nieszawka - Cierpice w ciągu drogi wojewódzkiej nr 273"</t>
    </r>
    <r>
      <rPr>
        <sz val="10"/>
        <rFont val="Times New Roman"/>
        <family val="1"/>
      </rPr>
      <t xml:space="preserve"> (RPO WK-P, Poddziałanie 3.5.2) w związku urealnieniem  
   dochodów od gminy Wielka Nieszawka. </t>
    </r>
  </si>
  <si>
    <t>do wysokości przewidywanych wpływów w 2019 r.</t>
  </si>
  <si>
    <r>
      <t>Zwiększa się dochody z tytułu dotacji celowej z budżetu państwa zaplanowane na zadanie pn. "</t>
    </r>
    <r>
      <rPr>
        <i/>
        <sz val="10"/>
        <rFont val="Times New Roman"/>
        <family val="1"/>
      </rPr>
      <t>Punkty Informacyjne Funduszy Europejskich WK-P"</t>
    </r>
    <r>
      <rPr>
        <sz val="10"/>
        <rFont val="Times New Roman"/>
        <family val="1"/>
      </rPr>
      <t xml:space="preserve"> realizowane w ramach Programu Operacyjnego Pomoc Techniczna łącznie o kwotę 97.918 zł, w tym z budżetu państwa na finansowanie części unijnej o kwotę 83.230 zł oraz na finansowanie części krajowej o kwotę 14.688 zł. Zmiana dokonywana jest w związku z przyznaniem dodatkowych środków przez Ministerstwo Inwestycji i Rozwoju.</t>
    </r>
  </si>
  <si>
    <t>Dokonuje się zmian w dochodach z tytułu dotacji z budżetu środków krajowych zaplanowanych na realizację Pomocy Technicznej Programu Operacyjnego Wiedza Edukacja Rozwój 2014-2020 poprzez:</t>
  </si>
  <si>
    <t>Zwiększa się dochody własne województwa o kwotę 6.000 zł stanowiące 1% odpis od wpływów z tytułu opłaty recyklingowej oraz dodatkowej opłaty recyklingowej uiszczanych przez przedsiębiorców prowadzących jednostkę handlu detalicznego lub hurtowego, w której oferowane są lekkie torby na zakupy z tworzywa sztucznego przeznaczone do pakowania produktów oferowanych w tej jednostce w związku z wyższymi wpływami, od których nalicza się odpis.</t>
  </si>
  <si>
    <t>Zwiększa się dochody własne województwa o kwotę 4.000 zł stanowiące 35,65 % odpis od wpływów z tytułu opłat rejestrowych za wpis do rejestru podmiotów wprowadzających produkty, produkty w opakowaniach i gospodarujących odpadami oraz z tytułu opłat rocznych uiszczanych przez podmioty wpisane do rejestru, pobieranych na podstawie ustawy z dnia 14 grudnia 2012 o odpadach w związku z wyższymi wpływami, od których nalicza się odpis.</t>
  </si>
  <si>
    <t>2) dochody własne województwa pochodzące z Agencji Restrukturyzacji i Modernizacji Rolnictwa łącznie o kwotę 7.453 zł w związku 
    z uzyskaniem wpływów przez:</t>
  </si>
  <si>
    <t xml:space="preserve">    - zwiększenie wydatków o kwotę 39.541 zł w związku z przeniesieniem na rok 2019 niewydatkowanych środków z roku 2018 oraz 
      zakresu rzeczowo-finansowego zaplanowanego w roku 2020. Skraca się okres realizacji projektu. Ogólna wartość nie ulega zmianie.</t>
  </si>
  <si>
    <t>2) w projekcie NICHE (Program Europa) poprzez:</t>
  </si>
  <si>
    <t>1) w projekcie EmpInno (Program Region Morza Bałtyckiego) poprzez zmniejszenie wydatków o kwotę 96.853 zł w związku 
    z oszczędnościami po zakończeniu jego realizacji. Zmniejsza się ogólna wartość zadania;</t>
  </si>
  <si>
    <r>
      <t>Określa się wydatki w kwocie 50.000 zł na zadanie własne pn.</t>
    </r>
    <r>
      <rPr>
        <i/>
        <sz val="10"/>
        <rFont val="Times New Roman"/>
        <family val="1"/>
      </rPr>
      <t xml:space="preserve"> "Przygotowanie dokumentacji na potrzeby realizacji projektów w ramach RPO WK-P"</t>
    </r>
    <r>
      <rPr>
        <sz val="10"/>
        <rFont val="Times New Roman"/>
        <family val="1"/>
      </rPr>
      <t xml:space="preserve"> z przeznaczeniem na pokrycie kosztów aktualizacji Studium Wykonalności na potrzeby projektu "Przygotowanie i rozwój pakietu usług doradczych/informacyjnych w zakresie umiędzynarodowienia działalności przedsiębiorstw z sektora MŚP oraz pozyskania działalności inwestycyjnej przez Kujawsko-Pomorskie Centrum Obsługi Inwestorów i Eksporterów (K-PCOIE) przewidzianego do realizacji w ramach Poddziałania 1.5.2.</t>
    </r>
  </si>
  <si>
    <t xml:space="preserve">    - część nr 2 dla zadania pn. „Przebudowa drogi wojewódzkiej nr 239 Błądzim – Lniano – Drzycim - Świecie na odcinku od km 25+736 do km 
      33+552” (32.176,80 zł);</t>
  </si>
  <si>
    <t>Wprowadza się zmiany w projektach realizowanych przez Zarząd Dróg Wojewódzkich w ramach RPO WK-P 2014-2020 Działania 5.1 Infrastruktura drogowa, w części finansowanej ze środków własnych województwa:</t>
  </si>
  <si>
    <r>
      <t xml:space="preserve">10) pn. </t>
    </r>
    <r>
      <rPr>
        <i/>
        <sz val="10"/>
        <rFont val="Times New Roman"/>
        <family val="1"/>
      </rPr>
      <t>"Rozbudowa drogi wojewódzkiej Nr 548 Stolno-Wąbrzeźno od km 0+005 do km 29+619 z wyłączeniem węzła autostradowego 
      w m. Lisewo od km 14+144 do km 15+146" -</t>
    </r>
    <r>
      <rPr>
        <sz val="10"/>
        <rFont val="Times New Roman"/>
        <family val="1"/>
      </rPr>
      <t xml:space="preserve"> zwiększenie wydatków niekwalifikowalnych o kwotę 1.000.000 zł z przeznaczeniem na 
      zabezpieczenie placu budowy. Zwiększa się ogólna wartość projektu;</t>
    </r>
  </si>
  <si>
    <t xml:space="preserve">    1) w zakresie wydatków bieżących - zwiększenie wydatków niekwalifikowalnych (środki własne województwa ) o kwotę 5.750 zł przy 
        jednoczesnym zmniejszeniu wydatków finansowanych z budżetu środków europejskich w związku z nałożeniem korekty finansowej na 
        obsługę prawną;</t>
  </si>
  <si>
    <t xml:space="preserve">        - zwiększenie wydatków finansowanych ze środków własnych województwa łącznie o kwotę 2.221.412 zł, w tym wydatków 
          niekwalifikowalnych o kwotę 1.725.839 zł oraz wydatków kwalifikowalnych o kwotę 495.573 zł. W ramach powyższych środków kwota 
          1.746.239 zł stanowi wydatki niewygasające z upływem roku 2018 (uchwała Nr  II/52/18 Sejmiku Województwa Kujawsko-Pomorskiego 
           z dnia 17 grudnia 2018 r.), które ujęte zostają w roku bieżącym w wyniku braku możliwości ich wydatkowania do dnia 30 czerwca 2019 r.;</t>
  </si>
  <si>
    <t>Zwiększa się wydatki w planie finansowym Zarządu Dróg Wojewódzkich w Bydgoszczy na:</t>
  </si>
  <si>
    <r>
      <t xml:space="preserve">1) zadanie pn. </t>
    </r>
    <r>
      <rPr>
        <i/>
        <sz val="10"/>
        <rFont val="Times New Roman"/>
        <family val="1"/>
      </rPr>
      <t>"Drogi wojewódzkie - Modernizacja dróg"</t>
    </r>
    <r>
      <rPr>
        <sz val="10"/>
        <rFont val="Times New Roman"/>
        <family val="1"/>
      </rPr>
      <t xml:space="preserve">  o kwotę 149.568 zł w związku z brakiem możliwości wydatkowania do dnia 
    30 czerwca br. środków ujętych w wykazie wydatków niewygasających z upływem 2018 r. (uchwała Nr  II/52/18 Sejmiku Województwa 
    Kujawsko-Pomorskiego z dnia 17 grudnia  2018 r.) na:</t>
    </r>
  </si>
  <si>
    <r>
      <t xml:space="preserve">2) wieloletnie zadanie inwestycyjne pn. </t>
    </r>
    <r>
      <rPr>
        <i/>
        <sz val="10"/>
        <rFont val="Times New Roman"/>
        <family val="1"/>
      </rPr>
      <t>"Roboty dodatkowe i uzupełniające związane z realizacją inwestycji drogowych w ramach grupy 
    I RPO"</t>
    </r>
    <r>
      <rPr>
        <sz val="10"/>
        <rFont val="Times New Roman"/>
        <family val="1"/>
      </rPr>
      <t xml:space="preserve"> łącznie o kwotę 20.665.209 zł; w tym:</t>
    </r>
  </si>
  <si>
    <t>3) bieżące utrzymanie jednostki o kwotę 109.000 zł z przeznaczeniem na zakup komputerów stacjonarnych, pokrycie kosztów usług świadczonych  
    przez kontrahentów zewnętrznych (przegląd gaśnic, przegląd pieca, usługi komunalne, usługi pocztowe, ochrona i sprzątanie obiektu), zakup 
    środków spożywczych na potrzeby sekretariatu oraz opłaty za usługi telekomunikacyjne;</t>
  </si>
  <si>
    <t xml:space="preserve">    1) o kwotę 20.000.000 zł z przeznaczeniem na realizację II tury robót;</t>
  </si>
  <si>
    <r>
      <t xml:space="preserve">4) zadanie własne pn. </t>
    </r>
    <r>
      <rPr>
        <i/>
        <sz val="10"/>
        <rFont val="Times New Roman"/>
        <family val="1"/>
      </rPr>
      <t>"Drogi wojewódzkie - utrzymanie bieżące dróg"</t>
    </r>
    <r>
      <rPr>
        <sz val="10"/>
        <rFont val="Times New Roman"/>
        <family val="1"/>
      </rPr>
      <t xml:space="preserve"> o kwotę 1.000.000 zł z przeznaczeniem na pokrycie kosztów związanych
    remontami cząstkowymi dróg oraz na zakup materiałów do prowadzenia robót utrzymaniowych (kostka, krawężniki, pachołki, bariery ochronne, 
    piasek, prefabrykaty betonowe, gruz i kruszywo) i części zamiennych do pojazdów.</t>
    </r>
  </si>
  <si>
    <t>Określa się wydatki w kwocie 71.697 zł na Projekt EMMA Extension przewidziany do realizacji w latach 2019-2021 w ramach Programu INTERREG Region Morza Bałtyckiego. Celem projektu jest zwiększenie świadomości uczestników rynku przewozowego oraz decydentów nt. możliwości oraz korzyści wynikających z transportu drogami śródlądowymi. Zadaniem Województwa będzie organizacja co najmniej dwóch towarowych rejsów demonstracyjnych na wybranych odcinkach dróg wodnych regionu (MDW W40 i E70). Rejsom towarzyszyć będzie kampania promocyjna skierowana do mieszkańców regionu, przedsiębiorców i zarządców infrastruktury dróg wodnych, oparta na podstawowych korzyściach transportu wodnego i jego przewagi względem przewozów kolejowych i samochodowych. Środki w kwocie 60.942 zł sfinansowane zostaną ze środków zagranicznych natomiast kwota 10.755 zł stanowi udział własny województwa.</t>
  </si>
  <si>
    <r>
      <t xml:space="preserve"> - o kwotę 15.555 zł na zadanie własne pn. </t>
    </r>
    <r>
      <rPr>
        <i/>
        <sz val="10"/>
        <rFont val="Times New Roman"/>
        <family val="1"/>
      </rPr>
      <t xml:space="preserve">"Kujawsko-Pomorska Organizacja Turystyczna". </t>
    </r>
    <r>
      <rPr>
        <sz val="10"/>
        <rFont val="Times New Roman"/>
        <family val="1"/>
      </rPr>
      <t>Zmiana dokonywana jest w celu zabezpieczenia 
   środków na składkę członkowską samorządu województwa w kwocie wynikającej z nowych zasad ustalania składek członkowskich na realizację 
   zadań statutowych K-POT, określonych w uchwale nr 6/2018/W Walnego Zebrania Członków K-P OT z dnia 21 marca 2018 r.;</t>
    </r>
  </si>
  <si>
    <t xml:space="preserve"> - na projekt ECO-CICLE o kwotę 12.323 zł;</t>
  </si>
  <si>
    <t>Wprowadza się zmiany w projektach realizowanych w ramach RPO WK-P 2014-2020, Działania 2.1 Wysoka dostępność i jakość e-usług publicznych:</t>
  </si>
  <si>
    <r>
      <t xml:space="preserve">    1) projekt pn. </t>
    </r>
    <r>
      <rPr>
        <i/>
        <sz val="10"/>
        <rFont val="Times New Roman"/>
        <family val="1"/>
      </rPr>
      <t>"Infostrada Kujaw i Pomorza 2.0":</t>
    </r>
  </si>
  <si>
    <t xml:space="preserve">       - przeniesienie planowanych wydatków bieżących między podziałkami klasyfikacji budżetowej w kwocie 89.741 zł w celu zabezpieczenia 
         środków na szkolenia pracowników z zakresu zarządzania projektami - PRINCE, usługę doradztwa technicznego oraz pokrycie kosztów
         jednolitej wizualizacji projektu. W ramach powyższej zmiany następuje przeniesienie pomiędzy źródłami finansowania - środki finansowane 
         przez partnerów projektu zastępuje się środkami własnymi województwa (10.490 zł);</t>
  </si>
  <si>
    <t>Określa się wydatki w planie finansowym Urzędu Marszałkowskiego w Toruniu:</t>
  </si>
  <si>
    <r>
      <t xml:space="preserve"> - w kwocie 160.000 zł na zadanie własne pn. </t>
    </r>
    <r>
      <rPr>
        <i/>
        <sz val="10"/>
        <rFont val="Times New Roman"/>
        <family val="1"/>
      </rPr>
      <t>"Zakup oprogramowania na potrzeby cyfryzacji procesu planowania i sprawozdawczości 
   wojewódzkich osób prawnych";</t>
    </r>
  </si>
  <si>
    <r>
      <t xml:space="preserve"> - w kwocie 165.000 zł na zadanie własne pn.</t>
    </r>
    <r>
      <rPr>
        <i/>
        <sz val="10"/>
        <rFont val="Times New Roman"/>
        <family val="1"/>
      </rPr>
      <t xml:space="preserve"> "Wydatki inwestycyjne" </t>
    </r>
    <r>
      <rPr>
        <sz val="10"/>
        <rFont val="Times New Roman"/>
        <family val="1"/>
      </rPr>
      <t>z przeznaczeniem na pokrycie kosztów związanych z wymianą windy
   w budynku przy ul. Targowej w Toruniu.</t>
    </r>
  </si>
  <si>
    <r>
      <t xml:space="preserve">W związku z podpisaniem przez Województwo Kujawsko-Pomorskie, Wojewodę Kujawsko-Pomorskiego i Prezydenta Miasta Torunia ze Związkiem Harcerstwa Polskiego i Chorągwią Kujawsko-Pomorską ZHP listu intencyjnego w sprawie organizacji wspólnego przedsięwzięcia polegającego na zorganizowaniu na terenie województwa kujawsko-pomorskiego w roku 2022 Międzynarodowego Zlotu Skautów "Intercamp", określa się wydatki w kwocie 100.000 zł na nowe zadanie własne pn. </t>
    </r>
    <r>
      <rPr>
        <i/>
        <sz val="10"/>
        <rFont val="Times New Roman"/>
        <family val="1"/>
      </rPr>
      <t>"Promocja województwa w ramach projektu Intercamp 2022"</t>
    </r>
    <r>
      <rPr>
        <sz val="10"/>
        <rFont val="Times New Roman"/>
        <family val="1"/>
      </rPr>
      <t xml:space="preserve"> przewidziane do realizacji w latach 2019-2022. W ramach zadania pokryte zostaną koszty przeprowadzenia kampanii promocyjno-informacyjnej podczas wydarzeń skautowych poprzedzających Międzynarodowy Zlot Skautów w Toruniu Intercamp 2022 oraz podczas edycji Intercampu organizowanych w latach 2019-2021 prezentującej Województwo jako Gospodarza wydarzenia w roku 2022. </t>
    </r>
  </si>
  <si>
    <r>
      <t xml:space="preserve"> - w kwocie 1.240.000 zł na zadanie inwestycyjne pn. </t>
    </r>
    <r>
      <rPr>
        <i/>
        <sz val="10"/>
        <rFont val="Times New Roman"/>
        <family val="1"/>
      </rPr>
      <t xml:space="preserve">"Podniesienie jakości usług zdrowotnych oraz zwiększenie dostępu do usług medycznych 
   w WSS we Włocławku - zakup sprzętu i wyposażenia" </t>
    </r>
    <r>
      <rPr>
        <sz val="10"/>
        <rFont val="Times New Roman"/>
        <family val="1"/>
      </rPr>
      <t>z przeznaczeniem na zakup zestawów pomp infuzyjnych, myjni - dezynfektora, 
   kardiomonitorów, zestawu do artroskopii oraz aparatu typu ramię C.</t>
    </r>
  </si>
  <si>
    <r>
      <t xml:space="preserve"> - zmniejszenie wydatków o kwotę 2.724.384 zł na projekt pn. </t>
    </r>
    <r>
      <rPr>
        <i/>
        <sz val="10"/>
        <rFont val="Times New Roman"/>
        <family val="1"/>
      </rPr>
      <t xml:space="preserve">"Tylko w Korczaku jest super dzieciaku" </t>
    </r>
    <r>
      <rPr>
        <sz val="10"/>
        <rFont val="Times New Roman"/>
        <family val="1"/>
      </rPr>
      <t>(Poddziałanie 6.3.1) w związku 
   z przeniesieniem części zakresu rzeczowo-finansowego na rok 2020 w wyniku wydłużających się procedur przetargowych na skutek 
   unieważnienia pierwszego postępowania;</t>
    </r>
  </si>
  <si>
    <t>Zwiększa się ogólna wartość powyższych projektów do kwot wynikających z kosztorysów inwestorskich zaktualizowanych na potrzeby ogłoszenia ponownych postępowań przetargowych.</t>
  </si>
  <si>
    <r>
      <t xml:space="preserve">   - w kwocie 9.000 zł z przeznaczeniem na zabezpieczenie wkładu własnego w projekcie pn. </t>
    </r>
    <r>
      <rPr>
        <i/>
        <sz val="10"/>
        <rFont val="Times New Roman"/>
        <family val="1"/>
      </rPr>
      <t>Polsko-litewsko-białoruskie warsztaty 
     dramaturgiczne</t>
    </r>
    <r>
      <rPr>
        <sz val="10"/>
        <rFont val="Times New Roman"/>
        <family val="1"/>
      </rPr>
      <t xml:space="preserve"> współfinansowanym środkami pochodzącymi z Instytutu Adama Mickiewicza w ramach Programu Kulturalne pomosty. 
     Projekt zakłada organizację w partnerstwie z Rosyjskim Teatrem Dramatycznym w Wilnie oraz Republikańskim Teatrem Dramaturgii Białoruskiej 
     w Mińsku warsztatów dla młodych autorów, które poświęcone będą 450. rocznicy zawarcia Unii Lubelskiej. Tematem sesji warsztatowych 
     będzie wspólna historia trzech krajów i narodów. Powstałe sztuki będą zaprezentowane w formie czytań performatywnych podczas festiwali 
     organizowanych przez partnerskie teatry;</t>
    </r>
  </si>
  <si>
    <r>
      <t xml:space="preserve">   - w kwocie 3.950 zł z przeznaczeniem na zabezpieczenie wkładu własnego w projekcie pn. </t>
    </r>
    <r>
      <rPr>
        <i/>
        <sz val="10"/>
        <rFont val="Times New Roman"/>
        <family val="1"/>
      </rPr>
      <t>Art streaming</t>
    </r>
    <r>
      <rPr>
        <sz val="10"/>
        <rFont val="Times New Roman"/>
        <family val="1"/>
      </rPr>
      <t xml:space="preserve"> współfinansowanym środkami 
     pochodzącymi z Instytutu Teatralnego im. Zbigniewa Raszewskiego w ramach Programu Lato w teatrze. Projekt zakłada organizację półkolonii 
     dla 20 uczestników w wieku 16-19 lat, które nawiązywać będą do problemu "Streaming natives" - pokolenia nastolatków, który nie znają 
     świata bez ogólnie dostępnego internetu a większość czasu spędzają oglądając filmy na YouTube. W trakcie zajęć warsztatowych prowadzona 
     będzie transmisja na żywo i stworzone zostaną filmy video. Półkolonie zakończą się pokazem finałowym w formie spektaklu, który dwukrotnie 
     zaprezentowany zostanie na małej scenie Teatru;</t>
    </r>
  </si>
  <si>
    <r>
      <t xml:space="preserve">   - w kwocie 12.800 zł z przeznaczeniem na zabezpieczenie wkładu własnego w projekcie pn. </t>
    </r>
    <r>
      <rPr>
        <i/>
        <sz val="10"/>
        <rFont val="Times New Roman"/>
        <family val="1"/>
      </rPr>
      <t xml:space="preserve">Kolaże </t>
    </r>
    <r>
      <rPr>
        <sz val="10"/>
        <rFont val="Times New Roman"/>
        <family val="1"/>
      </rPr>
      <t>współfinansowanym środkami pochodzącymi 
     z Narodowego Centrum Kultury w ramach Programu Kultura - Interwencje. Przedsięwzięcie wiąże się z upamiętnieniem 100. rocznicy powstania 
     polskiej sceny teatralnej w Toruniu. Projekt zakłada organizację cyklu trzymiesięcznych warsztatów rodzinnych dla dzieci w wieku 5-12 lat, ich 
     rodziców i dziadków - mieszkańców Starego Miasta w Toruniu (50 osób). Uczestnicy będą twórczo przetwarzać swoje opowieści związane 
     z dzielnicą oraz historię Teatru. Warsztaty, które obejmą storytelling, tworzenie ilustracji i kolaży z użyciem nowych technologii odbędą się na 
     staromiejskich podwórkach i w Teatrze;</t>
    </r>
  </si>
  <si>
    <r>
      <t xml:space="preserve">Określa się dotację dla Filharmonii Pomorskiej w Bydgoszczy w kwocie 123.000 zł na zadanie inwestycyjne pn. </t>
    </r>
    <r>
      <rPr>
        <i/>
        <sz val="10"/>
        <rFont val="Times New Roman"/>
        <family val="1"/>
      </rPr>
      <t xml:space="preserve">"Wykonanie prac instalacyjnych, montażowych i budowlanych dla nagłośnienia i oświetlenia efektowego". </t>
    </r>
    <r>
      <rPr>
        <sz val="10"/>
        <rFont val="Times New Roman"/>
        <family val="1"/>
      </rPr>
      <t>W ramach zadnia pokryte zostaną koszty prac niezbędnych do zamontowania zakupionego ze środków POIŚ w ramach projektu "Zakup sprzętu i wyposażenia dla Filharmonii Pomorskiej im. Ignacego Jana Paderewskiego w Bydgoszczy" nagłośnienia i oświetlenia efektywnego sali koncertowej, sali kameralnej oraz foyer, które są wydatkami niekwalifikowalnymi i nie mogły być ujęte w budżecie projektu.</t>
    </r>
  </si>
  <si>
    <r>
      <t xml:space="preserve"> - w kwocie 12.057 zł z przeznaczeniem na zabezpieczenie wkładu własnego w projekcie pn. </t>
    </r>
    <r>
      <rPr>
        <i/>
        <sz val="10"/>
        <rFont val="Times New Roman"/>
        <family val="1"/>
      </rPr>
      <t>Chodź pomarzyć</t>
    </r>
    <r>
      <rPr>
        <sz val="10"/>
        <rFont val="Times New Roman"/>
        <family val="1"/>
      </rPr>
      <t xml:space="preserve"> współfinansowanym środkami 
   pochodzącymi z Instytutu Teatralnego im. Zbigniewa Raszewskiego w ramach Programu Lato w teatrze. Projekt zakłada organizację dla dzieci 
   w wieku 7-16 lat (20 dzieci z otwartego naboru oraz 15 uczniów Szkoły Podstawowej Nr 1 w Toruniu wychowujących się w rodzinach 
   dysfunkcyjnych) dwutygodniowych półkolonii letnich. Uczestnicy będą realizować happeningi w przestrzeni miasta, wezmą udział 
   w warsztatach artystycznych, cyrkowych i promocyjno-medialnych, będą tworzyć prace plastyczne, stworzą zarys scenariusza widowiska 
   finałowego. </t>
    </r>
  </si>
  <si>
    <t>Zwiększa się o kwotę 29.940 zł dotację zaplanowaną dla Muzeum Ziemi Kujawskiej i Dobrzyńskiej we Włocławku na wymianę pokrycia dachowego na budynku oddziału Zbiory Sztuki przy ul. Zamczej - zabytkowym spichlerzu, tj. do wartości oferty złożonej w przeprowadzonym postępowaniu przetargowym.</t>
  </si>
  <si>
    <r>
      <t xml:space="preserve"> - Muzeum Ziemi Kujawskiej i Dobrzyńskiej we Włocławku w kwocie 10.000 zł z przeznaczeniem na zabezpieczenie wkładu własnego w projekcie
   pn.</t>
    </r>
    <r>
      <rPr>
        <i/>
        <sz val="10"/>
        <rFont val="Times New Roman"/>
        <family val="1"/>
      </rPr>
      <t xml:space="preserve"> "Rewaloryzacja i adaptacja  zabytkowego spichlerza dworskiego w Kłóbce",</t>
    </r>
    <r>
      <rPr>
        <sz val="10"/>
        <rFont val="Times New Roman"/>
        <family val="1"/>
      </rPr>
      <t xml:space="preserve"> przewidzianym do realizacji w latach 2018-2020 w ramach 
   RPO WK-P, Działania 4.4. Powyższa kwota wydatkowana zostanie na pokrycie kosztów opracowania studium wykonalności.</t>
    </r>
  </si>
  <si>
    <t>Zmniejsza się o kwotę 100.000 zł dotację inwestycyjną zaplanowaną dla Muzeum Ziemi Kujawskiej i Dobrzyńskiej we Włocławku na przygotowanie koncepcji upamiętnienia miejsca narodzin matki Fryderyka Chopina w Długiem. Jednocześnie w związku z przyjęciem koncepcji rekonstrukcji historycznej typowego założenia folwarcznego z końca VIII w. określa się dotację bieżącą w kwocie 15.000 zł z przeznaczeniem na opracowane studium historycznego i wytycznych do projektu rekonstrukcji.</t>
  </si>
  <si>
    <t>Powyższe zmiany wynikają z konieczności zabezpieczenia środków na pokrycie kosztów wykaszania wraz z usunięciem biomasy na powierzchni ponad 47 ha oraz na jednokrotne wykonanie zabiegu mulczowania gleby na terenach zlokalizowanych w miejscowości Helenów.</t>
  </si>
  <si>
    <r>
      <t xml:space="preserve"> - o kwotę 500.000 zł na zadanie własne pn</t>
    </r>
    <r>
      <rPr>
        <i/>
        <sz val="10"/>
        <rFont val="Times New Roman"/>
        <family val="1"/>
      </rPr>
      <t>. "Granty - zadania w zakresie upowszechniania kultury fizycznej i sportu"</t>
    </r>
    <r>
      <rPr>
        <sz val="10"/>
        <rFont val="Times New Roman"/>
        <family val="1"/>
      </rPr>
      <t xml:space="preserve"> z przeznaczeniem na 
   zlecenie w trybie ustawy o działalności pożytku publicznego i wolontariacie organizacji ogólnokrajowych i międzynarodowych imprez 
   sportowych na terenie województwa.</t>
    </r>
  </si>
  <si>
    <t>1) dochody z tytułu dotacji z funduszy celowych zaplanowane z Wojewódzkiego Funduszu Ochrony Środowiska i Gospodarki Wodnej w Toruniu 
    łącznie o kwotę 77.730 zł, zgodnie z otrzymanymi informacjami o udzieleniu dotacji, bądź podpisanymi umowami na przedsięwzięcia
    przewidziane do realizacji przez parki krajobrazowe;</t>
  </si>
  <si>
    <r>
      <t xml:space="preserve">Dokonuje się zmiany zakresu rzeczowego zadania pn. </t>
    </r>
    <r>
      <rPr>
        <i/>
        <sz val="10"/>
        <rFont val="Times New Roman"/>
        <family val="1"/>
      </rPr>
      <t>"Biblioteka Pedagogiczna w Toruniu - remont"</t>
    </r>
    <r>
      <rPr>
        <sz val="10"/>
        <rFont val="Times New Roman"/>
        <family val="1"/>
      </rPr>
      <t xml:space="preserve"> przewidzianego do realizacji przez Urząd Marszałkowski w Toruniu. Środki w kwocie 140.000 zł wstępnie zaplanowane na remont elewacji budynku przeznacza się na remont pokrycia dachowego. Konieczność wprowadzenia zmiany wynika z przeprowadzonej okresowej kontroli stanu technicznego budynku, podczas której stwierdzone zostały liczne zacieki w pomieszczeniach na III piętrze spowodowane złym stanem papy (widoczne pęcherze i sfałdowania papy, widoczne ślady po zastoinach wody opadowej). Zmiana nie wpływa na budżet województwa.</t>
    </r>
  </si>
  <si>
    <t>Ponadto art. 211, 212, 214, 215, 217, 219 ust. 3, 222, 235-237 i 258 ustawy z dnia 27 sierpnia 2009 r. o finansach publicznych określają zakres i wymogi, które musi spełniać uchwała budżetowa jednostki samorządu terytorialnego.</t>
  </si>
  <si>
    <r>
      <t xml:space="preserve">Określa się dochody z budżetu środków europejskich w kwocie 432.914 zł w związku z wpływem środków stanowiących refundację wydatków poniesionych w ramach projektu BiT City na podprojekt pn. </t>
    </r>
    <r>
      <rPr>
        <i/>
        <sz val="10"/>
        <rFont val="Times New Roman"/>
        <family val="1"/>
      </rPr>
      <t>"Budowa wiaduktów i przystanków kolejowych w bydgosko-toruńskim obszarze metropolitalnym Bit City</t>
    </r>
    <r>
      <rPr>
        <sz val="10"/>
        <rFont val="Times New Roman"/>
        <family val="1"/>
      </rPr>
      <t xml:space="preserve">" (POIŚ 2007-2013, Działanie 7.3). </t>
    </r>
  </si>
  <si>
    <t>Zwiększa się dochody własne województwa o kwotę 642.552 zł w związku z wpływem środków z tytułu odszkodowania za utracone prawo własności gruntów na rzecz realizacji inwestycji drogowej dotyczącej drogi ekspresowej S-5 granica województwa kujawsko-pomorskiego i wielkopolskiego.</t>
  </si>
  <si>
    <t>W związku z brakiem możliwości wydatkowania do dnia 30 czerwca 2019 r. części środków określonych uchwałą Nr II/52/18 Sejmiku Województwa Kujawsko-Pomorskiego z dnia 17 grudnia 2018 r. jako wydatki niewygasające z upływem 2018 r., zwiększa się majątkowe dochody własne województwa o kwotę 6.410.611 zł.</t>
  </si>
  <si>
    <r>
      <t>Zwiększa się dochody z tytułu dotacji celowej z budżetu państwa zaplanowane na projekt pn.</t>
    </r>
    <r>
      <rPr>
        <i/>
        <sz val="10"/>
        <rFont val="Times New Roman"/>
        <family val="1"/>
      </rPr>
      <t xml:space="preserve"> "Kooperacja-efektywna i skuteczna"</t>
    </r>
    <r>
      <rPr>
        <sz val="10"/>
        <rFont val="Times New Roman"/>
        <family val="1"/>
      </rPr>
      <t xml:space="preserve"> realizowany przez Regionalny Ośrodek Polityki Społecznej w Toruniu w ramach Programu Operacyjnego Wiedza Edukacja Rozwój 2014-2020, Działania 2.5 łącznie o kwotę 2.079.562 zł, w tym z budżetu środków europejskich o kwotę 1.752.655 zł oraz z budżetu państwa na współfinansowanie krajowe o kwotę 326.907 zł. Zmiana wynika z przeniesienia części niezrealizowanego zakresu rzeczowo-finansowego z roku 2018.</t>
    </r>
  </si>
  <si>
    <t>Zwiększa się planowane dochody własne województwa o kwotę 697.479 zł w związku z otrzymaniem od Kujawsko-Pomorskiego Impresaryjnego Teatru Muzycznego w Toruniu środków stanowiących rozliczenie podatku VAT, który podlega zwrotowi w ramach rozliczenia przekazanych dotacji z budżetu województwa na zadanie inwestycyjne pn. "Przebudowa i remont konserwatorski budynku Pałacu Dąmbskich w Toruniu".</t>
  </si>
  <si>
    <r>
      <t xml:space="preserve">Zwiększa się o kwotę 68.339 zł wydatki zaplanowane na zadanie własne pn. </t>
    </r>
    <r>
      <rPr>
        <i/>
        <sz val="10"/>
        <rFont val="Times New Roman"/>
        <family val="1"/>
      </rPr>
      <t>"Budowa wiaduktów i przystanków kolejowych w bydgosko-toruńskim obszarze metropolitalnym - uzyskanie certyfikatów zgodności dla podsystemów i składników interoperacyjności WE w kolejnictwie".</t>
    </r>
    <r>
      <rPr>
        <sz val="10"/>
        <rFont val="Times New Roman"/>
        <family val="1"/>
      </rPr>
      <t xml:space="preserve"> Środki te ujęte były w wykazie wydatków niewygasających z upływem 2018 r. z ostatecznym terminem wykorzystania do dnia 30 czerwca 2019 r. (uchwała Nr  II/52/18 Sejmiku Województwa Kujawsko-Pomorskiego z dnia 17 grudnia 2018 r.). z przeznaczeniem na zapłatę wynagrodzenia za projekt dostosowujący obiekty do potrzeb osób o ograniczonej mobilności oraz pozostałej części wynagrodzenia za ocenę nowej dokumentacji projektowej. W związku z brakiem możliwości wydatkowania środków w wyznaczonym terminie w wyniku trwającego procesu procedowania przez szereg spółek kolejowych i konieczności wieloetapowego uzgodnienia z jednostką certyfikującą, powyższe środki ujmuje się w roku bieżącym i zwiększa wydatki na zadanie. Nie zmienia się ogólna wartość zadania.</t>
    </r>
  </si>
  <si>
    <t>W związku z brakiem możliwości zapłaty wynagrodzenia za opracowanie dokumentacji projektowych do dnia 30 czerwca br. na skutek przedłużenia się procedur związanych z uzyskaniem decyzji środowiskowych, określa się w 2019 r. wydatki na wieloletnie zadania inwestycyjne realizowane przez Zarząd Dróg Wojewódzkich w Bydgoszczy stanowiące niewydatkowane środki niewygasające z upływem 2018 r., ujęte w uchwale Nr  II/52/18 Sejmiku Województwa Kujawsko-Pomorskiego z dnia 17 grudnia 2018 r., tj.:</t>
  </si>
  <si>
    <r>
      <t xml:space="preserve">3) pn. </t>
    </r>
    <r>
      <rPr>
        <i/>
        <sz val="10"/>
        <rFont val="Times New Roman"/>
        <family val="1"/>
      </rPr>
      <t>"Przebudowa wraz z rozbudową drogi wojewódzkiej Nr 534 Grudziądz-Wąbrzeźno-Golub-Dobrzyń-Rypin od km 76+705 do km
    81+719":</t>
    </r>
  </si>
  <si>
    <r>
      <t xml:space="preserve">8) pn. </t>
    </r>
    <r>
      <rPr>
        <i/>
        <sz val="10"/>
        <rFont val="Times New Roman"/>
        <family val="1"/>
      </rPr>
      <t xml:space="preserve">"Przebudowa wraz z rozbudową drogi wojewódzkiej Nr 270 Brześć Kujawski-Izbica Kujawska-Koło od km 0+000 do km 29+023" 
    - </t>
    </r>
    <r>
      <rPr>
        <sz val="10"/>
        <rFont val="Times New Roman"/>
        <family val="1"/>
      </rPr>
      <t>zmniejszenie wydatków kwalifikowalnych o kwotę 1.000.000 zł.</t>
    </r>
  </si>
  <si>
    <r>
      <t>9) pn.</t>
    </r>
    <r>
      <rPr>
        <i/>
        <sz val="10"/>
        <rFont val="Times New Roman"/>
        <family val="1"/>
      </rPr>
      <t xml:space="preserve"> "Przebudowa i rozbudowa drogi wojewódzkiej Nr 255 Pakość-Strzelno od km 0+005 do km 21+910. Etap II - Przebudowa drogi 
    wojewódzkiej Nr 255 na odcinku od km 2+220 do km 21+910, dł. 19,690 km" </t>
    </r>
    <r>
      <rPr>
        <sz val="10"/>
        <rFont val="Times New Roman"/>
        <family val="1"/>
      </rPr>
      <t>-  określenie wydatków w łącznej kwocie 639.600 zł, w tym 
    wydatków niekwalifikowalnych w kwocie 24.600 zł z przeznaczeniem na pokrycie kosztów przygotowania wniosków o dofinansowanie oraz 
    wydatków kwalifikowalnych w kwocie 615.000 zł z przeznaczeniem na zapłatę wynagrodzenia za przygotowywanie Programu Funkcjonalno-
    Użytkowego. Środki w kwocie 260.029 zł ujęte były w wykazie wydatków niewygasających z upływem 2018 r. z ostatecznym terminem 
    wykorzystania do dnia 30 czerwca 2019 r. (uchwała Nr  II/52/18 Sejmiku Województwa Kujawsko-Pomorskiego z dnia 17 grudnia 2018 r.). 
    z przeznaczeniem na zapłatę części wynagrodzenia za przygotowanie PFU. W związku z brakiem możliwości wydatkowania środków   
    w wyznaczonym terminie powyższe środki ujmuje się w roku bieżącym. Zmienia się ogólna wartość inwestycji;</t>
    </r>
  </si>
  <si>
    <t xml:space="preserve">   w związku z nałożeniem korekty finansowej na umowę z wykonawcą robót budowlanych.</t>
  </si>
  <si>
    <r>
      <t xml:space="preserve">2) na projekt pn. </t>
    </r>
    <r>
      <rPr>
        <i/>
        <sz val="10"/>
        <rFont val="Times New Roman"/>
        <family val="1"/>
      </rPr>
      <t xml:space="preserve">"Poprawa bezpieczeństwa i komfortu życia mieszkańców oraz wsparcie niskoemisyjnego transportu drogowego poprzez 
    wybudowanie dróg dla rowerów-przy drodze wojewódzkiej Nr 551 Wybcz-Nawra, Nawra-Bogusławki oraz Zelgno (lider: gmina Chełmża)"  
    </t>
    </r>
    <r>
      <rPr>
        <sz val="10"/>
        <rFont val="Times New Roman"/>
        <family val="1"/>
      </rPr>
      <t>o kwotę 98.755 zł stanowiące dotację dla gminy Chełmża - lidera projektu. Zmiana wynika ze wzrostu kosztów budowy ścieżek rowerowych 
    po przeprowadzonych postępowaniach przetargowych i konieczności określenia udziału województwa zgodnie z umową, w wysokości 40 % 
    wkładu partnerów.</t>
    </r>
  </si>
  <si>
    <r>
      <t xml:space="preserve">2) projekt pn. </t>
    </r>
    <r>
      <rPr>
        <i/>
        <sz val="10"/>
        <rFont val="Times New Roman"/>
        <family val="1"/>
      </rPr>
      <t xml:space="preserve">"Budowa kujawsko-pomorskiego systemu udostępniania elektronicznej dokumentacji medycznej - I etap" </t>
    </r>
    <r>
      <rPr>
        <sz val="10"/>
        <rFont val="Times New Roman"/>
        <family val="1"/>
      </rPr>
      <t>- zwiększenie 
    wydatków inwestycyjnych o kwotę 4.450.045 zł w związku z szybszą realizacją przez partnerów projektu postępowań przetargowych 
    związanych z modernizacją systemów informatycznych i usług elektronicznych, które wstępnie zaplanowane były do przeprowadzenia w 2020. 
    Następuje przeniesienie wydatków pomiędzy latami  realizacji. Ogólna wartość projektu się nie zmienia;</t>
    </r>
  </si>
  <si>
    <t>Działalność dydaktyczna i badawcza</t>
  </si>
  <si>
    <r>
      <t xml:space="preserve"> - w kwocie 1.434.192 zł na wkład własny w projekcie pn. </t>
    </r>
    <r>
      <rPr>
        <i/>
        <sz val="10"/>
        <rFont val="Times New Roman"/>
        <family val="1"/>
      </rPr>
      <t xml:space="preserve">"Podniesienie jakości usług zdrowotnych oraz zwiększenie dostępu do usług 
   medycznych w Wojewódzkim Szpitalu Specjalistycznym im. błogosławionego księdza Jerzego Popiełuszki we Włocławku" </t>
    </r>
    <r>
      <rPr>
        <sz val="10"/>
        <rFont val="Times New Roman"/>
        <family val="1"/>
      </rPr>
      <t>realizowanym 
   w ramach RPO WK-P 2014-2020, Działania 3.3. Środki te ujęte były w wykazie wydatków niewygasających z upływem 2018 r. z ostatecznym 
   terminem wykorzystania do dnia 30 czerwca 2019 r. (uchwała Nr  II/52/18 Sejmiku Województwa Kujawsko-Pomorskiego z dnia 17 grudnia 
   2018 r.). W związku z brakiem możliwości wydatkowania środków w wyznaczonym terminie powyższe środki ujmuje się w roku bieżącym;</t>
    </r>
  </si>
  <si>
    <r>
      <t xml:space="preserve"> - w kwocie 1.450.000 zł na zadanie inwestycyjne pn. </t>
    </r>
    <r>
      <rPr>
        <i/>
        <sz val="10"/>
        <rFont val="Times New Roman"/>
        <family val="1"/>
      </rPr>
      <t xml:space="preserve">"Podniesienie jakości usług zdrowotnych oraz zwiększenie dostępu do usług medycznych 
   w WSS we Włocławku - modernizacja pomieszczeń w budynkach szpitalnych" </t>
    </r>
    <r>
      <rPr>
        <sz val="10"/>
        <rFont val="Times New Roman"/>
        <family val="1"/>
      </rPr>
      <t>z przeznaczeniem na dostosowanie pomieszczeń na cele 
   relokacji Oddziału Położniczego, Pracowni Endoskopii oraz Pracowni Cytostatyków;</t>
    </r>
  </si>
  <si>
    <r>
      <t xml:space="preserve"> - przeniesienie planowanych wydatków między podziałkami klasyfikacji budżetowej w kwocie 36 zł w projekcie pn. </t>
    </r>
    <r>
      <rPr>
        <i/>
        <sz val="10"/>
        <rFont val="Times New Roman"/>
        <family val="1"/>
      </rPr>
      <t>"Artyści w zawodzie - 
   Modernizacja warsztatów kształcenia zawodowego w KPSOSW im. J. Korczaka w Toruniu"</t>
    </r>
    <r>
      <rPr>
        <sz val="10"/>
        <rFont val="Times New Roman"/>
        <family val="1"/>
      </rPr>
      <t xml:space="preserve"> (Poddziałanie 6.3.2) w związku z koniecznością 
   określenia wydatków niekwalifikowalnych w wyniku zakwestionowania przez Instytucję Zarządzającą możliwości rozliczenia w ramach 
   projektu kosztów zakupu dzienników budowy. </t>
    </r>
  </si>
  <si>
    <r>
      <t xml:space="preserve">2. dla Kujawsko-Pomorskiego Impresaryjnego Teatru Muzycznego w Toruniu w kwocie 548.706 zł z przeznaczeniem na wkład własny w projekcie 
    pn.  </t>
    </r>
    <r>
      <rPr>
        <i/>
        <sz val="10"/>
        <rFont val="Times New Roman"/>
        <family val="1"/>
      </rPr>
      <t xml:space="preserve">"Wykonanie robót budowlanych polegających na remoncie, przebudowie i modernizacji istniejącego Zespołu Pałacowo Parkowego 
    w miejscowości Wieniec koło Włocławka wraz z infrastrukturą zewnętrzną i zagospodarowaniem terenu Parku" </t>
    </r>
    <r>
      <rPr>
        <sz val="10"/>
        <rFont val="Times New Roman"/>
        <family val="1"/>
      </rPr>
      <t>przewidzianym do realizacji 
    w ramach RPO WK-P, Działania 6.5 w latach 2019-2021.</t>
    </r>
  </si>
  <si>
    <r>
      <t xml:space="preserve"> - o kwotę 322.436 zł dla Opery NOVA w Bydgoszczy na zadanie inwestycyjne pn. </t>
    </r>
    <r>
      <rPr>
        <i/>
        <sz val="10"/>
        <rFont val="Times New Roman"/>
        <family val="1"/>
      </rPr>
      <t xml:space="preserve">"Rozbudowa gmachu Opery NOVA w Bydgoszczy o IV krąg 
   wraz z infrastrukturą parkingową". </t>
    </r>
    <r>
      <rPr>
        <sz val="10"/>
        <rFont val="Times New Roman"/>
        <family val="1"/>
      </rPr>
      <t>Środki te ujęte były w wykazie wydatków niewygasających z upływem 2018 r. z ostatecznym terminem 
   wykorzystania do dnia 30 czerwca 2019 r. (uchwała Nr  II/52/18 Sejmiku Województwa Kujawsko-Pomorskiego z dnia 17 grudnia 2018 r.).  
   W związku z brakiem możliwości wydatkowania środków w wyznaczonym terminie powyższą kwotę ujmuje się w roku bieżącym i zwiększa 
   wydatki na zadanie. Nie zmienia się ogólna wartość zadania;</t>
    </r>
  </si>
  <si>
    <t>Z dotacji bieżącej zaplanowanej na pomoc finansową dla Gminy Izbica Kujawska na wsparcie działań związanych z zachowaniem, utrwaleniem i eksponowaniem wartości historycznych, zabytkowych i krajobrazowych obszaru "Parku Kulturowego Wietrzychowice" w Wietrzychowicach i Gaju wyodrębnia się dotację inwestycyjną w kwocie 13.000 zł z przeznaczeniem na zakupy inwestycyjne. Następuje przeniesienie wydatków między podziałkami klasyfikacji budżetowej.</t>
  </si>
  <si>
    <r>
      <t xml:space="preserve">Określa się wydatki inwestycyjne w kwocie 491.616 zł na nowe zadanie własne pn. </t>
    </r>
    <r>
      <rPr>
        <i/>
        <sz val="10"/>
        <rFont val="Times New Roman"/>
        <family val="1"/>
      </rPr>
      <t xml:space="preserve">"Park Pamięci Ofiar Zbrodni Pomorskiej 1939" . </t>
    </r>
    <r>
      <rPr>
        <sz val="10"/>
        <rFont val="Times New Roman"/>
        <family val="1"/>
      </rPr>
      <t>W ramach zadania pokryte zostaną koszty zagospodarowania terenu w otoczeniu Pomnika Ofiar Zbrodni Pomorskiej 1939 na obszarze skweru pomiędzy ul. gen. Jana Henryka Dąbrowskiego a ul. Uniwersytecką w Toruniu i umieszczenia 5 obiektów rzeźbiarskich (instalacji rzeźbiarskiej poświęconej pamięci bezimiennych - Kropla, instalacji rzeźbiarskiej poświęconej rozstrzelanym księżom, instalacji rzeźbiarskiej "wyłaniająca się", rzeźbiarskiej formy kamiennej z mapą II RP i nazwą Parku Pamięci oraz rzeźbiarskiej kompozycji z ciemnego kamienia Matrix z informacją o Ofiarach Zbrodni Pomorskiej). Wykonane zostaną nasadzenia drzew oraz oświetlenie instalacji rzeźbiarskich.</t>
    </r>
  </si>
  <si>
    <t>Dotację inwestycyjną zaplanowaną w kwocie 100.000 zł dla Gminy Dąbrowa Biskupia na wsparcie przedsięwzięcia dotyczącego utworzenia Ośrodka Pamięci gen. Władysława Sikorskiego w Parchaniu przekwalifikowuje się na dotację bieżącą i przenosi wydatki między podziałkami klasyfikacji budżetowej. Zmiana wynika z przedstawionych przez gminę kosztów realizacji zadania, które obejmują zakup wyposażenia i aranżacji wnętrz.</t>
  </si>
  <si>
    <t xml:space="preserve"> - zwiększenia planowanych wydatków o kwotę 3.143 zł.</t>
  </si>
  <si>
    <t xml:space="preserve"> - pochodzących z kredytów bankowych o kwotę 11.909.776 zł;</t>
  </si>
  <si>
    <r>
      <t xml:space="preserve">Zmniejsza się dochody na projekt pn. </t>
    </r>
    <r>
      <rPr>
        <i/>
        <sz val="10"/>
        <rFont val="Times New Roman"/>
        <family val="1"/>
      </rPr>
      <t xml:space="preserve">"Infostrada Kujaw i Pomorza 2.0" </t>
    </r>
    <r>
      <rPr>
        <sz val="10"/>
        <rFont val="Times New Roman"/>
        <family val="1"/>
      </rPr>
      <t>realizowany w ramach RPO WK-P 2014-2020, Działania 2.1                         o kwotę 10.490 zł w związku z urealnieniem dotacji od partnerów projektu - jednostek samorządu terytorialnego oraz podmiotów należących do sektora publicznego.</t>
    </r>
  </si>
  <si>
    <t xml:space="preserve">    2) w zakresie wydatków inwestycyjnych - zmniejszenie wydatków finansowanych z budżetu środków europejskich o kwotę 14.412.922 zł 
        w związku z zaprzestaniem realizacji robót drogowych przez wykonawcę i koniecznością przeniesienia środków na rok 2020. Ogólna wartość 
        projektu się nie zmienia;</t>
  </si>
  <si>
    <t xml:space="preserve">        - zmniejszenie wydatków finansowanych z budżetu środków europejskich o kwotę 387.021 zł w związku z urealnieniem źródeł finansowania; </t>
  </si>
  <si>
    <r>
      <t xml:space="preserve"> - zadania inwestycyjnego pn. </t>
    </r>
    <r>
      <rPr>
        <i/>
        <sz val="10"/>
        <rFont val="Times New Roman"/>
        <family val="1"/>
      </rPr>
      <t xml:space="preserve">"Przebudowa mostu w ciągu drogi wojewódzkiej nr 243 w km 18+808 w m. Byszewo"  </t>
    </r>
    <r>
      <rPr>
        <sz val="10"/>
        <rFont val="Times New Roman"/>
        <family val="1"/>
      </rPr>
      <t>i zmniejsza wydatki 
   o kwotę 1.800.000 zł. Zmiana wynika z przedłużającej się procedury dotyczącej uzyskania pozwolenia na budowę i nieuzyskaniem subwencji
   z budżetu państwa.</t>
    </r>
  </si>
  <si>
    <t xml:space="preserve">       - przeniesienie planowanych wydatków inwestycyjnych między podziałkami klasyfikacji budżetowej w kwocie 4.391.117 zł w celu 
         zabezpieczenia środków na zakup infrastruktury informatycznej na potrzeby Województwa niezbędnej do realizacji projektu;</t>
  </si>
  <si>
    <r>
      <t xml:space="preserve">3) projekt pn. </t>
    </r>
    <r>
      <rPr>
        <i/>
        <sz val="10"/>
        <rFont val="Times New Roman"/>
        <family val="1"/>
      </rPr>
      <t xml:space="preserve">"Budowa kujawsko-pomorskiego systemu udostępniania elektronicznej dokumentacji medycznej - II etap" </t>
    </r>
    <r>
      <rPr>
        <sz val="10"/>
        <rFont val="Times New Roman"/>
        <family val="1"/>
      </rPr>
      <t>- zmniejszenie 
    wydatków o kwotę 4.513.918 zł w związku koniecznością przeniesienia zakresu rzeczowo-finansowanego na lata następne. Ogólna wartość 
    projektu nie ulega zmianie.</t>
    </r>
  </si>
  <si>
    <r>
      <t xml:space="preserve">W celu zabezpieczenia środków na zapewnienie właściwej organizacji pracy Sejmiku wprowadza się następujące zmiany w zadaniu własnym pn. </t>
    </r>
    <r>
      <rPr>
        <i/>
        <sz val="10"/>
        <rFont val="Times New Roman"/>
        <family val="1"/>
      </rPr>
      <t>"Sejmik Województwa"</t>
    </r>
    <r>
      <rPr>
        <sz val="10"/>
        <rFont val="Times New Roman"/>
        <family val="1"/>
      </rPr>
      <t>:</t>
    </r>
  </si>
  <si>
    <t>Zwiększa się o kwotę 250.000 zł wydatki zaplanowane na bieżące utrzymanie Urzędu Marszałkowski w Toruniu z przeznaczeniem m.in. na usługi informatyczne, konserwację systemów klimatyzacji, zakup akcesoriów komputerowych oraz zapłatę podatku od nieruchomości zlokalizowanej    przy ul. Kopernika w Toruniu.</t>
  </si>
  <si>
    <r>
      <t xml:space="preserve">Odstępuje się od realizacji zadania pn. </t>
    </r>
    <r>
      <rPr>
        <i/>
        <sz val="10"/>
        <rFont val="Times New Roman"/>
        <family val="1"/>
      </rPr>
      <t xml:space="preserve">"Krzewienie pamięci historycznej poprzez renowację miejsc pamięci narodowej" </t>
    </r>
    <r>
      <rPr>
        <sz val="10"/>
        <rFont val="Times New Roman"/>
        <family val="1"/>
      </rPr>
      <t>i zmniejsza o kwotę          200.000 zł wydatki zaplanowane w formie dotacji celowej na pomoc finansową dla jednostek samorządu terytorialnego na realizację przedsięwzięć związanych z renowacją, utrwalaniem i eksponowaniem miejsc pamięci narodowej. Zmiana wynika z wycofania się potencjalnego partnera z realizacji projektu.</t>
    </r>
  </si>
  <si>
    <t>Określenie wydatków niekwalifikowalnych w ramach powyższych projektów wynika z konieczności zabezpieczenia środków na przygotowanie wniosków o dofinansowanie. W związku z brakiem możliwości wydatkowania w całości w 2019 roku środków zaplanowanych na pokrycie kosztów przygotowywania Programów Funkcjonalno-Użytkowych, część wydatków kwalifikowalnych zabezpieczonych na ich sfinansowanie przeniesiona zostaje na rok 2020;</t>
  </si>
  <si>
    <t>5)</t>
  </si>
  <si>
    <t xml:space="preserve"> - z tytułu kredytu z 2008 r. w kwocie 3.100.000 zł, </t>
  </si>
  <si>
    <t>Środki w kwocie 8.100.000 zł przeznaczone zostaną na wcześniejszą spłatę rat kapitałowych:</t>
  </si>
  <si>
    <t xml:space="preserve"> - z tytułu kredytu z 2009 r. w kwocie 5.000.000 zł, </t>
  </si>
  <si>
    <t>które przewidziane były do spłaty w 2020 r.</t>
  </si>
  <si>
    <t xml:space="preserve">zwiększeniem planowanych rozchodów o kwotę 8.100.000 zł, tj. do kwoty 44.580.952 zł. </t>
  </si>
  <si>
    <r>
      <t xml:space="preserve"> - Muzeum Archeologicznego w Biskupinie w kwocie 210.836 zł z przeznaczeniem na zabezpieczenie wkładu własnego w projekcie 
   pn. </t>
    </r>
    <r>
      <rPr>
        <i/>
        <sz val="10"/>
        <rFont val="Times New Roman"/>
        <family val="1"/>
      </rPr>
      <t>"Termomodernizacja budynku B, C oraz budynku kotłowni na terenie Muzeum Archeologicznego w Biskupinie wraz z wymianą źródła 
   ciepła"</t>
    </r>
    <r>
      <rPr>
        <sz val="10"/>
        <rFont val="Times New Roman"/>
        <family val="1"/>
      </rPr>
      <t xml:space="preserve"> realizowanym w ramach RPO WK-P, Działania 3.3;</t>
    </r>
  </si>
  <si>
    <t>Określa się dochody z tytułu dotacji celowej z budżetu państwa w kwocie 1.876.000 zł na współfinansowanie projektów w ramach Działania 1.2 Wsparcie osób młodych na regionalnym rynku pracy przy jednoczesnym zmniejszeniu dochodów na Poddziałanie 1.2.2 Wsparcie udzielane z Inicjatywy na rzecz zatrudnienia ludzi młodych. Powyższe wynika ze zmiany zakresu rzeczowego projektów przewidzianych do współfinansowania krajowego w ramach Programu Operacyjnego Wiedza Edukacja Rozwój.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</si>
</sst>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\ &quot;zł&quot;"/>
    <numFmt numFmtId="204" formatCode="#,##0.00000"/>
    <numFmt numFmtId="205" formatCode="#,##0.000000"/>
    <numFmt numFmtId="206" formatCode="#,##0.0000000"/>
    <numFmt numFmtId="207" formatCode="#,##0.00000000"/>
    <numFmt numFmtId="208" formatCode="#,##0\ _z_ł"/>
    <numFmt numFmtId="209" formatCode="#,##0.0\ &quot;zł&quot;"/>
    <numFmt numFmtId="210" formatCode="#,##0.000\ &quot;zł&quot;"/>
    <numFmt numFmtId="211" formatCode="#,##0.00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PL"/>
      <family val="0"/>
    </font>
    <font>
      <b/>
      <i/>
      <sz val="12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52" applyFont="1" applyFill="1" applyAlignment="1" applyProtection="1">
      <alignment horizontal="justify" vertical="center" wrapText="1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justify" vertical="top" wrapText="1"/>
      <protection/>
    </xf>
    <xf numFmtId="3" fontId="1" fillId="0" borderId="0" xfId="0" applyNumberFormat="1" applyFont="1" applyFill="1" applyAlignment="1" applyProtection="1">
      <alignment horizontal="justify" vertical="top" wrapText="1"/>
      <protection/>
    </xf>
    <xf numFmtId="0" fontId="4" fillId="0" borderId="0" xfId="52" applyFont="1" applyFill="1" applyAlignment="1" applyProtection="1">
      <alignment vertical="center"/>
      <protection/>
    </xf>
    <xf numFmtId="0" fontId="3" fillId="33" borderId="0" xfId="52" applyFont="1" applyFill="1" applyAlignment="1" applyProtection="1">
      <alignment horizontal="center"/>
      <protection/>
    </xf>
    <xf numFmtId="0" fontId="3" fillId="33" borderId="0" xfId="52" applyFont="1" applyFill="1" applyAlignment="1" applyProtection="1">
      <alignment wrapText="1"/>
      <protection/>
    </xf>
    <xf numFmtId="3" fontId="3" fillId="33" borderId="0" xfId="52" applyNumberFormat="1" applyFont="1" applyFill="1" applyAlignment="1" applyProtection="1">
      <alignment/>
      <protection/>
    </xf>
    <xf numFmtId="0" fontId="3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center"/>
      <protection/>
    </xf>
    <xf numFmtId="0" fontId="1" fillId="0" borderId="0" xfId="52" applyFont="1" applyFill="1" applyAlignment="1" applyProtection="1">
      <alignment horizontal="left" wrapText="1"/>
      <protection/>
    </xf>
    <xf numFmtId="3" fontId="1" fillId="0" borderId="0" xfId="52" applyNumberFormat="1" applyFont="1" applyFill="1" applyAlignment="1" applyProtection="1">
      <alignment horizontal="left" wrapText="1"/>
      <protection/>
    </xf>
    <xf numFmtId="0" fontId="1" fillId="0" borderId="0" xfId="52" applyFont="1" applyFill="1" applyProtection="1">
      <alignment/>
      <protection/>
    </xf>
    <xf numFmtId="0" fontId="5" fillId="0" borderId="11" xfId="52" applyFont="1" applyFill="1" applyBorder="1" applyAlignment="1" applyProtection="1">
      <alignment horizontal="center" vertical="center"/>
      <protection/>
    </xf>
    <xf numFmtId="0" fontId="5" fillId="0" borderId="11" xfId="52" applyFont="1" applyFill="1" applyBorder="1" applyAlignment="1" applyProtection="1">
      <alignment vertical="center" wrapText="1"/>
      <protection/>
    </xf>
    <xf numFmtId="3" fontId="5" fillId="0" borderId="11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4" fillId="0" borderId="0" xfId="52" applyFont="1" applyFill="1" applyAlignment="1" applyProtection="1">
      <alignment vertical="center" wrapText="1"/>
      <protection/>
    </xf>
    <xf numFmtId="3" fontId="4" fillId="0" borderId="0" xfId="52" applyNumberFormat="1" applyFont="1" applyFill="1" applyAlignment="1" applyProtection="1">
      <alignment vertical="center"/>
      <protection/>
    </xf>
    <xf numFmtId="0" fontId="1" fillId="0" borderId="0" xfId="52" applyFont="1" applyFill="1" applyAlignment="1" applyProtection="1">
      <alignment horizontal="justify" wrapText="1"/>
      <protection/>
    </xf>
    <xf numFmtId="0" fontId="5" fillId="0" borderId="0" xfId="52" applyFont="1" applyFill="1" applyBorder="1" applyAlignment="1" applyProtection="1">
      <alignment horizontal="center" vertical="center"/>
      <protection/>
    </xf>
    <xf numFmtId="49" fontId="4" fillId="0" borderId="0" xfId="52" applyNumberFormat="1" applyFont="1" applyFill="1" applyAlignment="1" applyProtection="1">
      <alignment horizontal="center" vertical="center"/>
      <protection/>
    </xf>
    <xf numFmtId="3" fontId="1" fillId="0" borderId="0" xfId="52" applyNumberFormat="1" applyFont="1" applyFill="1" applyAlignment="1" applyProtection="1">
      <alignment horizontal="justify" vertical="center" wrapText="1"/>
      <protection/>
    </xf>
    <xf numFmtId="3" fontId="5" fillId="0" borderId="11" xfId="52" applyNumberFormat="1" applyFont="1" applyFill="1" applyBorder="1" applyAlignment="1" applyProtection="1">
      <alignment vertical="center" wrapText="1"/>
      <protection/>
    </xf>
    <xf numFmtId="3" fontId="4" fillId="0" borderId="0" xfId="52" applyNumberFormat="1" applyFont="1" applyFill="1" applyAlignment="1" applyProtection="1">
      <alignment vertical="center" wrapText="1"/>
      <protection/>
    </xf>
    <xf numFmtId="0" fontId="5" fillId="0" borderId="11" xfId="52" applyFont="1" applyFill="1" applyBorder="1" applyAlignment="1" applyProtection="1">
      <alignment horizontal="center" vertical="top"/>
      <protection/>
    </xf>
    <xf numFmtId="3" fontId="5" fillId="0" borderId="11" xfId="52" applyNumberFormat="1" applyFont="1" applyFill="1" applyBorder="1" applyAlignment="1" applyProtection="1">
      <alignment/>
      <protection/>
    </xf>
    <xf numFmtId="0" fontId="4" fillId="0" borderId="0" xfId="52" applyFont="1" applyFill="1" applyAlignment="1" applyProtection="1">
      <alignment horizontal="center" vertical="top"/>
      <protection/>
    </xf>
    <xf numFmtId="3" fontId="4" fillId="0" borderId="0" xfId="52" applyNumberFormat="1" applyFont="1" applyFill="1" applyAlignment="1" applyProtection="1">
      <alignment/>
      <protection/>
    </xf>
    <xf numFmtId="0" fontId="4" fillId="0" borderId="0" xfId="52" applyFont="1" applyFill="1" applyAlignment="1" applyProtection="1">
      <alignment wrapText="1"/>
      <protection/>
    </xf>
    <xf numFmtId="0" fontId="1" fillId="0" borderId="0" xfId="52" applyFont="1" applyFill="1" applyAlignment="1" applyProtection="1">
      <alignment horizontal="center" wrapText="1"/>
      <protection/>
    </xf>
    <xf numFmtId="203" fontId="1" fillId="0" borderId="0" xfId="52" applyNumberFormat="1" applyFont="1" applyFill="1" applyAlignment="1" applyProtection="1">
      <alignment horizontal="right" wrapText="1"/>
      <protection/>
    </xf>
    <xf numFmtId="0" fontId="1" fillId="0" borderId="0" xfId="52" applyFont="1" applyFill="1" applyAlignment="1" applyProtection="1">
      <alignment horizontal="center" vertical="center" wrapText="1"/>
      <protection/>
    </xf>
    <xf numFmtId="203" fontId="1" fillId="0" borderId="0" xfId="52" applyNumberFormat="1" applyFont="1" applyFill="1" applyAlignment="1" applyProtection="1">
      <alignment horizontal="right" vertical="center" wrapText="1"/>
      <protection/>
    </xf>
    <xf numFmtId="0" fontId="5" fillId="0" borderId="0" xfId="52" applyFont="1" applyFill="1" applyProtection="1">
      <alignment/>
      <protection/>
    </xf>
    <xf numFmtId="0" fontId="4" fillId="0" borderId="0" xfId="52" applyFont="1" applyFill="1" applyAlignment="1" applyProtection="1">
      <alignment horizontal="justify" vertical="center" wrapText="1"/>
      <protection/>
    </xf>
    <xf numFmtId="0" fontId="5" fillId="0" borderId="11" xfId="52" applyFont="1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wrapText="1"/>
      <protection/>
    </xf>
    <xf numFmtId="3" fontId="3" fillId="33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wrapText="1"/>
      <protection/>
    </xf>
    <xf numFmtId="3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49" fontId="1" fillId="0" borderId="0" xfId="52" applyNumberFormat="1" applyFont="1" applyFill="1" applyAlignment="1" applyProtection="1">
      <alignment horizontal="justify" vertical="center" wrapText="1"/>
      <protection/>
    </xf>
    <xf numFmtId="3" fontId="1" fillId="0" borderId="0" xfId="52" applyNumberFormat="1" applyFont="1" applyFill="1" applyAlignment="1" applyProtection="1">
      <alignment horizontal="justify" wrapText="1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horizontal="center" vertical="center"/>
      <protection/>
    </xf>
    <xf numFmtId="0" fontId="5" fillId="0" borderId="12" xfId="52" applyFont="1" applyFill="1" applyBorder="1" applyAlignment="1" applyProtection="1">
      <alignment vertical="center" wrapText="1"/>
      <protection/>
    </xf>
    <xf numFmtId="3" fontId="5" fillId="0" borderId="12" xfId="52" applyNumberFormat="1" applyFont="1" applyFill="1" applyBorder="1" applyAlignment="1" applyProtection="1">
      <alignment vertical="center"/>
      <protection/>
    </xf>
    <xf numFmtId="0" fontId="4" fillId="0" borderId="0" xfId="52" applyFont="1" applyFill="1" applyAlignment="1" applyProtection="1">
      <alignment vertical="top"/>
      <protection/>
    </xf>
    <xf numFmtId="0" fontId="4" fillId="0" borderId="0" xfId="52" applyFont="1" applyFill="1" applyAlignment="1" applyProtection="1">
      <alignment horizontal="center"/>
      <protection/>
    </xf>
    <xf numFmtId="0" fontId="4" fillId="0" borderId="0" xfId="52" applyFont="1" applyFill="1" applyAlignment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3" fontId="5" fillId="33" borderId="13" xfId="0" applyNumberFormat="1" applyFont="1" applyFill="1" applyBorder="1" applyAlignment="1" applyProtection="1">
      <alignment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3" fontId="1" fillId="0" borderId="10" xfId="52" applyNumberFormat="1" applyFont="1" applyFill="1" applyBorder="1" applyAlignment="1" applyProtection="1">
      <alignment vertical="center"/>
      <protection/>
    </xf>
    <xf numFmtId="0" fontId="5" fillId="0" borderId="0" xfId="52" applyFont="1" applyFill="1" applyAlignment="1" applyProtection="1">
      <alignment horizontal="left" vertical="center"/>
      <protection/>
    </xf>
    <xf numFmtId="4" fontId="1" fillId="0" borderId="10" xfId="52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horizontal="justify" vertical="center" wrapText="1"/>
      <protection/>
    </xf>
    <xf numFmtId="3" fontId="3" fillId="33" borderId="0" xfId="52" applyNumberFormat="1" applyFont="1" applyFill="1" applyProtection="1">
      <alignment/>
      <protection/>
    </xf>
    <xf numFmtId="0" fontId="1" fillId="0" borderId="0" xfId="52" applyFont="1" applyFill="1" applyAlignment="1" applyProtection="1">
      <alignment wrapText="1"/>
      <protection/>
    </xf>
    <xf numFmtId="3" fontId="1" fillId="0" borderId="0" xfId="52" applyNumberFormat="1" applyFont="1" applyFill="1" applyAlignment="1" applyProtection="1">
      <alignment wrapText="1"/>
      <protection/>
    </xf>
    <xf numFmtId="0" fontId="1" fillId="0" borderId="0" xfId="52" applyFont="1" applyFill="1" applyAlignment="1" applyProtection="1">
      <alignment horizontal="right" vertical="center" wrapText="1"/>
      <protection/>
    </xf>
    <xf numFmtId="0" fontId="1" fillId="0" borderId="0" xfId="52" applyFont="1" applyFill="1" applyAlignment="1" applyProtection="1">
      <alignment horizontal="right" vertical="top" wrapText="1"/>
      <protection/>
    </xf>
    <xf numFmtId="0" fontId="1" fillId="0" borderId="0" xfId="52" applyFont="1" applyFill="1" applyAlignment="1" applyProtection="1">
      <alignment horizontal="center" vertical="top"/>
      <protection/>
    </xf>
    <xf numFmtId="0" fontId="1" fillId="0" borderId="0" xfId="52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wrapText="1"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0" xfId="52" applyFont="1" applyFill="1" applyBorder="1" applyAlignment="1" applyProtection="1">
      <alignment horizontal="left" vertical="center" wrapText="1"/>
      <protection/>
    </xf>
    <xf numFmtId="0" fontId="1" fillId="0" borderId="0" xfId="52" applyFont="1" applyFill="1" applyAlignment="1" applyProtection="1">
      <alignment horizontal="justify" vertical="center" wrapText="1"/>
      <protection/>
    </xf>
    <xf numFmtId="0" fontId="1" fillId="0" borderId="0" xfId="52" applyFont="1" applyFill="1" applyBorder="1" applyAlignment="1" applyProtection="1">
      <alignment horizontal="justify" vertical="center" wrapText="1"/>
      <protection/>
    </xf>
    <xf numFmtId="0" fontId="1" fillId="0" borderId="0" xfId="52" applyFont="1" applyFill="1" applyAlignment="1" applyProtection="1">
      <alignment horizontal="left" vertical="center" wrapText="1"/>
      <protection/>
    </xf>
    <xf numFmtId="0" fontId="1" fillId="0" borderId="0" xfId="52" applyFont="1" applyFill="1" applyAlignment="1" applyProtection="1">
      <alignment horizontal="justify" wrapText="1"/>
      <protection/>
    </xf>
    <xf numFmtId="0" fontId="1" fillId="0" borderId="0" xfId="52" applyFont="1" applyFill="1" applyBorder="1" applyAlignment="1" applyProtection="1">
      <alignment horizontal="justify" wrapText="1"/>
      <protection/>
    </xf>
    <xf numFmtId="0" fontId="1" fillId="0" borderId="14" xfId="52" applyFont="1" applyFill="1" applyBorder="1" applyAlignment="1" applyProtection="1">
      <alignment horizontal="left" vertical="center" wrapText="1"/>
      <protection/>
    </xf>
    <xf numFmtId="0" fontId="1" fillId="0" borderId="15" xfId="52" applyFont="1" applyFill="1" applyBorder="1" applyAlignment="1" applyProtection="1">
      <alignment horizontal="left" vertical="center" wrapText="1"/>
      <protection/>
    </xf>
    <xf numFmtId="0" fontId="1" fillId="0" borderId="0" xfId="52" applyFont="1" applyFill="1" applyAlignment="1" applyProtection="1">
      <alignment horizontal="justify" vertical="top" wrapText="1"/>
      <protection/>
    </xf>
    <xf numFmtId="0" fontId="1" fillId="0" borderId="0" xfId="52" applyFont="1" applyFill="1" applyBorder="1" applyAlignment="1" applyProtection="1">
      <alignment horizontal="left" wrapText="1"/>
      <protection/>
    </xf>
    <xf numFmtId="0" fontId="1" fillId="0" borderId="16" xfId="52" applyFont="1" applyFill="1" applyBorder="1" applyAlignment="1" applyProtection="1">
      <alignment horizontal="left" vertical="center" wrapText="1"/>
      <protection/>
    </xf>
    <xf numFmtId="0" fontId="1" fillId="0" borderId="17" xfId="52" applyFont="1" applyFill="1" applyBorder="1" applyAlignment="1" applyProtection="1">
      <alignment horizontal="left" vertical="center" wrapText="1"/>
      <protection/>
    </xf>
    <xf numFmtId="0" fontId="1" fillId="0" borderId="18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1" fillId="0" borderId="19" xfId="52" applyFont="1" applyFill="1" applyBorder="1" applyAlignment="1" applyProtection="1">
      <alignment horizontal="left" vertical="center" wrapText="1"/>
      <protection/>
    </xf>
    <xf numFmtId="0" fontId="1" fillId="0" borderId="20" xfId="52" applyFont="1" applyFill="1" applyBorder="1" applyAlignment="1" applyProtection="1">
      <alignment horizontal="left" vertical="center" wrapText="1"/>
      <protection/>
    </xf>
    <xf numFmtId="0" fontId="2" fillId="0" borderId="21" xfId="52" applyFont="1" applyFill="1" applyBorder="1" applyAlignment="1" applyProtection="1">
      <alignment horizontal="center" vertical="center" wrapText="1"/>
      <protection/>
    </xf>
    <xf numFmtId="0" fontId="2" fillId="0" borderId="22" xfId="52" applyFont="1" applyFill="1" applyBorder="1" applyAlignment="1" applyProtection="1">
      <alignment horizontal="center" vertical="center" wrapText="1"/>
      <protection/>
    </xf>
    <xf numFmtId="0" fontId="1" fillId="0" borderId="21" xfId="52" applyFont="1" applyFill="1" applyBorder="1" applyAlignment="1" applyProtection="1">
      <alignment horizontal="left" vertical="center" wrapText="1"/>
      <protection/>
    </xf>
    <xf numFmtId="0" fontId="1" fillId="0" borderId="22" xfId="52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52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1" fillId="0" borderId="19" xfId="52" applyFont="1" applyFill="1" applyBorder="1" applyAlignment="1" applyProtection="1">
      <alignment horizontal="justify" vertical="center" wrapText="1"/>
      <protection/>
    </xf>
    <xf numFmtId="0" fontId="1" fillId="0" borderId="20" xfId="52" applyFont="1" applyFill="1" applyBorder="1" applyAlignment="1" applyProtection="1">
      <alignment horizontal="justify" vertical="center" wrapText="1"/>
      <protection/>
    </xf>
    <xf numFmtId="0" fontId="1" fillId="0" borderId="0" xfId="52" applyFont="1" applyFill="1" applyBorder="1" applyAlignment="1" applyProtection="1">
      <alignment horizontal="left" vertical="top" wrapText="1"/>
      <protection/>
    </xf>
    <xf numFmtId="3" fontId="1" fillId="0" borderId="0" xfId="52" applyNumberFormat="1" applyFont="1" applyFill="1" applyAlignment="1" applyProtection="1">
      <alignment horizontal="justify" vertical="center" wrapText="1"/>
      <protection/>
    </xf>
    <xf numFmtId="3" fontId="1" fillId="0" borderId="0" xfId="52" applyNumberFormat="1" applyFont="1" applyFill="1" applyAlignment="1" applyProtection="1">
      <alignment horizontal="justify" wrapText="1"/>
      <protection/>
    </xf>
    <xf numFmtId="0" fontId="1" fillId="0" borderId="0" xfId="55" applyFont="1" applyFill="1" applyAlignment="1" applyProtection="1">
      <alignment horizontal="justify" vertical="center" wrapText="1"/>
      <protection/>
    </xf>
    <xf numFmtId="0" fontId="1" fillId="0" borderId="0" xfId="55" applyFont="1" applyFill="1" applyAlignment="1" applyProtection="1">
      <alignment horizontal="justify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Obliczenia" xfId="56"/>
    <cellStyle name="Followed Hyperlink" xfId="57"/>
    <cellStyle name="Percent" xfId="58"/>
    <cellStyle name="Styl 1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459"/>
  <sheetViews>
    <sheetView tabSelected="1" view="pageBreakPreview"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1" width="3.57421875" style="53" customWidth="1"/>
    <col min="2" max="2" width="6.28125" style="53" customWidth="1"/>
    <col min="3" max="3" width="44.421875" style="92" customWidth="1"/>
    <col min="4" max="4" width="13.140625" style="93" customWidth="1"/>
    <col min="5" max="5" width="14.28125" style="93" customWidth="1"/>
    <col min="6" max="6" width="13.57421875" style="93" customWidth="1"/>
    <col min="7" max="7" width="12.7109375" style="93" customWidth="1"/>
    <col min="8" max="8" width="13.00390625" style="93" customWidth="1"/>
    <col min="9" max="16384" width="9.140625" style="56" customWidth="1"/>
  </cols>
  <sheetData>
    <row r="1" spans="1:8" s="2" customFormat="1" ht="18" customHeight="1">
      <c r="A1" s="118" t="s">
        <v>23</v>
      </c>
      <c r="B1" s="118"/>
      <c r="C1" s="118"/>
      <c r="D1" s="118"/>
      <c r="E1" s="118"/>
      <c r="F1" s="118"/>
      <c r="G1" s="118"/>
      <c r="H1" s="118"/>
    </row>
    <row r="2" spans="1:8" s="3" customFormat="1" ht="18" customHeight="1">
      <c r="A2" s="109" t="s">
        <v>0</v>
      </c>
      <c r="B2" s="109"/>
      <c r="C2" s="109"/>
      <c r="D2" s="109"/>
      <c r="E2" s="109"/>
      <c r="F2" s="109"/>
      <c r="G2" s="109"/>
      <c r="H2" s="109"/>
    </row>
    <row r="3" spans="1:8" s="4" customFormat="1" ht="70.5" customHeight="1">
      <c r="A3" s="95" t="s">
        <v>315</v>
      </c>
      <c r="B3" s="95"/>
      <c r="C3" s="95"/>
      <c r="D3" s="95"/>
      <c r="E3" s="95"/>
      <c r="F3" s="95"/>
      <c r="G3" s="95"/>
      <c r="H3" s="95"/>
    </row>
    <row r="4" spans="1:152" s="4" customFormat="1" ht="59.25" customHeight="1">
      <c r="A4" s="95" t="s">
        <v>296</v>
      </c>
      <c r="B4" s="95"/>
      <c r="C4" s="95"/>
      <c r="D4" s="95"/>
      <c r="E4" s="95"/>
      <c r="F4" s="95"/>
      <c r="G4" s="95"/>
      <c r="H4" s="9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</row>
    <row r="5" spans="1:8" s="3" customFormat="1" ht="15.7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8" s="2" customFormat="1" ht="69" customHeight="1">
      <c r="A6" s="96" t="s">
        <v>136</v>
      </c>
      <c r="B6" s="96"/>
      <c r="C6" s="96"/>
      <c r="D6" s="96"/>
      <c r="E6" s="96"/>
      <c r="F6" s="96"/>
      <c r="G6" s="96"/>
      <c r="H6" s="96"/>
    </row>
    <row r="7" spans="1:8" s="2" customFormat="1" ht="25.5" customHeight="1">
      <c r="A7" s="96" t="s">
        <v>364</v>
      </c>
      <c r="B7" s="96"/>
      <c r="C7" s="96"/>
      <c r="D7" s="96"/>
      <c r="E7" s="96"/>
      <c r="F7" s="96"/>
      <c r="G7" s="96"/>
      <c r="H7" s="96"/>
    </row>
    <row r="8" spans="1:8" s="3" customFormat="1" ht="18" customHeight="1">
      <c r="A8" s="109" t="s">
        <v>37</v>
      </c>
      <c r="B8" s="109"/>
      <c r="C8" s="109"/>
      <c r="D8" s="109"/>
      <c r="E8" s="109"/>
      <c r="F8" s="109"/>
      <c r="G8" s="109"/>
      <c r="H8" s="109"/>
    </row>
    <row r="9" spans="1:8" s="7" customFormat="1" ht="20.25" customHeight="1">
      <c r="A9" s="108" t="s">
        <v>3</v>
      </c>
      <c r="B9" s="108"/>
      <c r="C9" s="108"/>
      <c r="D9" s="108"/>
      <c r="E9" s="108"/>
      <c r="F9" s="108"/>
      <c r="G9" s="108"/>
      <c r="H9" s="108"/>
    </row>
    <row r="10" spans="1:8" s="7" customFormat="1" ht="18" customHeight="1">
      <c r="A10" s="117" t="s">
        <v>109</v>
      </c>
      <c r="B10" s="117"/>
      <c r="C10" s="117"/>
      <c r="D10" s="117"/>
      <c r="E10" s="117"/>
      <c r="F10" s="117"/>
      <c r="G10" s="117"/>
      <c r="H10" s="117"/>
    </row>
    <row r="11" spans="1:8" s="10" customFormat="1" ht="91.5" customHeight="1">
      <c r="A11" s="8" t="s">
        <v>13</v>
      </c>
      <c r="B11" s="113" t="s">
        <v>4</v>
      </c>
      <c r="C11" s="114"/>
      <c r="D11" s="9" t="s">
        <v>5</v>
      </c>
      <c r="E11" s="9" t="s">
        <v>8</v>
      </c>
      <c r="F11" s="9" t="s">
        <v>6</v>
      </c>
      <c r="G11" s="9" t="s">
        <v>14</v>
      </c>
      <c r="H11" s="9" t="s">
        <v>7</v>
      </c>
    </row>
    <row r="12" spans="1:8" s="14" customFormat="1" ht="4.5" customHeight="1">
      <c r="A12" s="11"/>
      <c r="B12" s="11"/>
      <c r="C12" s="12"/>
      <c r="D12" s="12"/>
      <c r="E12" s="12"/>
      <c r="F12" s="12"/>
      <c r="G12" s="12"/>
      <c r="H12" s="13"/>
    </row>
    <row r="13" spans="1:8" s="18" customFormat="1" ht="14.25" customHeight="1">
      <c r="A13" s="15" t="s">
        <v>9</v>
      </c>
      <c r="B13" s="15"/>
      <c r="C13" s="16" t="s">
        <v>24</v>
      </c>
      <c r="D13" s="17"/>
      <c r="E13" s="17"/>
      <c r="F13" s="17"/>
      <c r="G13" s="17"/>
      <c r="H13" s="17"/>
    </row>
    <row r="14" spans="1:8" s="22" customFormat="1" ht="4.5" customHeight="1">
      <c r="A14" s="19"/>
      <c r="B14" s="19"/>
      <c r="C14" s="20"/>
      <c r="D14" s="20"/>
      <c r="E14" s="20"/>
      <c r="F14" s="20"/>
      <c r="G14" s="20"/>
      <c r="H14" s="21"/>
    </row>
    <row r="15" spans="1:8" s="26" customFormat="1" ht="24" customHeight="1">
      <c r="A15" s="23"/>
      <c r="B15" s="23"/>
      <c r="C15" s="24" t="s">
        <v>15</v>
      </c>
      <c r="D15" s="25">
        <v>1054564971</v>
      </c>
      <c r="E15" s="25">
        <f>E24+E61+E96+E111+E115+E53+E105+E17+E92+E35+E49+E45+E57</f>
        <v>40650204</v>
      </c>
      <c r="F15" s="25">
        <f>F24+F61+F96+F111+F115+F53+F105+F17+F92+F35+F49+F45+F57</f>
        <v>19511978</v>
      </c>
      <c r="G15" s="25">
        <f>G24+G61+G96+G111+G115+G53+G105+G17+G92+G35+G49+G45+G57</f>
        <v>9690145</v>
      </c>
      <c r="H15" s="25">
        <f>D15+E15-F15</f>
        <v>1075703197</v>
      </c>
    </row>
    <row r="16" spans="1:8" s="28" customFormat="1" ht="3.75" customHeight="1">
      <c r="A16" s="27"/>
      <c r="B16" s="27"/>
      <c r="C16" s="1"/>
      <c r="D16" s="1"/>
      <c r="E16" s="1"/>
      <c r="F16" s="1"/>
      <c r="G16" s="1"/>
      <c r="H16" s="1"/>
    </row>
    <row r="17" spans="1:8" s="26" customFormat="1" ht="24.75" customHeight="1">
      <c r="A17" s="23"/>
      <c r="B17" s="23">
        <v>150</v>
      </c>
      <c r="C17" s="24" t="s">
        <v>77</v>
      </c>
      <c r="D17" s="25">
        <v>4100417</v>
      </c>
      <c r="E17" s="25">
        <f>E18</f>
        <v>0</v>
      </c>
      <c r="F17" s="25">
        <f>F18</f>
        <v>142398</v>
      </c>
      <c r="G17" s="25">
        <f>G18</f>
        <v>0</v>
      </c>
      <c r="H17" s="25">
        <f>D17+E17-F17</f>
        <v>3958019</v>
      </c>
    </row>
    <row r="18" spans="1:8" s="14" customFormat="1" ht="18" customHeight="1">
      <c r="A18" s="11"/>
      <c r="B18" s="11">
        <v>15095</v>
      </c>
      <c r="C18" s="29" t="s">
        <v>21</v>
      </c>
      <c r="D18" s="30">
        <v>369286</v>
      </c>
      <c r="E18" s="30">
        <v>0</v>
      </c>
      <c r="F18" s="30">
        <v>142398</v>
      </c>
      <c r="G18" s="30">
        <v>0</v>
      </c>
      <c r="H18" s="30">
        <f>D18+E18-F18</f>
        <v>226888</v>
      </c>
    </row>
    <row r="19" spans="1:8" s="14" customFormat="1" ht="15" customHeight="1">
      <c r="A19" s="11"/>
      <c r="B19" s="11"/>
      <c r="C19" s="98" t="s">
        <v>161</v>
      </c>
      <c r="D19" s="98"/>
      <c r="E19" s="98"/>
      <c r="F19" s="98"/>
      <c r="G19" s="98"/>
      <c r="H19" s="98"/>
    </row>
    <row r="20" spans="1:8" s="26" customFormat="1" ht="14.25" customHeight="1">
      <c r="A20" s="32"/>
      <c r="B20" s="32"/>
      <c r="C20" s="95" t="s">
        <v>316</v>
      </c>
      <c r="D20" s="95"/>
      <c r="E20" s="95"/>
      <c r="F20" s="95"/>
      <c r="G20" s="95"/>
      <c r="H20" s="95"/>
    </row>
    <row r="21" spans="1:8" s="26" customFormat="1" ht="14.25" customHeight="1">
      <c r="A21" s="32"/>
      <c r="B21" s="32"/>
      <c r="C21" s="95" t="s">
        <v>162</v>
      </c>
      <c r="D21" s="95"/>
      <c r="E21" s="95"/>
      <c r="F21" s="95"/>
      <c r="G21" s="95"/>
      <c r="H21" s="95"/>
    </row>
    <row r="22" spans="1:8" s="26" customFormat="1" ht="15" customHeight="1">
      <c r="A22" s="32"/>
      <c r="B22" s="32"/>
      <c r="C22" s="95" t="s">
        <v>318</v>
      </c>
      <c r="D22" s="95"/>
      <c r="E22" s="95"/>
      <c r="F22" s="95"/>
      <c r="G22" s="95"/>
      <c r="H22" s="95"/>
    </row>
    <row r="23" spans="1:8" s="26" customFormat="1" ht="4.5" customHeight="1">
      <c r="A23" s="32"/>
      <c r="B23" s="32"/>
      <c r="C23" s="1"/>
      <c r="D23" s="1"/>
      <c r="E23" s="1"/>
      <c r="F23" s="1"/>
      <c r="G23" s="1"/>
      <c r="H23" s="1"/>
    </row>
    <row r="24" spans="1:8" s="26" customFormat="1" ht="24.75" customHeight="1">
      <c r="A24" s="23"/>
      <c r="B24" s="23">
        <v>600</v>
      </c>
      <c r="C24" s="24" t="s">
        <v>33</v>
      </c>
      <c r="D24" s="25">
        <v>93111119</v>
      </c>
      <c r="E24" s="25">
        <f>E27+E25+E31</f>
        <v>601153</v>
      </c>
      <c r="F24" s="25">
        <f>F27+F25+F31</f>
        <v>300000</v>
      </c>
      <c r="G24" s="25">
        <f>G27+G25+G31</f>
        <v>0</v>
      </c>
      <c r="H24" s="25">
        <f>D24+E24-F24</f>
        <v>93412272</v>
      </c>
    </row>
    <row r="25" spans="1:8" s="14" customFormat="1" ht="19.5" customHeight="1">
      <c r="A25" s="11"/>
      <c r="B25" s="11">
        <v>60002</v>
      </c>
      <c r="C25" s="29" t="s">
        <v>86</v>
      </c>
      <c r="D25" s="30">
        <v>15129</v>
      </c>
      <c r="E25" s="30">
        <v>432914</v>
      </c>
      <c r="F25" s="30">
        <v>0</v>
      </c>
      <c r="G25" s="30">
        <v>0</v>
      </c>
      <c r="H25" s="30">
        <f>D25+E25-F25</f>
        <v>448043</v>
      </c>
    </row>
    <row r="26" spans="1:8" s="26" customFormat="1" ht="50.25" customHeight="1">
      <c r="A26" s="32"/>
      <c r="B26" s="11"/>
      <c r="C26" s="95" t="s">
        <v>365</v>
      </c>
      <c r="D26" s="95"/>
      <c r="E26" s="95"/>
      <c r="F26" s="95"/>
      <c r="G26" s="95"/>
      <c r="H26" s="95"/>
    </row>
    <row r="27" spans="1:8" s="14" customFormat="1" ht="21.75" customHeight="1">
      <c r="A27" s="11"/>
      <c r="B27" s="33" t="s">
        <v>60</v>
      </c>
      <c r="C27" s="29" t="s">
        <v>59</v>
      </c>
      <c r="D27" s="30">
        <v>40479068</v>
      </c>
      <c r="E27" s="30">
        <v>440</v>
      </c>
      <c r="F27" s="30">
        <v>300000</v>
      </c>
      <c r="G27" s="30">
        <v>0</v>
      </c>
      <c r="H27" s="30">
        <f>D27+E27-F27</f>
        <v>40179508</v>
      </c>
    </row>
    <row r="28" spans="1:8" s="14" customFormat="1" ht="27.75" customHeight="1">
      <c r="A28" s="11"/>
      <c r="B28" s="11"/>
      <c r="C28" s="99" t="s">
        <v>270</v>
      </c>
      <c r="D28" s="99"/>
      <c r="E28" s="99"/>
      <c r="F28" s="99"/>
      <c r="G28" s="99"/>
      <c r="H28" s="99"/>
    </row>
    <row r="29" spans="1:8" s="14" customFormat="1" ht="40.5" customHeight="1">
      <c r="A29" s="11"/>
      <c r="B29" s="11"/>
      <c r="C29" s="95" t="s">
        <v>271</v>
      </c>
      <c r="D29" s="95"/>
      <c r="E29" s="95"/>
      <c r="F29" s="95"/>
      <c r="G29" s="95"/>
      <c r="H29" s="95"/>
    </row>
    <row r="30" spans="1:8" s="14" customFormat="1" ht="55.5" customHeight="1">
      <c r="A30" s="11"/>
      <c r="B30" s="11"/>
      <c r="C30" s="96" t="s">
        <v>317</v>
      </c>
      <c r="D30" s="96"/>
      <c r="E30" s="96"/>
      <c r="F30" s="96"/>
      <c r="G30" s="96"/>
      <c r="H30" s="96"/>
    </row>
    <row r="31" spans="1:8" s="14" customFormat="1" ht="21" customHeight="1">
      <c r="A31" s="11"/>
      <c r="B31" s="33" t="s">
        <v>148</v>
      </c>
      <c r="C31" s="29" t="s">
        <v>21</v>
      </c>
      <c r="D31" s="30">
        <v>735479</v>
      </c>
      <c r="E31" s="30">
        <v>167799</v>
      </c>
      <c r="F31" s="30">
        <v>0</v>
      </c>
      <c r="G31" s="30">
        <v>0</v>
      </c>
      <c r="H31" s="30">
        <f>D31+E31-F31</f>
        <v>903278</v>
      </c>
    </row>
    <row r="32" spans="1:8" s="26" customFormat="1" ht="40.5" customHeight="1">
      <c r="A32" s="32"/>
      <c r="B32" s="32"/>
      <c r="C32" s="95" t="s">
        <v>149</v>
      </c>
      <c r="D32" s="95"/>
      <c r="E32" s="95"/>
      <c r="F32" s="95"/>
      <c r="G32" s="95"/>
      <c r="H32" s="95"/>
    </row>
    <row r="33" spans="1:8" s="28" customFormat="1" ht="15.75" customHeight="1">
      <c r="A33" s="27"/>
      <c r="B33" s="27"/>
      <c r="C33" s="1"/>
      <c r="D33" s="1"/>
      <c r="E33" s="1"/>
      <c r="F33" s="1"/>
      <c r="G33" s="1"/>
      <c r="H33" s="34"/>
    </row>
    <row r="34" spans="1:8" s="28" customFormat="1" ht="6" customHeight="1">
      <c r="A34" s="27"/>
      <c r="B34" s="27"/>
      <c r="C34" s="1"/>
      <c r="D34" s="1"/>
      <c r="E34" s="1"/>
      <c r="F34" s="1"/>
      <c r="G34" s="1"/>
      <c r="H34" s="34"/>
    </row>
    <row r="35" spans="1:8" s="26" customFormat="1" ht="23.25" customHeight="1">
      <c r="A35" s="23"/>
      <c r="B35" s="23">
        <v>630</v>
      </c>
      <c r="C35" s="35" t="s">
        <v>87</v>
      </c>
      <c r="D35" s="25">
        <v>547039</v>
      </c>
      <c r="E35" s="25">
        <f>E38+E36</f>
        <v>5859</v>
      </c>
      <c r="F35" s="25">
        <f>F38+F36</f>
        <v>53697</v>
      </c>
      <c r="G35" s="25">
        <f>G38+G36</f>
        <v>0</v>
      </c>
      <c r="H35" s="25">
        <f>D35+E35-F35</f>
        <v>499201</v>
      </c>
    </row>
    <row r="36" spans="1:8" s="14" customFormat="1" ht="20.25" customHeight="1">
      <c r="A36" s="11"/>
      <c r="B36" s="11">
        <v>63003</v>
      </c>
      <c r="C36" s="36" t="s">
        <v>239</v>
      </c>
      <c r="D36" s="30">
        <v>9546</v>
      </c>
      <c r="E36" s="30">
        <v>5859</v>
      </c>
      <c r="F36" s="30">
        <v>0</v>
      </c>
      <c r="G36" s="30">
        <v>0</v>
      </c>
      <c r="H36" s="30">
        <f>D36+E36-F36</f>
        <v>15405</v>
      </c>
    </row>
    <row r="37" spans="1:8" s="26" customFormat="1" ht="27.75" customHeight="1">
      <c r="A37" s="32"/>
      <c r="B37" s="32"/>
      <c r="C37" s="95" t="s">
        <v>297</v>
      </c>
      <c r="D37" s="95"/>
      <c r="E37" s="95"/>
      <c r="F37" s="95"/>
      <c r="G37" s="95"/>
      <c r="H37" s="95"/>
    </row>
    <row r="38" spans="1:8" s="14" customFormat="1" ht="20.25" customHeight="1">
      <c r="A38" s="11"/>
      <c r="B38" s="11">
        <v>63095</v>
      </c>
      <c r="C38" s="36" t="s">
        <v>21</v>
      </c>
      <c r="D38" s="30">
        <v>537493</v>
      </c>
      <c r="E38" s="30">
        <v>0</v>
      </c>
      <c r="F38" s="30">
        <v>53697</v>
      </c>
      <c r="G38" s="30">
        <v>0</v>
      </c>
      <c r="H38" s="30">
        <f>D38+E38-F38</f>
        <v>483796</v>
      </c>
    </row>
    <row r="39" spans="1:8" s="14" customFormat="1" ht="15" customHeight="1">
      <c r="A39" s="11"/>
      <c r="B39" s="11"/>
      <c r="C39" s="95" t="s">
        <v>264</v>
      </c>
      <c r="D39" s="95"/>
      <c r="E39" s="95"/>
      <c r="F39" s="95"/>
      <c r="G39" s="95"/>
      <c r="H39" s="95"/>
    </row>
    <row r="40" spans="1:8" s="26" customFormat="1" ht="14.25" customHeight="1">
      <c r="A40" s="32"/>
      <c r="B40" s="32"/>
      <c r="C40" s="95" t="s">
        <v>265</v>
      </c>
      <c r="D40" s="95"/>
      <c r="E40" s="95"/>
      <c r="F40" s="95"/>
      <c r="G40" s="95"/>
      <c r="H40" s="95"/>
    </row>
    <row r="41" spans="1:8" s="26" customFormat="1" ht="14.25" customHeight="1">
      <c r="A41" s="32"/>
      <c r="B41" s="32"/>
      <c r="C41" s="95" t="s">
        <v>266</v>
      </c>
      <c r="D41" s="95"/>
      <c r="E41" s="95"/>
      <c r="F41" s="95"/>
      <c r="G41" s="95"/>
      <c r="H41" s="95"/>
    </row>
    <row r="42" spans="1:8" s="26" customFormat="1" ht="14.25" customHeight="1">
      <c r="A42" s="32"/>
      <c r="B42" s="32"/>
      <c r="C42" s="95" t="s">
        <v>267</v>
      </c>
      <c r="D42" s="95"/>
      <c r="E42" s="95"/>
      <c r="F42" s="95"/>
      <c r="G42" s="95"/>
      <c r="H42" s="95"/>
    </row>
    <row r="43" spans="1:8" s="14" customFormat="1" ht="14.25" customHeight="1">
      <c r="A43" s="11"/>
      <c r="B43" s="11"/>
      <c r="C43" s="95" t="s">
        <v>268</v>
      </c>
      <c r="D43" s="95"/>
      <c r="E43" s="95"/>
      <c r="F43" s="95"/>
      <c r="G43" s="95"/>
      <c r="H43" s="95"/>
    </row>
    <row r="44" spans="1:8" s="14" customFormat="1" ht="6" customHeight="1">
      <c r="A44" s="11"/>
      <c r="B44" s="11"/>
      <c r="C44" s="1"/>
      <c r="D44" s="1"/>
      <c r="E44" s="1"/>
      <c r="F44" s="1"/>
      <c r="G44" s="1"/>
      <c r="H44" s="1"/>
    </row>
    <row r="45" spans="1:8" s="26" customFormat="1" ht="23.25" customHeight="1">
      <c r="A45" s="23"/>
      <c r="B45" s="23">
        <v>700</v>
      </c>
      <c r="C45" s="24" t="s">
        <v>249</v>
      </c>
      <c r="D45" s="25">
        <v>1070000</v>
      </c>
      <c r="E45" s="25">
        <f>E46</f>
        <v>642552</v>
      </c>
      <c r="F45" s="25">
        <f>F46</f>
        <v>0</v>
      </c>
      <c r="G45" s="25">
        <f>G46</f>
        <v>0</v>
      </c>
      <c r="H45" s="25">
        <f>D45+E45-F45</f>
        <v>1712552</v>
      </c>
    </row>
    <row r="46" spans="1:8" s="14" customFormat="1" ht="19.5" customHeight="1">
      <c r="A46" s="11"/>
      <c r="B46" s="11">
        <v>70005</v>
      </c>
      <c r="C46" s="29" t="s">
        <v>250</v>
      </c>
      <c r="D46" s="30">
        <v>1070000</v>
      </c>
      <c r="E46" s="30">
        <v>642552</v>
      </c>
      <c r="F46" s="30">
        <v>0</v>
      </c>
      <c r="G46" s="30">
        <v>0</v>
      </c>
      <c r="H46" s="30">
        <f>D46+E46-F46</f>
        <v>1712552</v>
      </c>
    </row>
    <row r="47" spans="1:8" s="14" customFormat="1" ht="26.25" customHeight="1">
      <c r="A47" s="11"/>
      <c r="B47" s="11"/>
      <c r="C47" s="95" t="s">
        <v>366</v>
      </c>
      <c r="D47" s="95"/>
      <c r="E47" s="95"/>
      <c r="F47" s="95"/>
      <c r="G47" s="95"/>
      <c r="H47" s="95"/>
    </row>
    <row r="48" spans="1:8" s="14" customFormat="1" ht="5.25" customHeight="1">
      <c r="A48" s="11"/>
      <c r="B48" s="11"/>
      <c r="C48" s="95"/>
      <c r="D48" s="95"/>
      <c r="E48" s="95"/>
      <c r="F48" s="95"/>
      <c r="G48" s="95"/>
      <c r="H48" s="95"/>
    </row>
    <row r="49" spans="1:8" s="26" customFormat="1" ht="24.75" customHeight="1">
      <c r="A49" s="23"/>
      <c r="B49" s="23">
        <v>720</v>
      </c>
      <c r="C49" s="24" t="s">
        <v>48</v>
      </c>
      <c r="D49" s="25">
        <v>878757</v>
      </c>
      <c r="E49" s="25">
        <f>E50</f>
        <v>0</v>
      </c>
      <c r="F49" s="25">
        <f>F50</f>
        <v>10490</v>
      </c>
      <c r="G49" s="25">
        <f>G50</f>
        <v>0</v>
      </c>
      <c r="H49" s="25">
        <f>D49+E49-F49</f>
        <v>868267</v>
      </c>
    </row>
    <row r="50" spans="1:8" s="14" customFormat="1" ht="19.5" customHeight="1">
      <c r="A50" s="11"/>
      <c r="B50" s="11">
        <v>72095</v>
      </c>
      <c r="C50" s="29" t="s">
        <v>21</v>
      </c>
      <c r="D50" s="30">
        <v>878757</v>
      </c>
      <c r="E50" s="30">
        <v>0</v>
      </c>
      <c r="F50" s="30">
        <v>10490</v>
      </c>
      <c r="G50" s="30">
        <v>0</v>
      </c>
      <c r="H50" s="30">
        <f>D50+E50-F50</f>
        <v>868267</v>
      </c>
    </row>
    <row r="51" spans="1:8" s="14" customFormat="1" ht="26.25" customHeight="1">
      <c r="A51" s="11"/>
      <c r="B51" s="11"/>
      <c r="C51" s="95" t="s">
        <v>389</v>
      </c>
      <c r="D51" s="95"/>
      <c r="E51" s="95"/>
      <c r="F51" s="95"/>
      <c r="G51" s="95"/>
      <c r="H51" s="95"/>
    </row>
    <row r="52" spans="1:8" s="28" customFormat="1" ht="5.25" customHeight="1">
      <c r="A52" s="27"/>
      <c r="B52" s="27"/>
      <c r="C52" s="1"/>
      <c r="D52" s="1"/>
      <c r="E52" s="1"/>
      <c r="F52" s="1"/>
      <c r="G52" s="1"/>
      <c r="H52" s="1"/>
    </row>
    <row r="53" spans="1:8" s="26" customFormat="1" ht="23.25" customHeight="1">
      <c r="A53" s="23"/>
      <c r="B53" s="23">
        <v>750</v>
      </c>
      <c r="C53" s="24" t="s">
        <v>71</v>
      </c>
      <c r="D53" s="25">
        <v>3043415</v>
      </c>
      <c r="E53" s="25">
        <f>E54</f>
        <v>97918</v>
      </c>
      <c r="F53" s="25">
        <f>F54</f>
        <v>0</v>
      </c>
      <c r="G53" s="25">
        <f>G54</f>
        <v>0</v>
      </c>
      <c r="H53" s="25">
        <f>D53+E53-F53</f>
        <v>3141333</v>
      </c>
    </row>
    <row r="54" spans="1:8" s="14" customFormat="1" ht="22.5" customHeight="1">
      <c r="A54" s="11"/>
      <c r="B54" s="11">
        <v>75095</v>
      </c>
      <c r="C54" s="29" t="s">
        <v>21</v>
      </c>
      <c r="D54" s="30">
        <v>1502800</v>
      </c>
      <c r="E54" s="30">
        <v>97918</v>
      </c>
      <c r="F54" s="30">
        <v>0</v>
      </c>
      <c r="G54" s="30">
        <v>0</v>
      </c>
      <c r="H54" s="30">
        <f>D54+E54-F54</f>
        <v>1600718</v>
      </c>
    </row>
    <row r="55" spans="1:8" s="14" customFormat="1" ht="54.75" customHeight="1">
      <c r="A55" s="11"/>
      <c r="B55" s="11"/>
      <c r="C55" s="95" t="s">
        <v>319</v>
      </c>
      <c r="D55" s="95"/>
      <c r="E55" s="95"/>
      <c r="F55" s="95"/>
      <c r="G55" s="95"/>
      <c r="H55" s="95"/>
    </row>
    <row r="56" spans="1:8" s="26" customFormat="1" ht="6" customHeight="1">
      <c r="A56" s="32"/>
      <c r="B56" s="32"/>
      <c r="C56" s="1"/>
      <c r="D56" s="1"/>
      <c r="E56" s="1"/>
      <c r="F56" s="1"/>
      <c r="G56" s="1"/>
      <c r="H56" s="1"/>
    </row>
    <row r="57" spans="1:8" s="26" customFormat="1" ht="45" customHeight="1">
      <c r="A57" s="23"/>
      <c r="B57" s="37">
        <v>756</v>
      </c>
      <c r="C57" s="24" t="s">
        <v>257</v>
      </c>
      <c r="D57" s="38">
        <v>298935110</v>
      </c>
      <c r="E57" s="38">
        <f>E58</f>
        <v>30000000</v>
      </c>
      <c r="F57" s="38">
        <f>F58</f>
        <v>0</v>
      </c>
      <c r="G57" s="38">
        <f>G58</f>
        <v>0</v>
      </c>
      <c r="H57" s="38">
        <f>D57+E57-F57</f>
        <v>328935110</v>
      </c>
    </row>
    <row r="58" spans="1:8" s="14" customFormat="1" ht="25.5" customHeight="1">
      <c r="A58" s="11"/>
      <c r="B58" s="39">
        <v>75623</v>
      </c>
      <c r="C58" s="29" t="s">
        <v>258</v>
      </c>
      <c r="D58" s="40">
        <v>297864135</v>
      </c>
      <c r="E58" s="40">
        <v>30000000</v>
      </c>
      <c r="F58" s="40">
        <v>0</v>
      </c>
      <c r="G58" s="40">
        <v>0</v>
      </c>
      <c r="H58" s="40">
        <f>D58+E58-F58</f>
        <v>327864135</v>
      </c>
    </row>
    <row r="59" spans="1:8" s="14" customFormat="1" ht="55.5" customHeight="1">
      <c r="A59" s="11"/>
      <c r="B59" s="39"/>
      <c r="C59" s="95" t="s">
        <v>259</v>
      </c>
      <c r="D59" s="95"/>
      <c r="E59" s="95"/>
      <c r="F59" s="95"/>
      <c r="G59" s="95"/>
      <c r="H59" s="95"/>
    </row>
    <row r="60" spans="1:8" s="28" customFormat="1" ht="5.25" customHeight="1">
      <c r="A60" s="27"/>
      <c r="B60" s="27"/>
      <c r="C60" s="1"/>
      <c r="D60" s="1"/>
      <c r="E60" s="1"/>
      <c r="F60" s="1"/>
      <c r="G60" s="1"/>
      <c r="H60" s="1"/>
    </row>
    <row r="61" spans="1:8" s="26" customFormat="1" ht="23.25" customHeight="1">
      <c r="A61" s="23"/>
      <c r="B61" s="23">
        <v>758</v>
      </c>
      <c r="C61" s="24" t="s">
        <v>47</v>
      </c>
      <c r="D61" s="25">
        <v>598747821</v>
      </c>
      <c r="E61" s="25">
        <f>E64+E89+E62</f>
        <v>6410611</v>
      </c>
      <c r="F61" s="25">
        <f>F64+F89+F62</f>
        <v>18985393</v>
      </c>
      <c r="G61" s="25">
        <f>G64+G89+G62</f>
        <v>7814145</v>
      </c>
      <c r="H61" s="25">
        <f>D61+E61-F61</f>
        <v>586173039</v>
      </c>
    </row>
    <row r="62" spans="1:8" s="14" customFormat="1" ht="21" customHeight="1">
      <c r="A62" s="11"/>
      <c r="B62" s="11">
        <v>75814</v>
      </c>
      <c r="C62" s="29" t="s">
        <v>248</v>
      </c>
      <c r="D62" s="30">
        <v>1714000</v>
      </c>
      <c r="E62" s="30">
        <v>6410611</v>
      </c>
      <c r="F62" s="30">
        <v>0</v>
      </c>
      <c r="G62" s="30">
        <v>0</v>
      </c>
      <c r="H62" s="30">
        <f>D62+E62-F62</f>
        <v>8124611</v>
      </c>
    </row>
    <row r="63" spans="1:8" s="14" customFormat="1" ht="41.25" customHeight="1">
      <c r="A63" s="11"/>
      <c r="B63" s="11"/>
      <c r="C63" s="95" t="s">
        <v>367</v>
      </c>
      <c r="D63" s="95"/>
      <c r="E63" s="95"/>
      <c r="F63" s="95"/>
      <c r="G63" s="95"/>
      <c r="H63" s="95"/>
    </row>
    <row r="64" spans="1:8" s="14" customFormat="1" ht="38.25" customHeight="1">
      <c r="A64" s="11"/>
      <c r="B64" s="39">
        <v>75863</v>
      </c>
      <c r="C64" s="41" t="s">
        <v>61</v>
      </c>
      <c r="D64" s="40">
        <v>269634056</v>
      </c>
      <c r="E64" s="40">
        <v>0</v>
      </c>
      <c r="F64" s="40">
        <v>18978210</v>
      </c>
      <c r="G64" s="40">
        <v>7814145</v>
      </c>
      <c r="H64" s="40">
        <f>D64+E64-F64</f>
        <v>250655846</v>
      </c>
    </row>
    <row r="65" spans="1:8" s="14" customFormat="1" ht="27" customHeight="1">
      <c r="A65" s="11"/>
      <c r="B65" s="11"/>
      <c r="C65" s="98" t="s">
        <v>63</v>
      </c>
      <c r="D65" s="98"/>
      <c r="E65" s="98"/>
      <c r="F65" s="98"/>
      <c r="G65" s="98"/>
      <c r="H65" s="98"/>
    </row>
    <row r="66" spans="1:8" s="14" customFormat="1" ht="15" customHeight="1">
      <c r="A66" s="11"/>
      <c r="B66" s="11"/>
      <c r="C66" s="96" t="s">
        <v>245</v>
      </c>
      <c r="D66" s="96"/>
      <c r="E66" s="96"/>
      <c r="F66" s="96"/>
      <c r="G66" s="96"/>
      <c r="H66" s="96"/>
    </row>
    <row r="67" spans="1:8" s="14" customFormat="1" ht="12.75" customHeight="1">
      <c r="A67" s="11"/>
      <c r="B67" s="11"/>
      <c r="C67" s="96" t="s">
        <v>64</v>
      </c>
      <c r="D67" s="96"/>
      <c r="E67" s="96"/>
      <c r="F67" s="96"/>
      <c r="G67" s="96"/>
      <c r="H67" s="96"/>
    </row>
    <row r="68" spans="1:8" s="14" customFormat="1" ht="25.5" customHeight="1">
      <c r="A68" s="11"/>
      <c r="B68" s="11"/>
      <c r="C68" s="103" t="s">
        <v>153</v>
      </c>
      <c r="D68" s="103"/>
      <c r="E68" s="103"/>
      <c r="F68" s="103"/>
      <c r="G68" s="42" t="s">
        <v>58</v>
      </c>
      <c r="H68" s="43">
        <v>119370</v>
      </c>
    </row>
    <row r="69" spans="1:8" s="14" customFormat="1" ht="14.25" customHeight="1">
      <c r="A69" s="11"/>
      <c r="B69" s="11"/>
      <c r="C69" s="96" t="s">
        <v>68</v>
      </c>
      <c r="D69" s="96"/>
      <c r="E69" s="96"/>
      <c r="F69" s="96"/>
      <c r="G69" s="96"/>
      <c r="H69" s="96"/>
    </row>
    <row r="70" spans="1:8" s="14" customFormat="1" ht="25.5" customHeight="1">
      <c r="A70" s="11"/>
      <c r="B70" s="11"/>
      <c r="C70" s="103" t="s">
        <v>108</v>
      </c>
      <c r="D70" s="103"/>
      <c r="E70" s="103"/>
      <c r="F70" s="103"/>
      <c r="G70" s="42" t="s">
        <v>58</v>
      </c>
      <c r="H70" s="43">
        <v>4390045</v>
      </c>
    </row>
    <row r="71" spans="1:8" s="14" customFormat="1" ht="15" customHeight="1">
      <c r="A71" s="11"/>
      <c r="B71" s="11"/>
      <c r="C71" s="96" t="s">
        <v>246</v>
      </c>
      <c r="D71" s="96"/>
      <c r="E71" s="96"/>
      <c r="F71" s="96"/>
      <c r="G71" s="96"/>
      <c r="H71" s="96"/>
    </row>
    <row r="72" spans="1:8" s="14" customFormat="1" ht="15" customHeight="1">
      <c r="A72" s="11"/>
      <c r="B72" s="11"/>
      <c r="C72" s="96" t="s">
        <v>64</v>
      </c>
      <c r="D72" s="96"/>
      <c r="E72" s="96"/>
      <c r="F72" s="96"/>
      <c r="G72" s="96"/>
      <c r="H72" s="96"/>
    </row>
    <row r="73" spans="1:8" s="14" customFormat="1" ht="25.5" customHeight="1">
      <c r="A73" s="11"/>
      <c r="B73" s="11"/>
      <c r="C73" s="103" t="s">
        <v>240</v>
      </c>
      <c r="D73" s="103"/>
      <c r="E73" s="103"/>
      <c r="F73" s="103"/>
      <c r="G73" s="42" t="s">
        <v>58</v>
      </c>
      <c r="H73" s="43">
        <v>224330</v>
      </c>
    </row>
    <row r="74" spans="1:8" s="14" customFormat="1" ht="13.5" customHeight="1">
      <c r="A74" s="11"/>
      <c r="B74" s="11"/>
      <c r="C74" s="99" t="s">
        <v>69</v>
      </c>
      <c r="D74" s="99"/>
      <c r="E74" s="99"/>
      <c r="F74" s="99"/>
      <c r="G74" s="99"/>
      <c r="H74" s="99"/>
    </row>
    <row r="75" spans="1:8" s="14" customFormat="1" ht="26.25" customHeight="1">
      <c r="A75" s="11"/>
      <c r="B75" s="11"/>
      <c r="C75" s="103" t="s">
        <v>97</v>
      </c>
      <c r="D75" s="103"/>
      <c r="E75" s="103"/>
      <c r="F75" s="103"/>
      <c r="G75" s="42" t="s">
        <v>58</v>
      </c>
      <c r="H75" s="43">
        <v>5750</v>
      </c>
    </row>
    <row r="76" spans="1:8" s="14" customFormat="1" ht="26.25" customHeight="1">
      <c r="A76" s="11"/>
      <c r="B76" s="11"/>
      <c r="C76" s="103" t="s">
        <v>98</v>
      </c>
      <c r="D76" s="103"/>
      <c r="E76" s="103"/>
      <c r="F76" s="103"/>
      <c r="G76" s="42" t="s">
        <v>58</v>
      </c>
      <c r="H76" s="43">
        <v>5750</v>
      </c>
    </row>
    <row r="77" spans="1:8" s="14" customFormat="1" ht="28.5" customHeight="1">
      <c r="A77" s="11"/>
      <c r="B77" s="11"/>
      <c r="C77" s="97" t="s">
        <v>244</v>
      </c>
      <c r="D77" s="97"/>
      <c r="E77" s="97"/>
      <c r="F77" s="97"/>
      <c r="G77" s="42" t="s">
        <v>58</v>
      </c>
      <c r="H77" s="43">
        <v>31</v>
      </c>
    </row>
    <row r="78" spans="1:8" s="14" customFormat="1" ht="15" customHeight="1">
      <c r="A78" s="11"/>
      <c r="B78" s="11"/>
      <c r="C78" s="96" t="s">
        <v>68</v>
      </c>
      <c r="D78" s="96"/>
      <c r="E78" s="96"/>
      <c r="F78" s="96"/>
      <c r="G78" s="96"/>
      <c r="H78" s="96"/>
    </row>
    <row r="79" spans="1:8" s="14" customFormat="1" ht="12.75" customHeight="1">
      <c r="A79" s="11"/>
      <c r="B79" s="11"/>
      <c r="C79" s="103" t="s">
        <v>241</v>
      </c>
      <c r="D79" s="103"/>
      <c r="E79" s="103"/>
      <c r="F79" s="103"/>
      <c r="G79" s="42"/>
      <c r="H79" s="43"/>
    </row>
    <row r="80" spans="1:8" s="14" customFormat="1" ht="25.5" customHeight="1">
      <c r="A80" s="11"/>
      <c r="B80" s="11"/>
      <c r="C80" s="103" t="s">
        <v>242</v>
      </c>
      <c r="D80" s="103"/>
      <c r="E80" s="103"/>
      <c r="F80" s="103"/>
      <c r="G80" s="42" t="s">
        <v>58</v>
      </c>
      <c r="H80" s="43">
        <v>4250000</v>
      </c>
    </row>
    <row r="81" spans="1:8" s="14" customFormat="1" ht="16.5" customHeight="1">
      <c r="A81" s="11"/>
      <c r="B81" s="11"/>
      <c r="C81" s="94" t="s">
        <v>243</v>
      </c>
      <c r="D81" s="94"/>
      <c r="E81" s="94"/>
      <c r="F81" s="94"/>
      <c r="G81" s="44" t="s">
        <v>58</v>
      </c>
      <c r="H81" s="45">
        <v>583187</v>
      </c>
    </row>
    <row r="82" spans="1:8" s="14" customFormat="1" ht="13.5" customHeight="1">
      <c r="A82" s="11"/>
      <c r="B82" s="11"/>
      <c r="C82" s="99" t="s">
        <v>69</v>
      </c>
      <c r="D82" s="99"/>
      <c r="E82" s="99"/>
      <c r="F82" s="99"/>
      <c r="G82" s="99"/>
      <c r="H82" s="99"/>
    </row>
    <row r="83" spans="1:8" s="14" customFormat="1" ht="26.25" customHeight="1">
      <c r="A83" s="11"/>
      <c r="B83" s="11"/>
      <c r="C83" s="103" t="s">
        <v>97</v>
      </c>
      <c r="D83" s="103"/>
      <c r="E83" s="103"/>
      <c r="F83" s="103"/>
      <c r="G83" s="42" t="s">
        <v>58</v>
      </c>
      <c r="H83" s="43">
        <v>14412922</v>
      </c>
    </row>
    <row r="84" spans="1:8" s="14" customFormat="1" ht="26.25" customHeight="1">
      <c r="A84" s="11"/>
      <c r="B84" s="11"/>
      <c r="C84" s="103" t="s">
        <v>98</v>
      </c>
      <c r="D84" s="103"/>
      <c r="E84" s="103"/>
      <c r="F84" s="103"/>
      <c r="G84" s="42" t="s">
        <v>58</v>
      </c>
      <c r="H84" s="43">
        <v>387021</v>
      </c>
    </row>
    <row r="85" spans="1:8" s="14" customFormat="1" ht="26.25" customHeight="1">
      <c r="A85" s="11"/>
      <c r="B85" s="11"/>
      <c r="C85" s="103" t="s">
        <v>99</v>
      </c>
      <c r="D85" s="103"/>
      <c r="E85" s="103"/>
      <c r="F85" s="103"/>
      <c r="G85" s="42" t="s">
        <v>58</v>
      </c>
      <c r="H85" s="43">
        <v>1302907</v>
      </c>
    </row>
    <row r="86" spans="1:8" s="14" customFormat="1" ht="28.5" customHeight="1">
      <c r="A86" s="11"/>
      <c r="B86" s="11"/>
      <c r="C86" s="97" t="s">
        <v>132</v>
      </c>
      <c r="D86" s="97"/>
      <c r="E86" s="97"/>
      <c r="F86" s="97"/>
      <c r="G86" s="42" t="s">
        <v>58</v>
      </c>
      <c r="H86" s="43">
        <v>2315727</v>
      </c>
    </row>
    <row r="87" spans="1:8" s="14" customFormat="1" ht="36.75" customHeight="1">
      <c r="A87" s="11"/>
      <c r="B87" s="11"/>
      <c r="C87" s="103" t="s">
        <v>247</v>
      </c>
      <c r="D87" s="103"/>
      <c r="E87" s="103"/>
      <c r="F87" s="103"/>
      <c r="G87" s="42" t="s">
        <v>75</v>
      </c>
      <c r="H87" s="43">
        <v>3304730</v>
      </c>
    </row>
    <row r="88" spans="1:8" s="14" customFormat="1" ht="17.25" customHeight="1">
      <c r="A88" s="11"/>
      <c r="B88" s="11"/>
      <c r="C88" s="95" t="s">
        <v>74</v>
      </c>
      <c r="D88" s="95"/>
      <c r="E88" s="95"/>
      <c r="F88" s="95"/>
      <c r="G88" s="95"/>
      <c r="H88" s="95"/>
    </row>
    <row r="89" spans="1:8" s="14" customFormat="1" ht="38.25" customHeight="1">
      <c r="A89" s="11"/>
      <c r="B89" s="39">
        <v>75864</v>
      </c>
      <c r="C89" s="41" t="s">
        <v>73</v>
      </c>
      <c r="D89" s="40">
        <v>93737607</v>
      </c>
      <c r="E89" s="40">
        <v>0</v>
      </c>
      <c r="F89" s="40">
        <v>7183</v>
      </c>
      <c r="G89" s="40"/>
      <c r="H89" s="40">
        <f>D89+E89-F89</f>
        <v>93730424</v>
      </c>
    </row>
    <row r="90" spans="1:8" s="14" customFormat="1" ht="56.25" customHeight="1">
      <c r="A90" s="11"/>
      <c r="B90" s="11"/>
      <c r="C90" s="95" t="s">
        <v>269</v>
      </c>
      <c r="D90" s="95"/>
      <c r="E90" s="95"/>
      <c r="F90" s="95"/>
      <c r="G90" s="95"/>
      <c r="H90" s="95"/>
    </row>
    <row r="91" spans="1:8" s="14" customFormat="1" ht="5.25" customHeight="1">
      <c r="A91" s="11"/>
      <c r="B91" s="11"/>
      <c r="C91" s="1"/>
      <c r="D91" s="1"/>
      <c r="E91" s="1"/>
      <c r="F91" s="1"/>
      <c r="G91" s="1"/>
      <c r="H91" s="1"/>
    </row>
    <row r="92" spans="1:8" s="26" customFormat="1" ht="24.75" customHeight="1">
      <c r="A92" s="23"/>
      <c r="B92" s="23">
        <v>852</v>
      </c>
      <c r="C92" s="24" t="s">
        <v>84</v>
      </c>
      <c r="D92" s="25">
        <v>5508653</v>
      </c>
      <c r="E92" s="25">
        <f>E93</f>
        <v>2079562</v>
      </c>
      <c r="F92" s="25">
        <f>F93</f>
        <v>0</v>
      </c>
      <c r="G92" s="25">
        <f>G93</f>
        <v>0</v>
      </c>
      <c r="H92" s="25">
        <f>D92+E92-F92</f>
        <v>7588215</v>
      </c>
    </row>
    <row r="93" spans="1:8" s="14" customFormat="1" ht="21.75" customHeight="1">
      <c r="A93" s="11"/>
      <c r="B93" s="11">
        <v>85295</v>
      </c>
      <c r="C93" s="29" t="s">
        <v>21</v>
      </c>
      <c r="D93" s="30">
        <v>5305883</v>
      </c>
      <c r="E93" s="30">
        <v>2079562</v>
      </c>
      <c r="F93" s="30">
        <v>0</v>
      </c>
      <c r="G93" s="30">
        <v>0</v>
      </c>
      <c r="H93" s="30">
        <f>D93+E93-F93</f>
        <v>7385445</v>
      </c>
    </row>
    <row r="94" spans="1:8" s="14" customFormat="1" ht="50.25" customHeight="1">
      <c r="A94" s="11"/>
      <c r="B94" s="11"/>
      <c r="C94" s="96" t="s">
        <v>368</v>
      </c>
      <c r="D94" s="96"/>
      <c r="E94" s="96"/>
      <c r="F94" s="96"/>
      <c r="G94" s="96"/>
      <c r="H94" s="96"/>
    </row>
    <row r="95" spans="1:8" s="28" customFormat="1" ht="6.75" customHeight="1">
      <c r="A95" s="27"/>
      <c r="B95" s="27"/>
      <c r="C95" s="1"/>
      <c r="D95" s="1"/>
      <c r="E95" s="1"/>
      <c r="F95" s="1"/>
      <c r="G95" s="1"/>
      <c r="H95" s="1"/>
    </row>
    <row r="96" spans="1:8" s="46" customFormat="1" ht="23.25" customHeight="1">
      <c r="A96" s="23"/>
      <c r="B96" s="23">
        <v>853</v>
      </c>
      <c r="C96" s="24" t="s">
        <v>34</v>
      </c>
      <c r="D96" s="25">
        <v>7906318</v>
      </c>
      <c r="E96" s="25">
        <f>E97</f>
        <v>19887</v>
      </c>
      <c r="F96" s="25">
        <f>F97</f>
        <v>20000</v>
      </c>
      <c r="G96" s="25">
        <f>G97</f>
        <v>1876000</v>
      </c>
      <c r="H96" s="25">
        <f>D96+E96-F96</f>
        <v>7906205</v>
      </c>
    </row>
    <row r="97" spans="1:8" s="14" customFormat="1" ht="22.5" customHeight="1">
      <c r="A97" s="11"/>
      <c r="B97" s="11">
        <v>85332</v>
      </c>
      <c r="C97" s="29" t="s">
        <v>85</v>
      </c>
      <c r="D97" s="30">
        <v>4411477</v>
      </c>
      <c r="E97" s="30">
        <v>19887</v>
      </c>
      <c r="F97" s="30">
        <v>20000</v>
      </c>
      <c r="G97" s="30">
        <v>1876000</v>
      </c>
      <c r="H97" s="30">
        <f>D97+E97-F97</f>
        <v>4411364</v>
      </c>
    </row>
    <row r="98" spans="1:8" s="14" customFormat="1" ht="30.75" customHeight="1">
      <c r="A98" s="11"/>
      <c r="B98" s="11"/>
      <c r="C98" s="98" t="s">
        <v>320</v>
      </c>
      <c r="D98" s="98"/>
      <c r="E98" s="98"/>
      <c r="F98" s="98"/>
      <c r="G98" s="98"/>
      <c r="H98" s="98"/>
    </row>
    <row r="99" spans="1:8" s="14" customFormat="1" ht="15" customHeight="1">
      <c r="A99" s="11"/>
      <c r="B99" s="11"/>
      <c r="C99" s="95" t="s">
        <v>164</v>
      </c>
      <c r="D99" s="95"/>
      <c r="E99" s="95"/>
      <c r="F99" s="95"/>
      <c r="G99" s="95"/>
      <c r="H99" s="95"/>
    </row>
    <row r="100" spans="1:8" s="14" customFormat="1" ht="15" customHeight="1">
      <c r="A100" s="11"/>
      <c r="B100" s="11"/>
      <c r="C100" s="95" t="s">
        <v>165</v>
      </c>
      <c r="D100" s="95"/>
      <c r="E100" s="95"/>
      <c r="F100" s="95"/>
      <c r="G100" s="95"/>
      <c r="H100" s="95"/>
    </row>
    <row r="101" spans="1:8" s="26" customFormat="1" ht="15" customHeight="1">
      <c r="A101" s="32"/>
      <c r="B101" s="32"/>
      <c r="C101" s="95" t="s">
        <v>166</v>
      </c>
      <c r="D101" s="95"/>
      <c r="E101" s="95"/>
      <c r="F101" s="95"/>
      <c r="G101" s="95"/>
      <c r="H101" s="95"/>
    </row>
    <row r="102" spans="1:8" s="14" customFormat="1" ht="55.5" customHeight="1">
      <c r="A102" s="11"/>
      <c r="B102" s="11"/>
      <c r="C102" s="95" t="s">
        <v>406</v>
      </c>
      <c r="D102" s="95"/>
      <c r="E102" s="95"/>
      <c r="F102" s="95"/>
      <c r="G102" s="95"/>
      <c r="H102" s="95"/>
    </row>
    <row r="103" spans="1:8" s="28" customFormat="1" ht="33" customHeight="1">
      <c r="A103" s="27"/>
      <c r="B103" s="27"/>
      <c r="C103" s="1"/>
      <c r="D103" s="1"/>
      <c r="E103" s="1"/>
      <c r="F103" s="1"/>
      <c r="G103" s="1"/>
      <c r="H103" s="34"/>
    </row>
    <row r="104" spans="1:8" s="28" customFormat="1" ht="3.75" customHeight="1">
      <c r="A104" s="27"/>
      <c r="B104" s="27"/>
      <c r="C104" s="1"/>
      <c r="D104" s="1"/>
      <c r="E104" s="1"/>
      <c r="F104" s="1"/>
      <c r="G104" s="1"/>
      <c r="H104" s="34"/>
    </row>
    <row r="105" spans="1:8" s="46" customFormat="1" ht="25.5" customHeight="1">
      <c r="A105" s="23"/>
      <c r="B105" s="23">
        <v>900</v>
      </c>
      <c r="C105" s="24" t="s">
        <v>57</v>
      </c>
      <c r="D105" s="25">
        <v>3195029</v>
      </c>
      <c r="E105" s="25">
        <f>E108++E106</f>
        <v>10000</v>
      </c>
      <c r="F105" s="25">
        <f>F108++F106</f>
        <v>0</v>
      </c>
      <c r="G105" s="25">
        <f>G108++G106</f>
        <v>0</v>
      </c>
      <c r="H105" s="25">
        <f>D105+E105-F105</f>
        <v>3205029</v>
      </c>
    </row>
    <row r="106" spans="1:8" s="14" customFormat="1" ht="18" customHeight="1">
      <c r="A106" s="11"/>
      <c r="B106" s="33" t="s">
        <v>128</v>
      </c>
      <c r="C106" s="29" t="s">
        <v>129</v>
      </c>
      <c r="D106" s="30">
        <v>45100</v>
      </c>
      <c r="E106" s="30">
        <v>6000</v>
      </c>
      <c r="F106" s="30">
        <v>0</v>
      </c>
      <c r="G106" s="30">
        <v>0</v>
      </c>
      <c r="H106" s="30">
        <f>D106+E106-F106</f>
        <v>51100</v>
      </c>
    </row>
    <row r="107" spans="1:8" s="14" customFormat="1" ht="57" customHeight="1">
      <c r="A107" s="11"/>
      <c r="B107" s="11"/>
      <c r="C107" s="96" t="s">
        <v>321</v>
      </c>
      <c r="D107" s="96"/>
      <c r="E107" s="96"/>
      <c r="F107" s="96"/>
      <c r="G107" s="96"/>
      <c r="H107" s="96"/>
    </row>
    <row r="108" spans="1:8" s="14" customFormat="1" ht="18.75" customHeight="1">
      <c r="A108" s="11"/>
      <c r="B108" s="11">
        <v>90095</v>
      </c>
      <c r="C108" s="47" t="s">
        <v>21</v>
      </c>
      <c r="D108" s="30">
        <v>2075856</v>
      </c>
      <c r="E108" s="30">
        <v>4000</v>
      </c>
      <c r="F108" s="30">
        <v>0</v>
      </c>
      <c r="G108" s="30">
        <v>0</v>
      </c>
      <c r="H108" s="30">
        <f>D108+E108-F108</f>
        <v>2079856</v>
      </c>
    </row>
    <row r="109" spans="1:8" s="14" customFormat="1" ht="52.5" customHeight="1">
      <c r="A109" s="11"/>
      <c r="B109" s="11"/>
      <c r="C109" s="96" t="s">
        <v>322</v>
      </c>
      <c r="D109" s="96"/>
      <c r="E109" s="96"/>
      <c r="F109" s="96"/>
      <c r="G109" s="96"/>
      <c r="H109" s="96"/>
    </row>
    <row r="110" spans="1:8" s="28" customFormat="1" ht="4.5" customHeight="1">
      <c r="A110" s="27"/>
      <c r="B110" s="27"/>
      <c r="C110" s="1"/>
      <c r="D110" s="1"/>
      <c r="E110" s="1"/>
      <c r="F110" s="1"/>
      <c r="G110" s="1"/>
      <c r="H110" s="1"/>
    </row>
    <row r="111" spans="1:8" s="46" customFormat="1" ht="26.25" customHeight="1">
      <c r="A111" s="23"/>
      <c r="B111" s="23">
        <v>921</v>
      </c>
      <c r="C111" s="24" t="s">
        <v>36</v>
      </c>
      <c r="D111" s="25">
        <v>16871362</v>
      </c>
      <c r="E111" s="25">
        <f>E112</f>
        <v>697479</v>
      </c>
      <c r="F111" s="25">
        <f>F112</f>
        <v>0</v>
      </c>
      <c r="G111" s="25">
        <f>G112</f>
        <v>0</v>
      </c>
      <c r="H111" s="25">
        <f>D111+E111-F111</f>
        <v>17568841</v>
      </c>
    </row>
    <row r="112" spans="1:8" s="14" customFormat="1" ht="18.75" customHeight="1">
      <c r="A112" s="11"/>
      <c r="B112" s="11">
        <v>92106</v>
      </c>
      <c r="C112" s="29" t="s">
        <v>56</v>
      </c>
      <c r="D112" s="30">
        <v>0</v>
      </c>
      <c r="E112" s="30">
        <v>697479</v>
      </c>
      <c r="F112" s="30">
        <v>0</v>
      </c>
      <c r="G112" s="30">
        <v>0</v>
      </c>
      <c r="H112" s="30">
        <f>D112+E112-F112</f>
        <v>697479</v>
      </c>
    </row>
    <row r="113" spans="1:8" s="28" customFormat="1" ht="40.5" customHeight="1">
      <c r="A113" s="27"/>
      <c r="B113" s="27"/>
      <c r="C113" s="95" t="s">
        <v>369</v>
      </c>
      <c r="D113" s="95"/>
      <c r="E113" s="95"/>
      <c r="F113" s="95"/>
      <c r="G113" s="95"/>
      <c r="H113" s="95"/>
    </row>
    <row r="114" spans="1:8" s="28" customFormat="1" ht="3" customHeight="1">
      <c r="A114" s="27"/>
      <c r="B114" s="27"/>
      <c r="C114" s="1"/>
      <c r="D114" s="1"/>
      <c r="E114" s="1"/>
      <c r="F114" s="1"/>
      <c r="G114" s="1"/>
      <c r="H114" s="1"/>
    </row>
    <row r="115" spans="1:8" s="46" customFormat="1" ht="29.25" customHeight="1">
      <c r="A115" s="23"/>
      <c r="B115" s="37">
        <v>925</v>
      </c>
      <c r="C115" s="48" t="s">
        <v>52</v>
      </c>
      <c r="D115" s="38">
        <v>4086434</v>
      </c>
      <c r="E115" s="38">
        <f>E116</f>
        <v>85183</v>
      </c>
      <c r="F115" s="38">
        <f>F116</f>
        <v>0</v>
      </c>
      <c r="G115" s="38">
        <f>G116</f>
        <v>0</v>
      </c>
      <c r="H115" s="38">
        <f>D115+E115-F115</f>
        <v>4171617</v>
      </c>
    </row>
    <row r="116" spans="1:8" s="14" customFormat="1" ht="19.5" customHeight="1">
      <c r="A116" s="11"/>
      <c r="B116" s="11">
        <v>92502</v>
      </c>
      <c r="C116" s="47" t="s">
        <v>55</v>
      </c>
      <c r="D116" s="30">
        <v>4086434</v>
      </c>
      <c r="E116" s="30">
        <v>85183</v>
      </c>
      <c r="F116" s="30">
        <v>0</v>
      </c>
      <c r="G116" s="30">
        <v>0</v>
      </c>
      <c r="H116" s="30">
        <f>D116+E116-F116</f>
        <v>4171617</v>
      </c>
    </row>
    <row r="117" spans="1:8" s="14" customFormat="1" ht="13.5" customHeight="1">
      <c r="A117" s="11"/>
      <c r="B117" s="11"/>
      <c r="C117" s="95" t="s">
        <v>131</v>
      </c>
      <c r="D117" s="95"/>
      <c r="E117" s="95"/>
      <c r="F117" s="95"/>
      <c r="G117" s="95"/>
      <c r="H117" s="95"/>
    </row>
    <row r="118" spans="1:8" s="14" customFormat="1" ht="41.25" customHeight="1">
      <c r="A118" s="11"/>
      <c r="B118" s="11"/>
      <c r="C118" s="95" t="s">
        <v>362</v>
      </c>
      <c r="D118" s="95"/>
      <c r="E118" s="95"/>
      <c r="F118" s="95"/>
      <c r="G118" s="95"/>
      <c r="H118" s="95"/>
    </row>
    <row r="119" spans="1:8" s="14" customFormat="1" ht="25.5" customHeight="1">
      <c r="A119" s="11"/>
      <c r="B119" s="11"/>
      <c r="C119" s="95" t="s">
        <v>323</v>
      </c>
      <c r="D119" s="95"/>
      <c r="E119" s="95"/>
      <c r="F119" s="95"/>
      <c r="G119" s="95"/>
      <c r="H119" s="95"/>
    </row>
    <row r="120" spans="1:8" s="14" customFormat="1" ht="12" customHeight="1">
      <c r="A120" s="11"/>
      <c r="B120" s="11"/>
      <c r="C120" s="95" t="s">
        <v>137</v>
      </c>
      <c r="D120" s="95"/>
      <c r="E120" s="95"/>
      <c r="F120" s="95"/>
      <c r="G120" s="95"/>
      <c r="H120" s="95"/>
    </row>
    <row r="121" spans="1:8" s="14" customFormat="1" ht="27" customHeight="1">
      <c r="A121" s="11"/>
      <c r="B121" s="11"/>
      <c r="C121" s="95" t="s">
        <v>298</v>
      </c>
      <c r="D121" s="95"/>
      <c r="E121" s="95"/>
      <c r="F121" s="95"/>
      <c r="G121" s="95"/>
      <c r="H121" s="95"/>
    </row>
    <row r="122" spans="1:8" s="28" customFormat="1" ht="4.5" customHeight="1">
      <c r="A122" s="27"/>
      <c r="B122" s="27"/>
      <c r="C122" s="1"/>
      <c r="D122" s="1"/>
      <c r="E122" s="1"/>
      <c r="F122" s="1"/>
      <c r="G122" s="1"/>
      <c r="H122" s="1"/>
    </row>
    <row r="123" spans="1:8" s="52" customFormat="1" ht="18.75" customHeight="1">
      <c r="A123" s="49" t="s">
        <v>10</v>
      </c>
      <c r="B123" s="49"/>
      <c r="C123" s="50" t="s">
        <v>12</v>
      </c>
      <c r="D123" s="51"/>
      <c r="E123" s="51"/>
      <c r="F123" s="51"/>
      <c r="G123" s="51"/>
      <c r="H123" s="51"/>
    </row>
    <row r="124" spans="3:8" ht="3" customHeight="1">
      <c r="C124" s="54"/>
      <c r="D124" s="54"/>
      <c r="E124" s="54"/>
      <c r="F124" s="54"/>
      <c r="G124" s="54"/>
      <c r="H124" s="55"/>
    </row>
    <row r="125" spans="1:8" s="4" customFormat="1" ht="24" customHeight="1">
      <c r="A125" s="57"/>
      <c r="B125" s="57"/>
      <c r="C125" s="58" t="s">
        <v>15</v>
      </c>
      <c r="D125" s="59">
        <v>1098564971</v>
      </c>
      <c r="E125" s="59">
        <f>E140+E280+E304+E312+E321+E329+E381+E402+E127+E217+E234+E247+E276+E285+E297+E135+E243+E272</f>
        <v>60731662</v>
      </c>
      <c r="F125" s="59">
        <f>F140+F280+F304+F312+F321+F329+F381+F402+F127+F217+F234+F247+F276+F285+F297+F135+F243+F272</f>
        <v>34793436</v>
      </c>
      <c r="G125" s="59">
        <f>G140+G280+G304+G312+G321+G329+G381+G402+G127+G217+G234+G247+G276+G285+G297+G135+G243+G272</f>
        <v>10330923</v>
      </c>
      <c r="H125" s="59">
        <f>D125+E125-F125</f>
        <v>1124503197</v>
      </c>
    </row>
    <row r="126" spans="1:8" s="28" customFormat="1" ht="5.25" customHeight="1">
      <c r="A126" s="27"/>
      <c r="B126" s="27"/>
      <c r="C126" s="1"/>
      <c r="D126" s="1"/>
      <c r="E126" s="1"/>
      <c r="F126" s="1"/>
      <c r="G126" s="1"/>
      <c r="H126" s="34"/>
    </row>
    <row r="127" spans="1:8" s="26" customFormat="1" ht="24.75" customHeight="1">
      <c r="A127" s="23"/>
      <c r="B127" s="23">
        <v>150</v>
      </c>
      <c r="C127" s="24" t="s">
        <v>77</v>
      </c>
      <c r="D127" s="25">
        <v>15993795</v>
      </c>
      <c r="E127" s="25">
        <f>E128</f>
        <v>21558</v>
      </c>
      <c r="F127" s="25">
        <f>F128</f>
        <v>78870</v>
      </c>
      <c r="G127" s="25">
        <f>G128</f>
        <v>18612</v>
      </c>
      <c r="H127" s="25">
        <f>D127+E127-F127</f>
        <v>15936483</v>
      </c>
    </row>
    <row r="128" spans="1:8" s="14" customFormat="1" ht="18" customHeight="1">
      <c r="A128" s="11"/>
      <c r="B128" s="11">
        <v>15095</v>
      </c>
      <c r="C128" s="29" t="s">
        <v>21</v>
      </c>
      <c r="D128" s="30">
        <v>505686</v>
      </c>
      <c r="E128" s="30">
        <v>21558</v>
      </c>
      <c r="F128" s="30">
        <v>78870</v>
      </c>
      <c r="G128" s="30">
        <v>18612</v>
      </c>
      <c r="H128" s="30">
        <f>D128+E128-F128</f>
        <v>448374</v>
      </c>
    </row>
    <row r="129" spans="1:8" s="14" customFormat="1" ht="12" customHeight="1">
      <c r="A129" s="11"/>
      <c r="B129" s="11"/>
      <c r="C129" s="99" t="s">
        <v>163</v>
      </c>
      <c r="D129" s="99"/>
      <c r="E129" s="99"/>
      <c r="F129" s="99"/>
      <c r="G129" s="99"/>
      <c r="H129" s="99"/>
    </row>
    <row r="130" spans="1:8" s="14" customFormat="1" ht="27" customHeight="1">
      <c r="A130" s="11"/>
      <c r="B130" s="11"/>
      <c r="C130" s="96" t="s">
        <v>326</v>
      </c>
      <c r="D130" s="96"/>
      <c r="E130" s="96"/>
      <c r="F130" s="96"/>
      <c r="G130" s="96"/>
      <c r="H130" s="96"/>
    </row>
    <row r="131" spans="1:8" s="14" customFormat="1" ht="14.25" customHeight="1">
      <c r="A131" s="11"/>
      <c r="B131" s="11"/>
      <c r="C131" s="96" t="s">
        <v>325</v>
      </c>
      <c r="D131" s="96"/>
      <c r="E131" s="96"/>
      <c r="F131" s="96"/>
      <c r="G131" s="96"/>
      <c r="H131" s="96"/>
    </row>
    <row r="132" spans="1:8" s="14" customFormat="1" ht="25.5" customHeight="1">
      <c r="A132" s="11"/>
      <c r="B132" s="60"/>
      <c r="C132" s="95" t="s">
        <v>287</v>
      </c>
      <c r="D132" s="95"/>
      <c r="E132" s="95"/>
      <c r="F132" s="95"/>
      <c r="G132" s="95"/>
      <c r="H132" s="95"/>
    </row>
    <row r="133" spans="1:8" s="14" customFormat="1" ht="25.5" customHeight="1">
      <c r="A133" s="11"/>
      <c r="B133" s="11"/>
      <c r="C133" s="96" t="s">
        <v>324</v>
      </c>
      <c r="D133" s="96"/>
      <c r="E133" s="96"/>
      <c r="F133" s="96"/>
      <c r="G133" s="96"/>
      <c r="H133" s="96"/>
    </row>
    <row r="134" spans="1:8" s="14" customFormat="1" ht="5.25" customHeight="1">
      <c r="A134" s="11"/>
      <c r="B134" s="11"/>
      <c r="C134" s="5"/>
      <c r="D134" s="5"/>
      <c r="E134" s="5"/>
      <c r="F134" s="5"/>
      <c r="G134" s="5"/>
      <c r="H134" s="5"/>
    </row>
    <row r="135" spans="1:8" s="26" customFormat="1" ht="23.25" customHeight="1">
      <c r="A135" s="23"/>
      <c r="B135" s="23">
        <v>500</v>
      </c>
      <c r="C135" s="24" t="s">
        <v>237</v>
      </c>
      <c r="D135" s="25">
        <v>313550</v>
      </c>
      <c r="E135" s="25">
        <f>E136</f>
        <v>50000</v>
      </c>
      <c r="F135" s="25">
        <f>F136</f>
        <v>0</v>
      </c>
      <c r="G135" s="25">
        <f>G136</f>
        <v>0</v>
      </c>
      <c r="H135" s="25">
        <f>D135+E135-F135</f>
        <v>363550</v>
      </c>
    </row>
    <row r="136" spans="1:8" s="14" customFormat="1" ht="22.5" customHeight="1">
      <c r="A136" s="11"/>
      <c r="B136" s="11">
        <v>50005</v>
      </c>
      <c r="C136" s="29" t="s">
        <v>238</v>
      </c>
      <c r="D136" s="30">
        <v>313550</v>
      </c>
      <c r="E136" s="30">
        <v>50000</v>
      </c>
      <c r="F136" s="30">
        <v>0</v>
      </c>
      <c r="G136" s="30">
        <v>0</v>
      </c>
      <c r="H136" s="30">
        <f>D136+E136-F136</f>
        <v>363550</v>
      </c>
    </row>
    <row r="137" spans="1:8" s="26" customFormat="1" ht="63.75" customHeight="1">
      <c r="A137" s="32"/>
      <c r="B137" s="32"/>
      <c r="C137" s="95" t="s">
        <v>327</v>
      </c>
      <c r="D137" s="95"/>
      <c r="E137" s="95"/>
      <c r="F137" s="95"/>
      <c r="G137" s="95"/>
      <c r="H137" s="95"/>
    </row>
    <row r="138" spans="1:8" s="26" customFormat="1" ht="51.75" customHeight="1">
      <c r="A138" s="32"/>
      <c r="B138" s="32"/>
      <c r="C138" s="1"/>
      <c r="D138" s="1"/>
      <c r="E138" s="1"/>
      <c r="F138" s="1"/>
      <c r="G138" s="1"/>
      <c r="H138" s="1"/>
    </row>
    <row r="139" spans="1:8" s="26" customFormat="1" ht="5.25" customHeight="1">
      <c r="A139" s="32"/>
      <c r="B139" s="32"/>
      <c r="C139" s="1"/>
      <c r="D139" s="1"/>
      <c r="E139" s="1"/>
      <c r="F139" s="1"/>
      <c r="G139" s="1"/>
      <c r="H139" s="1"/>
    </row>
    <row r="140" spans="1:8" s="26" customFormat="1" ht="24.75" customHeight="1">
      <c r="A140" s="23"/>
      <c r="B140" s="23">
        <v>600</v>
      </c>
      <c r="C140" s="24" t="s">
        <v>33</v>
      </c>
      <c r="D140" s="25">
        <v>433603982</v>
      </c>
      <c r="E140" s="25">
        <f>E143+E141+E213</f>
        <v>25489178</v>
      </c>
      <c r="F140" s="25">
        <f>F143+F141+F213</f>
        <v>22181234</v>
      </c>
      <c r="G140" s="25">
        <f>G143+G141+G213</f>
        <v>3915113</v>
      </c>
      <c r="H140" s="25">
        <f>D140+E140-F140</f>
        <v>436911926</v>
      </c>
    </row>
    <row r="141" spans="1:8" s="14" customFormat="1" ht="19.5" customHeight="1">
      <c r="A141" s="11"/>
      <c r="B141" s="11">
        <v>60002</v>
      </c>
      <c r="C141" s="29" t="s">
        <v>86</v>
      </c>
      <c r="D141" s="30">
        <v>365129</v>
      </c>
      <c r="E141" s="30">
        <v>68339</v>
      </c>
      <c r="F141" s="30">
        <v>0</v>
      </c>
      <c r="G141" s="30">
        <v>0</v>
      </c>
      <c r="H141" s="30">
        <f>D141+E141-F141</f>
        <v>433468</v>
      </c>
    </row>
    <row r="142" spans="1:8" s="26" customFormat="1" ht="106.5" customHeight="1">
      <c r="A142" s="32"/>
      <c r="B142" s="11"/>
      <c r="C142" s="95" t="s">
        <v>370</v>
      </c>
      <c r="D142" s="95"/>
      <c r="E142" s="95"/>
      <c r="F142" s="95"/>
      <c r="G142" s="95"/>
      <c r="H142" s="95"/>
    </row>
    <row r="143" spans="1:8" s="14" customFormat="1" ht="18" customHeight="1">
      <c r="A143" s="11"/>
      <c r="B143" s="11">
        <v>60013</v>
      </c>
      <c r="C143" s="29" t="s">
        <v>59</v>
      </c>
      <c r="D143" s="30">
        <v>281643290</v>
      </c>
      <c r="E143" s="30">
        <v>25353832</v>
      </c>
      <c r="F143" s="30">
        <v>22179805</v>
      </c>
      <c r="G143" s="30">
        <v>3910423</v>
      </c>
      <c r="H143" s="30">
        <f>D143+E143-F143</f>
        <v>284817317</v>
      </c>
    </row>
    <row r="144" spans="1:8" s="14" customFormat="1" ht="51" customHeight="1">
      <c r="A144" s="11"/>
      <c r="B144" s="11"/>
      <c r="C144" s="98" t="s">
        <v>371</v>
      </c>
      <c r="D144" s="98"/>
      <c r="E144" s="98"/>
      <c r="F144" s="98"/>
      <c r="G144" s="98"/>
      <c r="H144" s="98"/>
    </row>
    <row r="145" spans="1:8" s="14" customFormat="1" ht="25.5" customHeight="1">
      <c r="A145" s="11"/>
      <c r="B145" s="11"/>
      <c r="C145" s="95" t="s">
        <v>197</v>
      </c>
      <c r="D145" s="95"/>
      <c r="E145" s="95"/>
      <c r="F145" s="95"/>
      <c r="G145" s="95"/>
      <c r="H145" s="95"/>
    </row>
    <row r="146" spans="1:8" s="14" customFormat="1" ht="25.5" customHeight="1">
      <c r="A146" s="11"/>
      <c r="B146" s="11"/>
      <c r="C146" s="95" t="s">
        <v>195</v>
      </c>
      <c r="D146" s="95"/>
      <c r="E146" s="95"/>
      <c r="F146" s="95"/>
      <c r="G146" s="95"/>
      <c r="H146" s="95"/>
    </row>
    <row r="147" spans="1:8" s="14" customFormat="1" ht="25.5" customHeight="1">
      <c r="A147" s="11"/>
      <c r="B147" s="11"/>
      <c r="C147" s="95" t="s">
        <v>187</v>
      </c>
      <c r="D147" s="95"/>
      <c r="E147" s="95"/>
      <c r="F147" s="95"/>
      <c r="G147" s="95"/>
      <c r="H147" s="95"/>
    </row>
    <row r="148" spans="1:8" s="14" customFormat="1" ht="25.5" customHeight="1">
      <c r="A148" s="11"/>
      <c r="B148" s="11"/>
      <c r="C148" s="95" t="s">
        <v>188</v>
      </c>
      <c r="D148" s="95"/>
      <c r="E148" s="95"/>
      <c r="F148" s="95"/>
      <c r="G148" s="95"/>
      <c r="H148" s="95"/>
    </row>
    <row r="149" spans="1:8" s="14" customFormat="1" ht="25.5" customHeight="1">
      <c r="A149" s="11"/>
      <c r="B149" s="11"/>
      <c r="C149" s="95" t="s">
        <v>189</v>
      </c>
      <c r="D149" s="95"/>
      <c r="E149" s="95"/>
      <c r="F149" s="95"/>
      <c r="G149" s="95"/>
      <c r="H149" s="95"/>
    </row>
    <row r="150" spans="1:8" s="14" customFormat="1" ht="25.5" customHeight="1">
      <c r="A150" s="11"/>
      <c r="B150" s="11"/>
      <c r="C150" s="95" t="s">
        <v>190</v>
      </c>
      <c r="D150" s="95"/>
      <c r="E150" s="95"/>
      <c r="F150" s="95"/>
      <c r="G150" s="95"/>
      <c r="H150" s="95"/>
    </row>
    <row r="151" spans="1:8" s="14" customFormat="1" ht="25.5" customHeight="1">
      <c r="A151" s="11"/>
      <c r="B151" s="11"/>
      <c r="C151" s="95" t="s">
        <v>191</v>
      </c>
      <c r="D151" s="95"/>
      <c r="E151" s="95"/>
      <c r="F151" s="95"/>
      <c r="G151" s="95"/>
      <c r="H151" s="95"/>
    </row>
    <row r="152" spans="1:8" s="14" customFormat="1" ht="25.5" customHeight="1">
      <c r="A152" s="11"/>
      <c r="B152" s="11"/>
      <c r="C152" s="95" t="s">
        <v>192</v>
      </c>
      <c r="D152" s="95"/>
      <c r="E152" s="95"/>
      <c r="F152" s="95"/>
      <c r="G152" s="95"/>
      <c r="H152" s="95"/>
    </row>
    <row r="153" spans="1:8" s="14" customFormat="1" ht="25.5" customHeight="1">
      <c r="A153" s="11"/>
      <c r="B153" s="11"/>
      <c r="C153" s="95" t="s">
        <v>193</v>
      </c>
      <c r="D153" s="95"/>
      <c r="E153" s="95"/>
      <c r="F153" s="95"/>
      <c r="G153" s="95"/>
      <c r="H153" s="95"/>
    </row>
    <row r="154" spans="1:8" s="14" customFormat="1" ht="25.5" customHeight="1">
      <c r="A154" s="11"/>
      <c r="B154" s="11"/>
      <c r="C154" s="95" t="s">
        <v>328</v>
      </c>
      <c r="D154" s="95"/>
      <c r="E154" s="95"/>
      <c r="F154" s="95"/>
      <c r="G154" s="95"/>
      <c r="H154" s="95"/>
    </row>
    <row r="155" spans="1:8" s="14" customFormat="1" ht="12.75" customHeight="1">
      <c r="A155" s="11"/>
      <c r="B155" s="11"/>
      <c r="C155" s="95" t="s">
        <v>194</v>
      </c>
      <c r="D155" s="95"/>
      <c r="E155" s="95"/>
      <c r="F155" s="95"/>
      <c r="G155" s="95"/>
      <c r="H155" s="95"/>
    </row>
    <row r="156" spans="1:8" s="14" customFormat="1" ht="29.25" customHeight="1">
      <c r="A156" s="11"/>
      <c r="B156" s="11"/>
      <c r="C156" s="95" t="s">
        <v>299</v>
      </c>
      <c r="D156" s="95"/>
      <c r="E156" s="95"/>
      <c r="F156" s="95"/>
      <c r="G156" s="95"/>
      <c r="H156" s="95"/>
    </row>
    <row r="157" spans="1:8" s="14" customFormat="1" ht="13.5" customHeight="1">
      <c r="A157" s="11"/>
      <c r="B157" s="11"/>
      <c r="C157" s="95" t="s">
        <v>196</v>
      </c>
      <c r="D157" s="95"/>
      <c r="E157" s="95"/>
      <c r="F157" s="95"/>
      <c r="G157" s="95"/>
      <c r="H157" s="95"/>
    </row>
    <row r="158" spans="1:8" s="14" customFormat="1" ht="30" customHeight="1">
      <c r="A158" s="11"/>
      <c r="B158" s="11"/>
      <c r="C158" s="98" t="s">
        <v>329</v>
      </c>
      <c r="D158" s="98"/>
      <c r="E158" s="98"/>
      <c r="F158" s="98"/>
      <c r="G158" s="98"/>
      <c r="H158" s="98"/>
    </row>
    <row r="159" spans="1:8" s="14" customFormat="1" ht="27.75" customHeight="1">
      <c r="A159" s="11"/>
      <c r="B159" s="11"/>
      <c r="C159" s="96" t="s">
        <v>174</v>
      </c>
      <c r="D159" s="96"/>
      <c r="E159" s="96"/>
      <c r="F159" s="96"/>
      <c r="G159" s="96"/>
      <c r="H159" s="96"/>
    </row>
    <row r="160" spans="1:8" s="14" customFormat="1" ht="14.25" customHeight="1">
      <c r="A160" s="11"/>
      <c r="B160" s="11"/>
      <c r="C160" s="96" t="s">
        <v>177</v>
      </c>
      <c r="D160" s="96"/>
      <c r="E160" s="96"/>
      <c r="F160" s="96"/>
      <c r="G160" s="96"/>
      <c r="H160" s="96"/>
    </row>
    <row r="161" spans="1:8" s="14" customFormat="1" ht="14.25" customHeight="1">
      <c r="A161" s="11"/>
      <c r="B161" s="11"/>
      <c r="C161" s="96" t="s">
        <v>182</v>
      </c>
      <c r="D161" s="96"/>
      <c r="E161" s="96"/>
      <c r="F161" s="96"/>
      <c r="G161" s="96"/>
      <c r="H161" s="96"/>
    </row>
    <row r="162" spans="1:8" s="14" customFormat="1" ht="14.25" customHeight="1">
      <c r="A162" s="11"/>
      <c r="B162" s="11"/>
      <c r="C162" s="96" t="s">
        <v>172</v>
      </c>
      <c r="D162" s="96"/>
      <c r="E162" s="96"/>
      <c r="F162" s="96"/>
      <c r="G162" s="96"/>
      <c r="H162" s="96"/>
    </row>
    <row r="163" spans="1:8" s="14" customFormat="1" ht="14.25" customHeight="1">
      <c r="A163" s="11"/>
      <c r="B163" s="11"/>
      <c r="C163" s="96" t="s">
        <v>178</v>
      </c>
      <c r="D163" s="96"/>
      <c r="E163" s="96"/>
      <c r="F163" s="96"/>
      <c r="G163" s="96"/>
      <c r="H163" s="96"/>
    </row>
    <row r="164" spans="1:8" s="14" customFormat="1" ht="14.25" customHeight="1">
      <c r="A164" s="11"/>
      <c r="B164" s="11"/>
      <c r="C164" s="96" t="s">
        <v>183</v>
      </c>
      <c r="D164" s="96"/>
      <c r="E164" s="96"/>
      <c r="F164" s="96"/>
      <c r="G164" s="96"/>
      <c r="H164" s="96"/>
    </row>
    <row r="165" spans="1:8" s="14" customFormat="1" ht="24.75" customHeight="1">
      <c r="A165" s="11"/>
      <c r="B165" s="11"/>
      <c r="C165" s="96" t="s">
        <v>372</v>
      </c>
      <c r="D165" s="96"/>
      <c r="E165" s="96"/>
      <c r="F165" s="96"/>
      <c r="G165" s="96"/>
      <c r="H165" s="96"/>
    </row>
    <row r="166" spans="1:8" s="14" customFormat="1" ht="14.25" customHeight="1">
      <c r="A166" s="11"/>
      <c r="B166" s="11"/>
      <c r="C166" s="96" t="s">
        <v>179</v>
      </c>
      <c r="D166" s="96"/>
      <c r="E166" s="96"/>
      <c r="F166" s="96"/>
      <c r="G166" s="96"/>
      <c r="H166" s="96"/>
    </row>
    <row r="167" spans="1:8" s="14" customFormat="1" ht="14.25" customHeight="1">
      <c r="A167" s="11"/>
      <c r="B167" s="11"/>
      <c r="C167" s="96" t="s">
        <v>184</v>
      </c>
      <c r="D167" s="96"/>
      <c r="E167" s="96"/>
      <c r="F167" s="96"/>
      <c r="G167" s="96"/>
      <c r="H167" s="96"/>
    </row>
    <row r="168" spans="1:8" s="14" customFormat="1" ht="14.25" customHeight="1">
      <c r="A168" s="11"/>
      <c r="B168" s="11"/>
      <c r="C168" s="96" t="s">
        <v>173</v>
      </c>
      <c r="D168" s="96"/>
      <c r="E168" s="96"/>
      <c r="F168" s="96"/>
      <c r="G168" s="96"/>
      <c r="H168" s="96"/>
    </row>
    <row r="169" spans="1:8" s="14" customFormat="1" ht="14.25" customHeight="1">
      <c r="A169" s="11"/>
      <c r="B169" s="11"/>
      <c r="C169" s="96" t="s">
        <v>180</v>
      </c>
      <c r="D169" s="96"/>
      <c r="E169" s="96"/>
      <c r="F169" s="96"/>
      <c r="G169" s="96"/>
      <c r="H169" s="96"/>
    </row>
    <row r="170" spans="1:8" s="14" customFormat="1" ht="14.25" customHeight="1">
      <c r="A170" s="11"/>
      <c r="B170" s="11"/>
      <c r="C170" s="96" t="s">
        <v>300</v>
      </c>
      <c r="D170" s="96"/>
      <c r="E170" s="96"/>
      <c r="F170" s="96"/>
      <c r="G170" s="96"/>
      <c r="H170" s="96"/>
    </row>
    <row r="171" spans="1:8" s="14" customFormat="1" ht="14.25" customHeight="1">
      <c r="A171" s="11"/>
      <c r="B171" s="11"/>
      <c r="C171" s="96" t="s">
        <v>175</v>
      </c>
      <c r="D171" s="96"/>
      <c r="E171" s="96"/>
      <c r="F171" s="96"/>
      <c r="G171" s="96"/>
      <c r="H171" s="96"/>
    </row>
    <row r="172" spans="1:8" s="14" customFormat="1" ht="14.25" customHeight="1">
      <c r="A172" s="11"/>
      <c r="B172" s="11"/>
      <c r="C172" s="96" t="s">
        <v>181</v>
      </c>
      <c r="D172" s="96"/>
      <c r="E172" s="96"/>
      <c r="F172" s="96"/>
      <c r="G172" s="96"/>
      <c r="H172" s="96"/>
    </row>
    <row r="173" spans="1:8" s="14" customFormat="1" ht="14.25" customHeight="1">
      <c r="A173" s="11"/>
      <c r="B173" s="11"/>
      <c r="C173" s="96" t="s">
        <v>185</v>
      </c>
      <c r="D173" s="96"/>
      <c r="E173" s="96"/>
      <c r="F173" s="96"/>
      <c r="G173" s="96"/>
      <c r="H173" s="96"/>
    </row>
    <row r="174" spans="1:8" s="14" customFormat="1" ht="15.75" customHeight="1">
      <c r="A174" s="11"/>
      <c r="B174" s="11"/>
      <c r="C174" s="96" t="s">
        <v>176</v>
      </c>
      <c r="D174" s="96"/>
      <c r="E174" s="96"/>
      <c r="F174" s="96"/>
      <c r="G174" s="96"/>
      <c r="H174" s="96"/>
    </row>
    <row r="175" spans="1:8" s="14" customFormat="1" ht="14.25" customHeight="1">
      <c r="A175" s="11"/>
      <c r="B175" s="11"/>
      <c r="C175" s="96" t="s">
        <v>181</v>
      </c>
      <c r="D175" s="96"/>
      <c r="E175" s="96"/>
      <c r="F175" s="96"/>
      <c r="G175" s="96"/>
      <c r="H175" s="96"/>
    </row>
    <row r="176" spans="1:8" s="14" customFormat="1" ht="14.25" customHeight="1">
      <c r="A176" s="11"/>
      <c r="B176" s="11"/>
      <c r="C176" s="96" t="s">
        <v>185</v>
      </c>
      <c r="D176" s="96"/>
      <c r="E176" s="96"/>
      <c r="F176" s="96"/>
      <c r="G176" s="96"/>
      <c r="H176" s="96"/>
    </row>
    <row r="177" spans="1:8" s="14" customFormat="1" ht="26.25" customHeight="1">
      <c r="A177" s="11"/>
      <c r="B177" s="11"/>
      <c r="C177" s="96" t="s">
        <v>186</v>
      </c>
      <c r="D177" s="96"/>
      <c r="E177" s="96"/>
      <c r="F177" s="96"/>
      <c r="G177" s="96"/>
      <c r="H177" s="96"/>
    </row>
    <row r="178" spans="1:8" s="14" customFormat="1" ht="26.25" customHeight="1">
      <c r="A178" s="11"/>
      <c r="B178" s="11"/>
      <c r="C178" s="96" t="s">
        <v>373</v>
      </c>
      <c r="D178" s="96"/>
      <c r="E178" s="96"/>
      <c r="F178" s="96"/>
      <c r="G178" s="96"/>
      <c r="H178" s="96"/>
    </row>
    <row r="179" spans="1:8" s="14" customFormat="1" ht="54.75" customHeight="1">
      <c r="A179" s="11"/>
      <c r="B179" s="11"/>
      <c r="C179" s="96" t="s">
        <v>398</v>
      </c>
      <c r="D179" s="96"/>
      <c r="E179" s="96"/>
      <c r="F179" s="96"/>
      <c r="G179" s="96"/>
      <c r="H179" s="96"/>
    </row>
    <row r="180" spans="1:8" s="14" customFormat="1" ht="106.5" customHeight="1">
      <c r="A180" s="11"/>
      <c r="B180" s="11"/>
      <c r="C180" s="96" t="s">
        <v>374</v>
      </c>
      <c r="D180" s="96"/>
      <c r="E180" s="96"/>
      <c r="F180" s="96"/>
      <c r="G180" s="96"/>
      <c r="H180" s="96"/>
    </row>
    <row r="181" spans="1:8" s="14" customFormat="1" ht="39" customHeight="1">
      <c r="A181" s="11"/>
      <c r="B181" s="11"/>
      <c r="C181" s="96" t="s">
        <v>330</v>
      </c>
      <c r="D181" s="96"/>
      <c r="E181" s="96"/>
      <c r="F181" s="96"/>
      <c r="G181" s="96"/>
      <c r="H181" s="96"/>
    </row>
    <row r="182" spans="1:8" s="14" customFormat="1" ht="65.25" customHeight="1">
      <c r="A182" s="11"/>
      <c r="B182" s="11"/>
      <c r="C182" s="96" t="s">
        <v>294</v>
      </c>
      <c r="D182" s="96"/>
      <c r="E182" s="96"/>
      <c r="F182" s="96"/>
      <c r="G182" s="96"/>
      <c r="H182" s="96"/>
    </row>
    <row r="183" spans="1:8" s="14" customFormat="1" ht="30" customHeight="1">
      <c r="A183" s="11"/>
      <c r="B183" s="11"/>
      <c r="C183" s="98" t="s">
        <v>288</v>
      </c>
      <c r="D183" s="98"/>
      <c r="E183" s="98"/>
      <c r="F183" s="98"/>
      <c r="G183" s="98"/>
      <c r="H183" s="98"/>
    </row>
    <row r="184" spans="1:8" s="14" customFormat="1" ht="15" customHeight="1">
      <c r="A184" s="11"/>
      <c r="B184" s="11"/>
      <c r="C184" s="96" t="s">
        <v>289</v>
      </c>
      <c r="D184" s="96"/>
      <c r="E184" s="96"/>
      <c r="F184" s="96"/>
      <c r="G184" s="96"/>
      <c r="H184" s="96"/>
    </row>
    <row r="185" spans="1:8" s="14" customFormat="1" ht="38.25" customHeight="1">
      <c r="A185" s="11"/>
      <c r="B185" s="11"/>
      <c r="C185" s="96" t="s">
        <v>331</v>
      </c>
      <c r="D185" s="96"/>
      <c r="E185" s="96"/>
      <c r="F185" s="96"/>
      <c r="G185" s="96"/>
      <c r="H185" s="96"/>
    </row>
    <row r="186" spans="1:8" s="14" customFormat="1" ht="38.25" customHeight="1">
      <c r="A186" s="11"/>
      <c r="B186" s="11"/>
      <c r="C186" s="96" t="s">
        <v>390</v>
      </c>
      <c r="D186" s="96"/>
      <c r="E186" s="96"/>
      <c r="F186" s="96"/>
      <c r="G186" s="96"/>
      <c r="H186" s="96"/>
    </row>
    <row r="187" spans="1:8" s="14" customFormat="1" ht="14.25" customHeight="1">
      <c r="A187" s="11"/>
      <c r="B187" s="11"/>
      <c r="C187" s="96" t="s">
        <v>291</v>
      </c>
      <c r="D187" s="96"/>
      <c r="E187" s="96"/>
      <c r="F187" s="96"/>
      <c r="G187" s="96"/>
      <c r="H187" s="96"/>
    </row>
    <row r="188" spans="1:8" s="14" customFormat="1" ht="39" customHeight="1">
      <c r="A188" s="11"/>
      <c r="B188" s="11"/>
      <c r="C188" s="96" t="s">
        <v>331</v>
      </c>
      <c r="D188" s="96"/>
      <c r="E188" s="96"/>
      <c r="F188" s="96"/>
      <c r="G188" s="96"/>
      <c r="H188" s="96"/>
    </row>
    <row r="189" spans="1:8" s="14" customFormat="1" ht="12.75" customHeight="1">
      <c r="A189" s="11"/>
      <c r="B189" s="11"/>
      <c r="C189" s="96" t="s">
        <v>290</v>
      </c>
      <c r="D189" s="96"/>
      <c r="E189" s="96"/>
      <c r="F189" s="96"/>
      <c r="G189" s="96"/>
      <c r="H189" s="96"/>
    </row>
    <row r="190" spans="1:8" s="14" customFormat="1" ht="12.75" customHeight="1">
      <c r="A190" s="11"/>
      <c r="B190" s="11"/>
      <c r="C190" s="96" t="s">
        <v>391</v>
      </c>
      <c r="D190" s="96"/>
      <c r="E190" s="96"/>
      <c r="F190" s="96"/>
      <c r="G190" s="96"/>
      <c r="H190" s="96"/>
    </row>
    <row r="191" spans="1:8" s="14" customFormat="1" ht="54.75" customHeight="1">
      <c r="A191" s="11"/>
      <c r="B191" s="11"/>
      <c r="C191" s="96" t="s">
        <v>332</v>
      </c>
      <c r="D191" s="96"/>
      <c r="E191" s="96"/>
      <c r="F191" s="96"/>
      <c r="G191" s="96"/>
      <c r="H191" s="96"/>
    </row>
    <row r="192" spans="1:8" s="14" customFormat="1" ht="26.25" customHeight="1">
      <c r="A192" s="11"/>
      <c r="B192" s="11"/>
      <c r="C192" s="96" t="s">
        <v>292</v>
      </c>
      <c r="D192" s="96"/>
      <c r="E192" s="96"/>
      <c r="F192" s="96"/>
      <c r="G192" s="96"/>
      <c r="H192" s="96"/>
    </row>
    <row r="193" spans="1:8" s="14" customFormat="1" ht="15" customHeight="1">
      <c r="A193" s="11"/>
      <c r="B193" s="11"/>
      <c r="C193" s="96" t="s">
        <v>295</v>
      </c>
      <c r="D193" s="96"/>
      <c r="E193" s="96"/>
      <c r="F193" s="96"/>
      <c r="G193" s="96"/>
      <c r="H193" s="96"/>
    </row>
    <row r="194" spans="1:8" s="14" customFormat="1" ht="27" customHeight="1">
      <c r="A194" s="11"/>
      <c r="B194" s="11"/>
      <c r="C194" s="96" t="s">
        <v>293</v>
      </c>
      <c r="D194" s="96"/>
      <c r="E194" s="96"/>
      <c r="F194" s="96"/>
      <c r="G194" s="96"/>
      <c r="H194" s="96"/>
    </row>
    <row r="195" spans="1:8" s="14" customFormat="1" ht="14.25" customHeight="1">
      <c r="A195" s="11"/>
      <c r="B195" s="11"/>
      <c r="C195" s="96" t="s">
        <v>375</v>
      </c>
      <c r="D195" s="96"/>
      <c r="E195" s="96"/>
      <c r="F195" s="96"/>
      <c r="G195" s="96"/>
      <c r="H195" s="96"/>
    </row>
    <row r="196" spans="1:8" s="14" customFormat="1" ht="15.75" customHeight="1">
      <c r="A196" s="11"/>
      <c r="B196" s="11"/>
      <c r="C196" s="99" t="s">
        <v>333</v>
      </c>
      <c r="D196" s="99"/>
      <c r="E196" s="99"/>
      <c r="F196" s="99"/>
      <c r="G196" s="99"/>
      <c r="H196" s="99"/>
    </row>
    <row r="197" spans="1:8" s="14" customFormat="1" ht="37.5" customHeight="1">
      <c r="A197" s="11"/>
      <c r="B197" s="11"/>
      <c r="C197" s="96" t="s">
        <v>334</v>
      </c>
      <c r="D197" s="96"/>
      <c r="E197" s="96"/>
      <c r="F197" s="96"/>
      <c r="G197" s="96"/>
      <c r="H197" s="96"/>
    </row>
    <row r="198" spans="1:8" s="14" customFormat="1" ht="25.5" customHeight="1">
      <c r="A198" s="11"/>
      <c r="B198" s="11"/>
      <c r="C198" s="96" t="s">
        <v>222</v>
      </c>
      <c r="D198" s="96"/>
      <c r="E198" s="96"/>
      <c r="F198" s="96"/>
      <c r="G198" s="96"/>
      <c r="H198" s="96"/>
    </row>
    <row r="199" spans="1:8" s="14" customFormat="1" ht="25.5" customHeight="1">
      <c r="A199" s="11"/>
      <c r="B199" s="11"/>
      <c r="C199" s="96" t="s">
        <v>223</v>
      </c>
      <c r="D199" s="96"/>
      <c r="E199" s="96"/>
      <c r="F199" s="96"/>
      <c r="G199" s="96"/>
      <c r="H199" s="96"/>
    </row>
    <row r="200" spans="1:8" s="14" customFormat="1" ht="24" customHeight="1">
      <c r="A200" s="11"/>
      <c r="B200" s="11"/>
      <c r="C200" s="99" t="s">
        <v>335</v>
      </c>
      <c r="D200" s="99"/>
      <c r="E200" s="99"/>
      <c r="F200" s="99"/>
      <c r="G200" s="99"/>
      <c r="H200" s="99"/>
    </row>
    <row r="201" spans="1:8" s="14" customFormat="1" ht="15" customHeight="1">
      <c r="A201" s="11"/>
      <c r="B201" s="11"/>
      <c r="C201" s="96" t="s">
        <v>337</v>
      </c>
      <c r="D201" s="96"/>
      <c r="E201" s="96"/>
      <c r="F201" s="96"/>
      <c r="G201" s="96"/>
      <c r="H201" s="96"/>
    </row>
    <row r="202" spans="1:8" s="14" customFormat="1" ht="40.5" customHeight="1">
      <c r="A202" s="11"/>
      <c r="B202" s="11"/>
      <c r="C202" s="96" t="s">
        <v>301</v>
      </c>
      <c r="D202" s="96"/>
      <c r="E202" s="96"/>
      <c r="F202" s="96"/>
      <c r="G202" s="96"/>
      <c r="H202" s="96"/>
    </row>
    <row r="203" spans="1:8" s="14" customFormat="1" ht="25.5" customHeight="1">
      <c r="A203" s="11"/>
      <c r="B203" s="11"/>
      <c r="C203" s="96" t="s">
        <v>224</v>
      </c>
      <c r="D203" s="96"/>
      <c r="E203" s="96"/>
      <c r="F203" s="96"/>
      <c r="G203" s="96"/>
      <c r="H203" s="96"/>
    </row>
    <row r="204" spans="1:8" s="14" customFormat="1" ht="42" customHeight="1">
      <c r="A204" s="11"/>
      <c r="B204" s="11"/>
      <c r="C204" s="96" t="s">
        <v>225</v>
      </c>
      <c r="D204" s="96"/>
      <c r="E204" s="96"/>
      <c r="F204" s="96"/>
      <c r="G204" s="96"/>
      <c r="H204" s="96"/>
    </row>
    <row r="205" spans="1:8" s="14" customFormat="1" ht="39" customHeight="1">
      <c r="A205" s="11"/>
      <c r="B205" s="11"/>
      <c r="C205" s="96" t="s">
        <v>336</v>
      </c>
      <c r="D205" s="96"/>
      <c r="E205" s="96"/>
      <c r="F205" s="96"/>
      <c r="G205" s="96"/>
      <c r="H205" s="96"/>
    </row>
    <row r="206" spans="1:8" s="14" customFormat="1" ht="40.5" customHeight="1">
      <c r="A206" s="11"/>
      <c r="B206" s="11"/>
      <c r="C206" s="95" t="s">
        <v>338</v>
      </c>
      <c r="D206" s="95"/>
      <c r="E206" s="95"/>
      <c r="F206" s="95"/>
      <c r="G206" s="95"/>
      <c r="H206" s="95"/>
    </row>
    <row r="207" spans="1:8" s="14" customFormat="1" ht="17.25" customHeight="1">
      <c r="A207" s="11"/>
      <c r="B207" s="11"/>
      <c r="C207" s="98" t="s">
        <v>200</v>
      </c>
      <c r="D207" s="98"/>
      <c r="E207" s="98"/>
      <c r="F207" s="98"/>
      <c r="G207" s="98"/>
      <c r="H207" s="98"/>
    </row>
    <row r="208" spans="1:8" s="14" customFormat="1" ht="52.5" customHeight="1">
      <c r="A208" s="11"/>
      <c r="B208" s="11"/>
      <c r="C208" s="95" t="s">
        <v>201</v>
      </c>
      <c r="D208" s="95"/>
      <c r="E208" s="95"/>
      <c r="F208" s="95"/>
      <c r="G208" s="95"/>
      <c r="H208" s="95"/>
    </row>
    <row r="209" spans="1:8" s="14" customFormat="1" ht="38.25" customHeight="1">
      <c r="A209" s="11"/>
      <c r="B209" s="11"/>
      <c r="C209" s="95" t="s">
        <v>392</v>
      </c>
      <c r="D209" s="95"/>
      <c r="E209" s="95"/>
      <c r="F209" s="95"/>
      <c r="G209" s="95"/>
      <c r="H209" s="95"/>
    </row>
    <row r="210" spans="1:8" s="14" customFormat="1" ht="15.75" customHeight="1">
      <c r="A210" s="11"/>
      <c r="B210" s="11"/>
      <c r="C210" s="98" t="s">
        <v>263</v>
      </c>
      <c r="D210" s="98"/>
      <c r="E210" s="98"/>
      <c r="F210" s="98"/>
      <c r="G210" s="98"/>
      <c r="H210" s="98"/>
    </row>
    <row r="211" spans="1:8" s="14" customFormat="1" ht="55.5" customHeight="1">
      <c r="A211" s="11"/>
      <c r="B211" s="11"/>
      <c r="C211" s="96" t="s">
        <v>272</v>
      </c>
      <c r="D211" s="96"/>
      <c r="E211" s="96"/>
      <c r="F211" s="96"/>
      <c r="G211" s="96"/>
      <c r="H211" s="96"/>
    </row>
    <row r="212" spans="1:8" s="14" customFormat="1" ht="63" customHeight="1">
      <c r="A212" s="11"/>
      <c r="B212" s="11"/>
      <c r="C212" s="96" t="s">
        <v>376</v>
      </c>
      <c r="D212" s="96"/>
      <c r="E212" s="96"/>
      <c r="F212" s="96"/>
      <c r="G212" s="96"/>
      <c r="H212" s="96"/>
    </row>
    <row r="213" spans="1:8" s="14" customFormat="1" ht="18" customHeight="1">
      <c r="A213" s="11"/>
      <c r="B213" s="11">
        <v>60095</v>
      </c>
      <c r="C213" s="29" t="s">
        <v>21</v>
      </c>
      <c r="D213" s="30">
        <v>1366895</v>
      </c>
      <c r="E213" s="30">
        <v>67007</v>
      </c>
      <c r="F213" s="30">
        <v>1429</v>
      </c>
      <c r="G213" s="30">
        <v>4690</v>
      </c>
      <c r="H213" s="30">
        <f>D213+E213-F213</f>
        <v>1432473</v>
      </c>
    </row>
    <row r="214" spans="1:8" s="14" customFormat="1" ht="32.25" customHeight="1">
      <c r="A214" s="11"/>
      <c r="B214" s="11"/>
      <c r="C214" s="95" t="s">
        <v>226</v>
      </c>
      <c r="D214" s="95"/>
      <c r="E214" s="95"/>
      <c r="F214" s="95"/>
      <c r="G214" s="95"/>
      <c r="H214" s="95"/>
    </row>
    <row r="215" spans="1:8" s="14" customFormat="1" ht="92.25" customHeight="1">
      <c r="A215" s="11"/>
      <c r="B215" s="11"/>
      <c r="C215" s="96" t="s">
        <v>339</v>
      </c>
      <c r="D215" s="96"/>
      <c r="E215" s="96"/>
      <c r="F215" s="96"/>
      <c r="G215" s="96"/>
      <c r="H215" s="96"/>
    </row>
    <row r="216" spans="1:8" s="28" customFormat="1" ht="3.75" customHeight="1">
      <c r="A216" s="27"/>
      <c r="B216" s="27"/>
      <c r="C216" s="1"/>
      <c r="D216" s="1"/>
      <c r="E216" s="1"/>
      <c r="F216" s="1"/>
      <c r="G216" s="1"/>
      <c r="H216" s="34"/>
    </row>
    <row r="217" spans="1:8" s="26" customFormat="1" ht="23.25" customHeight="1">
      <c r="A217" s="23"/>
      <c r="B217" s="23">
        <v>630</v>
      </c>
      <c r="C217" s="35" t="s">
        <v>87</v>
      </c>
      <c r="D217" s="25">
        <v>1847448</v>
      </c>
      <c r="E217" s="25">
        <f>E224+E218</f>
        <v>62426</v>
      </c>
      <c r="F217" s="25">
        <f>F224+F218</f>
        <v>9805</v>
      </c>
      <c r="G217" s="25">
        <f>G224+G218</f>
        <v>2232</v>
      </c>
      <c r="H217" s="25">
        <f>D217+E217-F217</f>
        <v>1900069</v>
      </c>
    </row>
    <row r="218" spans="1:8" s="14" customFormat="1" ht="20.25" customHeight="1">
      <c r="A218" s="11"/>
      <c r="B218" s="11">
        <v>63003</v>
      </c>
      <c r="C218" s="36" t="s">
        <v>239</v>
      </c>
      <c r="D218" s="30">
        <v>649819</v>
      </c>
      <c r="E218" s="30">
        <v>37253</v>
      </c>
      <c r="F218" s="30">
        <v>0</v>
      </c>
      <c r="G218" s="30">
        <v>0</v>
      </c>
      <c r="H218" s="30">
        <f>D218+E218-F218</f>
        <v>687072</v>
      </c>
    </row>
    <row r="219" spans="1:8" s="14" customFormat="1" ht="16.5" customHeight="1">
      <c r="A219" s="11"/>
      <c r="B219" s="11"/>
      <c r="C219" s="124" t="s">
        <v>78</v>
      </c>
      <c r="D219" s="124"/>
      <c r="E219" s="124"/>
      <c r="F219" s="124"/>
      <c r="G219" s="124"/>
      <c r="H219" s="124"/>
    </row>
    <row r="220" spans="1:8" s="14" customFormat="1" ht="40.5" customHeight="1">
      <c r="A220" s="11"/>
      <c r="B220" s="11"/>
      <c r="C220" s="123" t="s">
        <v>340</v>
      </c>
      <c r="D220" s="123"/>
      <c r="E220" s="123"/>
      <c r="F220" s="123"/>
      <c r="G220" s="123"/>
      <c r="H220" s="123"/>
    </row>
    <row r="221" spans="1:8" s="14" customFormat="1" ht="27" customHeight="1">
      <c r="A221" s="11"/>
      <c r="B221" s="11"/>
      <c r="C221" s="123" t="s">
        <v>302</v>
      </c>
      <c r="D221" s="123"/>
      <c r="E221" s="123"/>
      <c r="F221" s="123"/>
      <c r="G221" s="123"/>
      <c r="H221" s="123"/>
    </row>
    <row r="222" spans="1:8" s="14" customFormat="1" ht="27" customHeight="1">
      <c r="A222" s="11"/>
      <c r="B222" s="11"/>
      <c r="C222" s="96" t="s">
        <v>303</v>
      </c>
      <c r="D222" s="96"/>
      <c r="E222" s="96"/>
      <c r="F222" s="96"/>
      <c r="G222" s="96"/>
      <c r="H222" s="96"/>
    </row>
    <row r="223" spans="1:8" s="14" customFormat="1" ht="27" customHeight="1">
      <c r="A223" s="11"/>
      <c r="B223" s="11"/>
      <c r="C223" s="5"/>
      <c r="D223" s="5"/>
      <c r="E223" s="5"/>
      <c r="F223" s="5"/>
      <c r="G223" s="5"/>
      <c r="H223" s="5"/>
    </row>
    <row r="224" spans="1:8" s="14" customFormat="1" ht="20.25" customHeight="1">
      <c r="A224" s="11"/>
      <c r="B224" s="11">
        <v>63095</v>
      </c>
      <c r="C224" s="36" t="s">
        <v>21</v>
      </c>
      <c r="D224" s="30">
        <v>1197629</v>
      </c>
      <c r="E224" s="30">
        <v>25173</v>
      </c>
      <c r="F224" s="30">
        <v>9805</v>
      </c>
      <c r="G224" s="30">
        <v>2232</v>
      </c>
      <c r="H224" s="30">
        <f>D224+E224-F224</f>
        <v>1212997</v>
      </c>
    </row>
    <row r="225" spans="1:8" s="14" customFormat="1" ht="28.5" customHeight="1">
      <c r="A225" s="11"/>
      <c r="B225" s="11"/>
      <c r="C225" s="96" t="s">
        <v>233</v>
      </c>
      <c r="D225" s="96"/>
      <c r="E225" s="96"/>
      <c r="F225" s="96"/>
      <c r="G225" s="96"/>
      <c r="H225" s="96"/>
    </row>
    <row r="226" spans="1:8" s="14" customFormat="1" ht="26.25" customHeight="1">
      <c r="A226" s="11"/>
      <c r="B226" s="11"/>
      <c r="C226" s="99" t="s">
        <v>231</v>
      </c>
      <c r="D226" s="99"/>
      <c r="E226" s="99"/>
      <c r="F226" s="99"/>
      <c r="G226" s="99"/>
      <c r="H226" s="99"/>
    </row>
    <row r="227" spans="1:8" s="14" customFormat="1" ht="13.5" customHeight="1">
      <c r="A227" s="11"/>
      <c r="B227" s="11"/>
      <c r="C227" s="96" t="s">
        <v>341</v>
      </c>
      <c r="D227" s="96"/>
      <c r="E227" s="96"/>
      <c r="F227" s="96"/>
      <c r="G227" s="96"/>
      <c r="H227" s="96"/>
    </row>
    <row r="228" spans="1:8" s="14" customFormat="1" ht="13.5" customHeight="1">
      <c r="A228" s="11"/>
      <c r="B228" s="11"/>
      <c r="C228" s="96" t="s">
        <v>232</v>
      </c>
      <c r="D228" s="96"/>
      <c r="E228" s="96"/>
      <c r="F228" s="96"/>
      <c r="G228" s="96"/>
      <c r="H228" s="96"/>
    </row>
    <row r="229" spans="1:8" s="14" customFormat="1" ht="25.5" customHeight="1">
      <c r="A229" s="11"/>
      <c r="B229" s="11"/>
      <c r="C229" s="99" t="s">
        <v>227</v>
      </c>
      <c r="D229" s="99"/>
      <c r="E229" s="99"/>
      <c r="F229" s="99"/>
      <c r="G229" s="99"/>
      <c r="H229" s="99"/>
    </row>
    <row r="230" spans="1:8" s="14" customFormat="1" ht="12.75" customHeight="1">
      <c r="A230" s="11"/>
      <c r="B230" s="11"/>
      <c r="C230" s="96" t="s">
        <v>229</v>
      </c>
      <c r="D230" s="96"/>
      <c r="E230" s="96"/>
      <c r="F230" s="96"/>
      <c r="G230" s="96"/>
      <c r="H230" s="96"/>
    </row>
    <row r="231" spans="1:8" s="14" customFormat="1" ht="12.75" customHeight="1">
      <c r="A231" s="11"/>
      <c r="B231" s="11"/>
      <c r="C231" s="96" t="s">
        <v>230</v>
      </c>
      <c r="D231" s="96"/>
      <c r="E231" s="96"/>
      <c r="F231" s="96"/>
      <c r="G231" s="96"/>
      <c r="H231" s="96"/>
    </row>
    <row r="232" spans="1:8" s="14" customFormat="1" ht="14.25" customHeight="1">
      <c r="A232" s="11"/>
      <c r="B232" s="11"/>
      <c r="C232" s="96" t="s">
        <v>228</v>
      </c>
      <c r="D232" s="96"/>
      <c r="E232" s="96"/>
      <c r="F232" s="96"/>
      <c r="G232" s="96"/>
      <c r="H232" s="96"/>
    </row>
    <row r="233" spans="3:8" s="14" customFormat="1" ht="4.5" customHeight="1">
      <c r="C233" s="5"/>
      <c r="D233" s="5"/>
      <c r="E233" s="5"/>
      <c r="F233" s="5"/>
      <c r="G233" s="5"/>
      <c r="H233" s="5"/>
    </row>
    <row r="234" spans="1:8" s="26" customFormat="1" ht="24" customHeight="1">
      <c r="A234" s="23"/>
      <c r="B234" s="23">
        <v>720</v>
      </c>
      <c r="C234" s="24" t="s">
        <v>48</v>
      </c>
      <c r="D234" s="25">
        <v>87077909</v>
      </c>
      <c r="E234" s="25">
        <f>E235</f>
        <v>4660903</v>
      </c>
      <c r="F234" s="25">
        <f>F235</f>
        <v>4724776</v>
      </c>
      <c r="G234" s="25">
        <f>G235</f>
        <v>4270000</v>
      </c>
      <c r="H234" s="25">
        <f>D234+E234-F234</f>
        <v>87014036</v>
      </c>
    </row>
    <row r="235" spans="1:8" s="14" customFormat="1" ht="19.5" customHeight="1">
      <c r="A235" s="11"/>
      <c r="B235" s="11">
        <v>72095</v>
      </c>
      <c r="C235" s="29" t="s">
        <v>21</v>
      </c>
      <c r="D235" s="30">
        <v>87077909</v>
      </c>
      <c r="E235" s="30">
        <v>4660903</v>
      </c>
      <c r="F235" s="30">
        <v>4724776</v>
      </c>
      <c r="G235" s="30">
        <v>4270000</v>
      </c>
      <c r="H235" s="30">
        <f>D235+E235-F235</f>
        <v>87014036</v>
      </c>
    </row>
    <row r="236" spans="1:8" s="14" customFormat="1" ht="26.25" customHeight="1">
      <c r="A236" s="11"/>
      <c r="B236" s="60"/>
      <c r="C236" s="98" t="s">
        <v>342</v>
      </c>
      <c r="D236" s="98"/>
      <c r="E236" s="98"/>
      <c r="F236" s="98"/>
      <c r="G236" s="98"/>
      <c r="H236" s="98"/>
    </row>
    <row r="237" spans="1:8" s="14" customFormat="1" ht="16.5" customHeight="1">
      <c r="A237" s="11"/>
      <c r="B237" s="60"/>
      <c r="C237" s="95" t="s">
        <v>343</v>
      </c>
      <c r="D237" s="95"/>
      <c r="E237" s="95"/>
      <c r="F237" s="95"/>
      <c r="G237" s="95"/>
      <c r="H237" s="95"/>
    </row>
    <row r="238" spans="1:8" s="14" customFormat="1" ht="51" customHeight="1">
      <c r="A238" s="11"/>
      <c r="B238" s="11"/>
      <c r="C238" s="96" t="s">
        <v>344</v>
      </c>
      <c r="D238" s="96"/>
      <c r="E238" s="96"/>
      <c r="F238" s="96"/>
      <c r="G238" s="96"/>
      <c r="H238" s="96"/>
    </row>
    <row r="239" spans="1:8" s="14" customFormat="1" ht="33.75" customHeight="1">
      <c r="A239" s="11"/>
      <c r="B239" s="11"/>
      <c r="C239" s="96" t="s">
        <v>393</v>
      </c>
      <c r="D239" s="96"/>
      <c r="E239" s="96"/>
      <c r="F239" s="96"/>
      <c r="G239" s="96"/>
      <c r="H239" s="96"/>
    </row>
    <row r="240" spans="1:8" s="14" customFormat="1" ht="51" customHeight="1">
      <c r="A240" s="11" t="s">
        <v>202</v>
      </c>
      <c r="B240" s="60"/>
      <c r="C240" s="98" t="s">
        <v>377</v>
      </c>
      <c r="D240" s="98"/>
      <c r="E240" s="98"/>
      <c r="F240" s="98"/>
      <c r="G240" s="98"/>
      <c r="H240" s="98"/>
    </row>
    <row r="241" spans="1:8" s="14" customFormat="1" ht="38.25" customHeight="1">
      <c r="A241" s="11"/>
      <c r="B241" s="60"/>
      <c r="C241" s="95" t="s">
        <v>394</v>
      </c>
      <c r="D241" s="95"/>
      <c r="E241" s="95"/>
      <c r="F241" s="95"/>
      <c r="G241" s="95"/>
      <c r="H241" s="95"/>
    </row>
    <row r="242" spans="1:8" s="14" customFormat="1" ht="3" customHeight="1">
      <c r="A242" s="11"/>
      <c r="B242" s="11"/>
      <c r="C242" s="1"/>
      <c r="D242" s="1"/>
      <c r="E242" s="1"/>
      <c r="F242" s="1"/>
      <c r="G242" s="1"/>
      <c r="H242" s="1"/>
    </row>
    <row r="243" spans="1:8" s="4" customFormat="1" ht="24" customHeight="1">
      <c r="A243" s="57"/>
      <c r="B243" s="57">
        <v>730</v>
      </c>
      <c r="C243" s="58" t="s">
        <v>157</v>
      </c>
      <c r="D243" s="59">
        <v>2100000</v>
      </c>
      <c r="E243" s="59">
        <f>E244</f>
        <v>75000</v>
      </c>
      <c r="F243" s="59">
        <f>F244</f>
        <v>0</v>
      </c>
      <c r="G243" s="59">
        <f>G244</f>
        <v>0</v>
      </c>
      <c r="H243" s="59">
        <f>D243+E243-F243</f>
        <v>2175000</v>
      </c>
    </row>
    <row r="244" spans="1:8" s="14" customFormat="1" ht="19.5" customHeight="1">
      <c r="A244" s="11"/>
      <c r="B244" s="11">
        <v>73014</v>
      </c>
      <c r="C244" s="47" t="s">
        <v>378</v>
      </c>
      <c r="D244" s="30">
        <v>0</v>
      </c>
      <c r="E244" s="30">
        <v>75000</v>
      </c>
      <c r="F244" s="30">
        <v>0</v>
      </c>
      <c r="G244" s="30">
        <v>0</v>
      </c>
      <c r="H244" s="30">
        <f>D244+E244-F244</f>
        <v>75000</v>
      </c>
    </row>
    <row r="245" spans="1:8" s="14" customFormat="1" ht="51" customHeight="1">
      <c r="A245" s="11"/>
      <c r="B245" s="11"/>
      <c r="C245" s="95" t="s">
        <v>158</v>
      </c>
      <c r="D245" s="95"/>
      <c r="E245" s="95"/>
      <c r="F245" s="95"/>
      <c r="G245" s="95"/>
      <c r="H245" s="95"/>
    </row>
    <row r="246" spans="1:8" s="14" customFormat="1" ht="3.75" customHeight="1">
      <c r="A246" s="11"/>
      <c r="B246" s="11"/>
      <c r="C246" s="1"/>
      <c r="D246" s="1"/>
      <c r="E246" s="1"/>
      <c r="F246" s="1"/>
      <c r="G246" s="1"/>
      <c r="H246" s="1"/>
    </row>
    <row r="247" spans="1:8" s="4" customFormat="1" ht="24" customHeight="1">
      <c r="A247" s="57"/>
      <c r="B247" s="57">
        <v>750</v>
      </c>
      <c r="C247" s="58" t="s">
        <v>71</v>
      </c>
      <c r="D247" s="59">
        <v>112875017</v>
      </c>
      <c r="E247" s="59">
        <f>E258+E263+E252+E248</f>
        <v>5165871</v>
      </c>
      <c r="F247" s="59">
        <f>F258+F263+F252+F248</f>
        <v>22517</v>
      </c>
      <c r="G247" s="59">
        <f>G258+G263+G252+G248</f>
        <v>1500</v>
      </c>
      <c r="H247" s="59">
        <f>D247+E247-F247</f>
        <v>118018371</v>
      </c>
    </row>
    <row r="248" spans="1:8" s="14" customFormat="1" ht="22.5" customHeight="1">
      <c r="A248" s="11"/>
      <c r="B248" s="11">
        <v>75017</v>
      </c>
      <c r="C248" s="29" t="s">
        <v>251</v>
      </c>
      <c r="D248" s="30">
        <v>1438180</v>
      </c>
      <c r="E248" s="30">
        <v>60000</v>
      </c>
      <c r="F248" s="30">
        <v>10000</v>
      </c>
      <c r="G248" s="30">
        <v>0</v>
      </c>
      <c r="H248" s="30">
        <f>D248+E248-F248</f>
        <v>1488180</v>
      </c>
    </row>
    <row r="249" spans="1:8" s="14" customFormat="1" ht="27" customHeight="1">
      <c r="A249" s="11"/>
      <c r="B249" s="11"/>
      <c r="C249" s="95" t="s">
        <v>395</v>
      </c>
      <c r="D249" s="95"/>
      <c r="E249" s="95"/>
      <c r="F249" s="95"/>
      <c r="G249" s="95"/>
      <c r="H249" s="95"/>
    </row>
    <row r="250" spans="1:8" s="14" customFormat="1" ht="13.5" customHeight="1">
      <c r="A250" s="11"/>
      <c r="B250" s="11"/>
      <c r="C250" s="125" t="s">
        <v>252</v>
      </c>
      <c r="D250" s="125"/>
      <c r="E250" s="125"/>
      <c r="F250" s="125"/>
      <c r="G250" s="125"/>
      <c r="H250" s="125"/>
    </row>
    <row r="251" spans="1:8" s="14" customFormat="1" ht="13.5" customHeight="1">
      <c r="A251" s="11"/>
      <c r="B251" s="11"/>
      <c r="C251" s="125" t="s">
        <v>304</v>
      </c>
      <c r="D251" s="125"/>
      <c r="E251" s="125"/>
      <c r="F251" s="125"/>
      <c r="G251" s="125"/>
      <c r="H251" s="125"/>
    </row>
    <row r="252" spans="1:8" s="14" customFormat="1" ht="18.75" customHeight="1">
      <c r="A252" s="11"/>
      <c r="B252" s="11">
        <v>75018</v>
      </c>
      <c r="C252" s="29" t="s">
        <v>88</v>
      </c>
      <c r="D252" s="30">
        <v>79482318</v>
      </c>
      <c r="E252" s="30">
        <v>575000</v>
      </c>
      <c r="F252" s="30">
        <v>0</v>
      </c>
      <c r="G252" s="30">
        <v>0</v>
      </c>
      <c r="H252" s="30">
        <f>D252+E252-F252</f>
        <v>80057318</v>
      </c>
    </row>
    <row r="253" spans="1:8" s="26" customFormat="1" ht="16.5" customHeight="1">
      <c r="A253" s="32"/>
      <c r="B253" s="11"/>
      <c r="C253" s="98" t="s">
        <v>345</v>
      </c>
      <c r="D253" s="98"/>
      <c r="E253" s="98"/>
      <c r="F253" s="98"/>
      <c r="G253" s="98"/>
      <c r="H253" s="98"/>
    </row>
    <row r="254" spans="1:8" s="26" customFormat="1" ht="24.75" customHeight="1">
      <c r="A254" s="32"/>
      <c r="B254" s="11"/>
      <c r="C254" s="95" t="s">
        <v>346</v>
      </c>
      <c r="D254" s="95"/>
      <c r="E254" s="95"/>
      <c r="F254" s="95"/>
      <c r="G254" s="95"/>
      <c r="H254" s="95"/>
    </row>
    <row r="255" spans="1:8" s="26" customFormat="1" ht="24.75" customHeight="1">
      <c r="A255" s="32"/>
      <c r="B255" s="11"/>
      <c r="C255" s="95" t="s">
        <v>347</v>
      </c>
      <c r="D255" s="95"/>
      <c r="E255" s="95"/>
      <c r="F255" s="95"/>
      <c r="G255" s="95"/>
      <c r="H255" s="95"/>
    </row>
    <row r="256" spans="1:8" s="14" customFormat="1" ht="39.75" customHeight="1">
      <c r="A256" s="11"/>
      <c r="B256" s="11"/>
      <c r="C256" s="95" t="s">
        <v>396</v>
      </c>
      <c r="D256" s="95"/>
      <c r="E256" s="95"/>
      <c r="F256" s="95"/>
      <c r="G256" s="95"/>
      <c r="H256" s="95"/>
    </row>
    <row r="257" spans="1:8" s="14" customFormat="1" ht="39.75" customHeight="1">
      <c r="A257" s="11"/>
      <c r="B257" s="11"/>
      <c r="C257" s="1"/>
      <c r="D257" s="1"/>
      <c r="E257" s="1"/>
      <c r="F257" s="1"/>
      <c r="G257" s="1"/>
      <c r="H257" s="1"/>
    </row>
    <row r="258" spans="1:8" s="14" customFormat="1" ht="18.75" customHeight="1">
      <c r="A258" s="11"/>
      <c r="B258" s="11">
        <v>75075</v>
      </c>
      <c r="C258" s="29" t="s">
        <v>72</v>
      </c>
      <c r="D258" s="30">
        <v>27842669</v>
      </c>
      <c r="E258" s="30">
        <v>3990436</v>
      </c>
      <c r="F258" s="30">
        <v>0</v>
      </c>
      <c r="G258" s="30">
        <v>0</v>
      </c>
      <c r="H258" s="30">
        <f>D258+E258-F258</f>
        <v>31833105</v>
      </c>
    </row>
    <row r="259" spans="1:8" s="14" customFormat="1" ht="90" customHeight="1">
      <c r="A259" s="11"/>
      <c r="B259" s="11"/>
      <c r="C259" s="95" t="s">
        <v>348</v>
      </c>
      <c r="D259" s="95"/>
      <c r="E259" s="95"/>
      <c r="F259" s="95"/>
      <c r="G259" s="95"/>
      <c r="H259" s="95"/>
    </row>
    <row r="260" spans="1:8" s="14" customFormat="1" ht="16.5" customHeight="1">
      <c r="A260" s="11"/>
      <c r="B260" s="11"/>
      <c r="C260" s="99" t="s">
        <v>78</v>
      </c>
      <c r="D260" s="99"/>
      <c r="E260" s="99"/>
      <c r="F260" s="99"/>
      <c r="G260" s="99"/>
      <c r="H260" s="99"/>
    </row>
    <row r="261" spans="1:8" s="14" customFormat="1" ht="28.5" customHeight="1">
      <c r="A261" s="11"/>
      <c r="B261" s="11"/>
      <c r="C261" s="96" t="s">
        <v>255</v>
      </c>
      <c r="D261" s="96"/>
      <c r="E261" s="96"/>
      <c r="F261" s="96"/>
      <c r="G261" s="96"/>
      <c r="H261" s="96"/>
    </row>
    <row r="262" spans="1:8" s="14" customFormat="1" ht="42" customHeight="1">
      <c r="A262" s="11"/>
      <c r="B262" s="11"/>
      <c r="C262" s="95" t="s">
        <v>305</v>
      </c>
      <c r="D262" s="95"/>
      <c r="E262" s="95"/>
      <c r="F262" s="95"/>
      <c r="G262" s="95"/>
      <c r="H262" s="95"/>
    </row>
    <row r="263" spans="1:8" s="14" customFormat="1" ht="18.75" customHeight="1">
      <c r="A263" s="11"/>
      <c r="B263" s="11">
        <v>75095</v>
      </c>
      <c r="C263" s="29" t="s">
        <v>21</v>
      </c>
      <c r="D263" s="30">
        <v>3460850</v>
      </c>
      <c r="E263" s="30">
        <v>540435</v>
      </c>
      <c r="F263" s="30">
        <v>12517</v>
      </c>
      <c r="G263" s="30">
        <v>1500</v>
      </c>
      <c r="H263" s="30">
        <f>D263+E263-F263</f>
        <v>3988768</v>
      </c>
    </row>
    <row r="264" spans="1:8" s="14" customFormat="1" ht="41.25" customHeight="1">
      <c r="A264" s="11"/>
      <c r="B264" s="11"/>
      <c r="C264" s="95" t="s">
        <v>144</v>
      </c>
      <c r="D264" s="95"/>
      <c r="E264" s="95"/>
      <c r="F264" s="95"/>
      <c r="G264" s="95"/>
      <c r="H264" s="95"/>
    </row>
    <row r="265" spans="1:8" s="14" customFormat="1" ht="15.75" customHeight="1">
      <c r="A265" s="11"/>
      <c r="B265" s="11"/>
      <c r="C265" s="98" t="s">
        <v>78</v>
      </c>
      <c r="D265" s="98"/>
      <c r="E265" s="98"/>
      <c r="F265" s="98"/>
      <c r="G265" s="98"/>
      <c r="H265" s="98"/>
    </row>
    <row r="266" spans="1:8" s="14" customFormat="1" ht="65.25" customHeight="1">
      <c r="A266" s="11"/>
      <c r="B266" s="11"/>
      <c r="C266" s="96" t="s">
        <v>145</v>
      </c>
      <c r="D266" s="96"/>
      <c r="E266" s="96"/>
      <c r="F266" s="96"/>
      <c r="G266" s="96"/>
      <c r="H266" s="96"/>
    </row>
    <row r="267" spans="1:8" s="14" customFormat="1" ht="16.5" customHeight="1">
      <c r="A267" s="11"/>
      <c r="B267" s="11"/>
      <c r="C267" s="95" t="s">
        <v>146</v>
      </c>
      <c r="D267" s="95"/>
      <c r="E267" s="95"/>
      <c r="F267" s="95"/>
      <c r="G267" s="95"/>
      <c r="H267" s="95"/>
    </row>
    <row r="268" spans="1:8" s="14" customFormat="1" ht="25.5" customHeight="1">
      <c r="A268" s="11"/>
      <c r="B268" s="11"/>
      <c r="C268" s="98" t="s">
        <v>234</v>
      </c>
      <c r="D268" s="98"/>
      <c r="E268" s="98"/>
      <c r="F268" s="98"/>
      <c r="G268" s="98"/>
      <c r="H268" s="98"/>
    </row>
    <row r="269" spans="1:8" s="14" customFormat="1" ht="25.5" customHeight="1">
      <c r="A269" s="11"/>
      <c r="B269" s="11"/>
      <c r="C269" s="95" t="s">
        <v>235</v>
      </c>
      <c r="D269" s="95"/>
      <c r="E269" s="95"/>
      <c r="F269" s="95"/>
      <c r="G269" s="95"/>
      <c r="H269" s="95"/>
    </row>
    <row r="270" spans="1:8" s="14" customFormat="1" ht="25.5" customHeight="1">
      <c r="A270" s="11"/>
      <c r="B270" s="11"/>
      <c r="C270" s="95" t="s">
        <v>236</v>
      </c>
      <c r="D270" s="95"/>
      <c r="E270" s="95"/>
      <c r="F270" s="95"/>
      <c r="G270" s="95"/>
      <c r="H270" s="95"/>
    </row>
    <row r="271" spans="1:8" s="28" customFormat="1" ht="3.75" customHeight="1">
      <c r="A271" s="27"/>
      <c r="B271" s="27"/>
      <c r="C271" s="31"/>
      <c r="D271" s="31"/>
      <c r="E271" s="31"/>
      <c r="F271" s="31"/>
      <c r="G271" s="31"/>
      <c r="H271" s="31"/>
    </row>
    <row r="272" spans="1:8" s="26" customFormat="1" ht="28.5" customHeight="1">
      <c r="A272" s="23"/>
      <c r="B272" s="23">
        <v>754</v>
      </c>
      <c r="C272" s="24" t="s">
        <v>141</v>
      </c>
      <c r="D272" s="25">
        <v>160000</v>
      </c>
      <c r="E272" s="25">
        <f>E273</f>
        <v>40000</v>
      </c>
      <c r="F272" s="25">
        <f>F273</f>
        <v>0</v>
      </c>
      <c r="G272" s="25">
        <f>G273</f>
        <v>0</v>
      </c>
      <c r="H272" s="25">
        <f>D272+E272-F272</f>
        <v>200000</v>
      </c>
    </row>
    <row r="273" spans="1:8" s="14" customFormat="1" ht="22.5" customHeight="1">
      <c r="A273" s="11"/>
      <c r="B273" s="11">
        <v>75495</v>
      </c>
      <c r="C273" s="29" t="s">
        <v>21</v>
      </c>
      <c r="D273" s="30">
        <v>160000</v>
      </c>
      <c r="E273" s="30">
        <v>40000</v>
      </c>
      <c r="F273" s="30">
        <v>0</v>
      </c>
      <c r="G273" s="30">
        <v>0</v>
      </c>
      <c r="H273" s="30">
        <f>D273+E273-F273</f>
        <v>200000</v>
      </c>
    </row>
    <row r="274" spans="1:8" s="28" customFormat="1" ht="42.75" customHeight="1">
      <c r="A274" s="27"/>
      <c r="B274" s="27"/>
      <c r="C274" s="95" t="s">
        <v>306</v>
      </c>
      <c r="D274" s="95"/>
      <c r="E274" s="95"/>
      <c r="F274" s="95"/>
      <c r="G274" s="95"/>
      <c r="H274" s="95"/>
    </row>
    <row r="275" spans="1:8" s="28" customFormat="1" ht="3.75" customHeight="1">
      <c r="A275" s="27"/>
      <c r="B275" s="27"/>
      <c r="C275" s="31"/>
      <c r="D275" s="31"/>
      <c r="E275" s="31"/>
      <c r="F275" s="31"/>
      <c r="G275" s="31"/>
      <c r="H275" s="31"/>
    </row>
    <row r="276" spans="1:8" s="26" customFormat="1" ht="24.75" customHeight="1">
      <c r="A276" s="23"/>
      <c r="B276" s="23">
        <v>757</v>
      </c>
      <c r="C276" s="24" t="s">
        <v>92</v>
      </c>
      <c r="D276" s="25">
        <v>37197221</v>
      </c>
      <c r="E276" s="25">
        <f>E277</f>
        <v>0</v>
      </c>
      <c r="F276" s="25">
        <f>F277</f>
        <v>4816328</v>
      </c>
      <c r="G276" s="25">
        <f>G277</f>
        <v>0</v>
      </c>
      <c r="H276" s="25">
        <f>D276+E276-F276</f>
        <v>32380893</v>
      </c>
    </row>
    <row r="277" spans="1:8" s="14" customFormat="1" ht="40.5" customHeight="1">
      <c r="A277" s="11"/>
      <c r="B277" s="39">
        <v>75704</v>
      </c>
      <c r="C277" s="29" t="s">
        <v>93</v>
      </c>
      <c r="D277" s="40">
        <v>29758845</v>
      </c>
      <c r="E277" s="40">
        <v>0</v>
      </c>
      <c r="F277" s="40">
        <v>4816328</v>
      </c>
      <c r="G277" s="40">
        <v>0</v>
      </c>
      <c r="H277" s="40">
        <f>D277+E277-F277</f>
        <v>24942517</v>
      </c>
    </row>
    <row r="278" spans="1:8" s="14" customFormat="1" ht="41.25" customHeight="1">
      <c r="A278" s="11"/>
      <c r="B278" s="11"/>
      <c r="C278" s="95" t="s">
        <v>286</v>
      </c>
      <c r="D278" s="95"/>
      <c r="E278" s="95"/>
      <c r="F278" s="95"/>
      <c r="G278" s="95"/>
      <c r="H278" s="95"/>
    </row>
    <row r="279" spans="1:8" s="14" customFormat="1" ht="6.75" customHeight="1">
      <c r="A279" s="11"/>
      <c r="B279" s="11"/>
      <c r="C279" s="95"/>
      <c r="D279" s="95"/>
      <c r="E279" s="95"/>
      <c r="F279" s="95"/>
      <c r="G279" s="95"/>
      <c r="H279" s="95"/>
    </row>
    <row r="280" spans="1:8" s="4" customFormat="1" ht="24" customHeight="1">
      <c r="A280" s="57"/>
      <c r="B280" s="57">
        <v>801</v>
      </c>
      <c r="C280" s="58" t="s">
        <v>22</v>
      </c>
      <c r="D280" s="59">
        <v>71426123</v>
      </c>
      <c r="E280" s="59">
        <f>E281</f>
        <v>57600</v>
      </c>
      <c r="F280" s="59">
        <f>F281</f>
        <v>0</v>
      </c>
      <c r="G280" s="59">
        <f>G281</f>
        <v>0</v>
      </c>
      <c r="H280" s="59">
        <f>D280+E280-F280</f>
        <v>71483723</v>
      </c>
    </row>
    <row r="281" spans="1:8" s="14" customFormat="1" ht="20.25" customHeight="1">
      <c r="A281" s="11"/>
      <c r="B281" s="11">
        <v>80147</v>
      </c>
      <c r="C281" s="29" t="s">
        <v>142</v>
      </c>
      <c r="D281" s="30">
        <v>6905757</v>
      </c>
      <c r="E281" s="30">
        <v>57600</v>
      </c>
      <c r="F281" s="30">
        <v>0</v>
      </c>
      <c r="G281" s="30">
        <v>0</v>
      </c>
      <c r="H281" s="30">
        <f>D281+E281-F281</f>
        <v>6963357</v>
      </c>
    </row>
    <row r="282" spans="1:8" s="14" customFormat="1" ht="45.75" customHeight="1">
      <c r="A282" s="11"/>
      <c r="B282" s="11"/>
      <c r="C282" s="95" t="s">
        <v>307</v>
      </c>
      <c r="D282" s="95"/>
      <c r="E282" s="95"/>
      <c r="F282" s="95"/>
      <c r="G282" s="95"/>
      <c r="H282" s="95"/>
    </row>
    <row r="283" spans="1:8" s="14" customFormat="1" ht="72.75" customHeight="1">
      <c r="A283" s="11"/>
      <c r="B283" s="11"/>
      <c r="C283" s="95" t="s">
        <v>363</v>
      </c>
      <c r="D283" s="95"/>
      <c r="E283" s="95"/>
      <c r="F283" s="95"/>
      <c r="G283" s="95"/>
      <c r="H283" s="95"/>
    </row>
    <row r="284" spans="1:8" s="26" customFormat="1" ht="5.25" customHeight="1">
      <c r="A284" s="32"/>
      <c r="B284" s="32"/>
      <c r="C284" s="31"/>
      <c r="D284" s="31"/>
      <c r="E284" s="31"/>
      <c r="F284" s="31"/>
      <c r="G284" s="31"/>
      <c r="H284" s="61"/>
    </row>
    <row r="285" spans="1:8" s="4" customFormat="1" ht="24.75" customHeight="1">
      <c r="A285" s="57"/>
      <c r="B285" s="57">
        <v>851</v>
      </c>
      <c r="C285" s="58" t="s">
        <v>70</v>
      </c>
      <c r="D285" s="59">
        <v>38845599</v>
      </c>
      <c r="E285" s="59">
        <f>E286+E292+E294</f>
        <v>14394192</v>
      </c>
      <c r="F285" s="59">
        <f>F286+F292+F294</f>
        <v>0</v>
      </c>
      <c r="G285" s="59">
        <f>G286+G292+G294</f>
        <v>0</v>
      </c>
      <c r="H285" s="59">
        <f>D285+E285-F285</f>
        <v>53239791</v>
      </c>
    </row>
    <row r="286" spans="1:8" s="14" customFormat="1" ht="18.75" customHeight="1">
      <c r="A286" s="11"/>
      <c r="B286" s="11">
        <v>85111</v>
      </c>
      <c r="C286" s="47" t="s">
        <v>91</v>
      </c>
      <c r="D286" s="30">
        <v>3941505</v>
      </c>
      <c r="E286" s="30">
        <v>5024192</v>
      </c>
      <c r="F286" s="30">
        <v>0</v>
      </c>
      <c r="G286" s="30">
        <v>0</v>
      </c>
      <c r="H286" s="30">
        <f>D286+E286-F286</f>
        <v>8965697</v>
      </c>
    </row>
    <row r="287" spans="1:8" s="14" customFormat="1" ht="18.75" customHeight="1">
      <c r="A287" s="11"/>
      <c r="B287" s="11"/>
      <c r="C287" s="98" t="s">
        <v>260</v>
      </c>
      <c r="D287" s="98"/>
      <c r="E287" s="98"/>
      <c r="F287" s="98"/>
      <c r="G287" s="98"/>
      <c r="H287" s="98"/>
    </row>
    <row r="288" spans="1:8" s="26" customFormat="1" ht="43.5" customHeight="1">
      <c r="A288" s="32"/>
      <c r="B288" s="11"/>
      <c r="C288" s="95" t="s">
        <v>308</v>
      </c>
      <c r="D288" s="95"/>
      <c r="E288" s="95"/>
      <c r="F288" s="95"/>
      <c r="G288" s="95"/>
      <c r="H288" s="95"/>
    </row>
    <row r="289" spans="1:8" s="26" customFormat="1" ht="68.25" customHeight="1">
      <c r="A289" s="32"/>
      <c r="B289" s="11"/>
      <c r="C289" s="95" t="s">
        <v>379</v>
      </c>
      <c r="D289" s="95"/>
      <c r="E289" s="95"/>
      <c r="F289" s="95"/>
      <c r="G289" s="95"/>
      <c r="H289" s="95"/>
    </row>
    <row r="290" spans="1:8" s="26" customFormat="1" ht="43.5" customHeight="1">
      <c r="A290" s="32"/>
      <c r="B290" s="11"/>
      <c r="C290" s="95" t="s">
        <v>380</v>
      </c>
      <c r="D290" s="95"/>
      <c r="E290" s="95"/>
      <c r="F290" s="95"/>
      <c r="G290" s="95"/>
      <c r="H290" s="95"/>
    </row>
    <row r="291" spans="1:8" s="26" customFormat="1" ht="38.25" customHeight="1">
      <c r="A291" s="32"/>
      <c r="B291" s="11"/>
      <c r="C291" s="95" t="s">
        <v>349</v>
      </c>
      <c r="D291" s="95"/>
      <c r="E291" s="95"/>
      <c r="F291" s="95"/>
      <c r="G291" s="95"/>
      <c r="H291" s="95"/>
    </row>
    <row r="292" spans="1:8" s="14" customFormat="1" ht="18.75" customHeight="1">
      <c r="A292" s="11"/>
      <c r="B292" s="11">
        <v>85148</v>
      </c>
      <c r="C292" s="47" t="s">
        <v>130</v>
      </c>
      <c r="D292" s="30">
        <v>3446637</v>
      </c>
      <c r="E292" s="30">
        <v>170000</v>
      </c>
      <c r="F292" s="30">
        <v>0</v>
      </c>
      <c r="G292" s="30">
        <v>0</v>
      </c>
      <c r="H292" s="30">
        <f>D292+E292-F292</f>
        <v>3616637</v>
      </c>
    </row>
    <row r="293" spans="1:8" s="14" customFormat="1" ht="27" customHeight="1">
      <c r="A293" s="11"/>
      <c r="B293" s="11"/>
      <c r="C293" s="95" t="s">
        <v>143</v>
      </c>
      <c r="D293" s="95"/>
      <c r="E293" s="95"/>
      <c r="F293" s="95"/>
      <c r="G293" s="95"/>
      <c r="H293" s="95"/>
    </row>
    <row r="294" spans="1:8" s="14" customFormat="1" ht="18.75" customHeight="1">
      <c r="A294" s="11"/>
      <c r="B294" s="11">
        <v>85195</v>
      </c>
      <c r="C294" s="47" t="s">
        <v>21</v>
      </c>
      <c r="D294" s="30">
        <v>24601970</v>
      </c>
      <c r="E294" s="30">
        <v>9200000</v>
      </c>
      <c r="F294" s="30">
        <v>0</v>
      </c>
      <c r="G294" s="30">
        <v>0</v>
      </c>
      <c r="H294" s="30">
        <f>D294+E294-F294</f>
        <v>33801970</v>
      </c>
    </row>
    <row r="295" spans="1:8" s="28" customFormat="1" ht="27.75" customHeight="1">
      <c r="A295" s="27"/>
      <c r="B295" s="27"/>
      <c r="C295" s="95" t="s">
        <v>198</v>
      </c>
      <c r="D295" s="95"/>
      <c r="E295" s="95"/>
      <c r="F295" s="95"/>
      <c r="G295" s="95"/>
      <c r="H295" s="95"/>
    </row>
    <row r="296" spans="1:8" s="14" customFormat="1" ht="3.75" customHeight="1">
      <c r="A296" s="11"/>
      <c r="B296" s="11"/>
      <c r="C296" s="1"/>
      <c r="D296" s="1"/>
      <c r="E296" s="1"/>
      <c r="F296" s="1"/>
      <c r="G296" s="1"/>
      <c r="H296" s="1"/>
    </row>
    <row r="297" spans="1:8" s="26" customFormat="1" ht="23.25" customHeight="1">
      <c r="A297" s="23"/>
      <c r="B297" s="23">
        <v>852</v>
      </c>
      <c r="C297" s="24" t="s">
        <v>84</v>
      </c>
      <c r="D297" s="25">
        <v>27618053</v>
      </c>
      <c r="E297" s="25">
        <f>E298</f>
        <v>2082524</v>
      </c>
      <c r="F297" s="25">
        <f>F298</f>
        <v>11412</v>
      </c>
      <c r="G297" s="25">
        <f>G298</f>
        <v>2161</v>
      </c>
      <c r="H297" s="25">
        <f>D297+E297-F297</f>
        <v>29689165</v>
      </c>
    </row>
    <row r="298" spans="1:8" s="14" customFormat="1" ht="21" customHeight="1">
      <c r="A298" s="11"/>
      <c r="B298" s="11">
        <v>85295</v>
      </c>
      <c r="C298" s="29" t="s">
        <v>21</v>
      </c>
      <c r="D298" s="30">
        <v>22160806</v>
      </c>
      <c r="E298" s="30">
        <v>2082524</v>
      </c>
      <c r="F298" s="30">
        <v>11412</v>
      </c>
      <c r="G298" s="30">
        <v>2161</v>
      </c>
      <c r="H298" s="30">
        <f>D298+E298-F298</f>
        <v>24231918</v>
      </c>
    </row>
    <row r="299" spans="1:8" s="14" customFormat="1" ht="30" customHeight="1">
      <c r="A299" s="11"/>
      <c r="B299" s="11"/>
      <c r="C299" s="99" t="s">
        <v>150</v>
      </c>
      <c r="D299" s="99"/>
      <c r="E299" s="99"/>
      <c r="F299" s="99"/>
      <c r="G299" s="99"/>
      <c r="H299" s="99"/>
    </row>
    <row r="300" spans="1:8" s="14" customFormat="1" ht="26.25" customHeight="1">
      <c r="A300" s="11"/>
      <c r="B300" s="11"/>
      <c r="C300" s="96" t="s">
        <v>151</v>
      </c>
      <c r="D300" s="96"/>
      <c r="E300" s="96"/>
      <c r="F300" s="96"/>
      <c r="G300" s="96"/>
      <c r="H300" s="96"/>
    </row>
    <row r="301" spans="1:8" s="14" customFormat="1" ht="26.25" customHeight="1">
      <c r="A301" s="11"/>
      <c r="B301" s="11"/>
      <c r="C301" s="96" t="s">
        <v>152</v>
      </c>
      <c r="D301" s="96"/>
      <c r="E301" s="96"/>
      <c r="F301" s="96"/>
      <c r="G301" s="96"/>
      <c r="H301" s="96"/>
    </row>
    <row r="302" spans="1:8" s="14" customFormat="1" ht="51.75" customHeight="1">
      <c r="A302" s="11"/>
      <c r="B302" s="11"/>
      <c r="C302" s="96" t="s">
        <v>309</v>
      </c>
      <c r="D302" s="96"/>
      <c r="E302" s="96"/>
      <c r="F302" s="96"/>
      <c r="G302" s="96"/>
      <c r="H302" s="96"/>
    </row>
    <row r="303" spans="1:8" s="14" customFormat="1" ht="4.5" customHeight="1">
      <c r="A303" s="11"/>
      <c r="B303" s="11"/>
      <c r="C303" s="1"/>
      <c r="D303" s="1"/>
      <c r="E303" s="1"/>
      <c r="F303" s="1"/>
      <c r="G303" s="1"/>
      <c r="H303" s="1"/>
    </row>
    <row r="304" spans="1:8" s="46" customFormat="1" ht="24" customHeight="1">
      <c r="A304" s="23"/>
      <c r="B304" s="23">
        <v>853</v>
      </c>
      <c r="C304" s="24" t="s">
        <v>34</v>
      </c>
      <c r="D304" s="25">
        <v>22371139</v>
      </c>
      <c r="E304" s="25">
        <f>E305</f>
        <v>23598</v>
      </c>
      <c r="F304" s="25">
        <f>F305</f>
        <v>23730</v>
      </c>
      <c r="G304" s="25">
        <f>G305</f>
        <v>1876000</v>
      </c>
      <c r="H304" s="25">
        <f>D304+E304-F304</f>
        <v>22371007</v>
      </c>
    </row>
    <row r="305" spans="1:8" s="14" customFormat="1" ht="21" customHeight="1">
      <c r="A305" s="11"/>
      <c r="B305" s="11">
        <v>85332</v>
      </c>
      <c r="C305" s="29" t="s">
        <v>85</v>
      </c>
      <c r="D305" s="30">
        <v>15887042</v>
      </c>
      <c r="E305" s="30">
        <v>23598</v>
      </c>
      <c r="F305" s="30">
        <v>23730</v>
      </c>
      <c r="G305" s="30">
        <v>1876000</v>
      </c>
      <c r="H305" s="30">
        <f>D305+E305-F305</f>
        <v>15886910</v>
      </c>
    </row>
    <row r="306" spans="1:8" s="14" customFormat="1" ht="29.25" customHeight="1">
      <c r="A306" s="11"/>
      <c r="B306" s="11"/>
      <c r="C306" s="126" t="s">
        <v>167</v>
      </c>
      <c r="D306" s="126"/>
      <c r="E306" s="126"/>
      <c r="F306" s="126"/>
      <c r="G306" s="126"/>
      <c r="H306" s="126"/>
    </row>
    <row r="307" spans="1:8" s="14" customFormat="1" ht="16.5" customHeight="1">
      <c r="A307" s="11"/>
      <c r="B307" s="11"/>
      <c r="C307" s="125" t="s">
        <v>168</v>
      </c>
      <c r="D307" s="125"/>
      <c r="E307" s="125"/>
      <c r="F307" s="125"/>
      <c r="G307" s="125"/>
      <c r="H307" s="125"/>
    </row>
    <row r="308" spans="1:8" s="14" customFormat="1" ht="16.5" customHeight="1">
      <c r="A308" s="11"/>
      <c r="B308" s="11"/>
      <c r="C308" s="125" t="s">
        <v>169</v>
      </c>
      <c r="D308" s="125"/>
      <c r="E308" s="125"/>
      <c r="F308" s="125"/>
      <c r="G308" s="125"/>
      <c r="H308" s="125"/>
    </row>
    <row r="309" spans="1:8" s="14" customFormat="1" ht="27.75" customHeight="1">
      <c r="A309" s="11"/>
      <c r="B309" s="11"/>
      <c r="C309" s="125" t="s">
        <v>170</v>
      </c>
      <c r="D309" s="125"/>
      <c r="E309" s="125"/>
      <c r="F309" s="125"/>
      <c r="G309" s="125"/>
      <c r="H309" s="125"/>
    </row>
    <row r="310" spans="1:8" s="14" customFormat="1" ht="54.75" customHeight="1">
      <c r="A310" s="11"/>
      <c r="B310" s="11"/>
      <c r="C310" s="95" t="s">
        <v>310</v>
      </c>
      <c r="D310" s="95"/>
      <c r="E310" s="95"/>
      <c r="F310" s="95"/>
      <c r="G310" s="95"/>
      <c r="H310" s="95"/>
    </row>
    <row r="311" spans="1:8" s="14" customFormat="1" ht="3.75" customHeight="1">
      <c r="A311" s="11"/>
      <c r="B311" s="11"/>
      <c r="C311" s="1"/>
      <c r="D311" s="1"/>
      <c r="E311" s="1"/>
      <c r="F311" s="1"/>
      <c r="G311" s="1"/>
      <c r="H311" s="34"/>
    </row>
    <row r="312" spans="1:8" s="26" customFormat="1" ht="25.5" customHeight="1">
      <c r="A312" s="23"/>
      <c r="B312" s="23">
        <v>854</v>
      </c>
      <c r="C312" s="24" t="s">
        <v>35</v>
      </c>
      <c r="D312" s="25">
        <v>53107405</v>
      </c>
      <c r="E312" s="25">
        <f>E313+E318</f>
        <v>200036</v>
      </c>
      <c r="F312" s="25">
        <f>F313+F318</f>
        <v>2724420</v>
      </c>
      <c r="G312" s="25">
        <f>G313+G318</f>
        <v>0</v>
      </c>
      <c r="H312" s="25">
        <f>D312+E312-F312</f>
        <v>50583021</v>
      </c>
    </row>
    <row r="313" spans="1:8" s="14" customFormat="1" ht="21.75" customHeight="1">
      <c r="A313" s="11"/>
      <c r="B313" s="11">
        <v>85403</v>
      </c>
      <c r="C313" s="29" t="s">
        <v>62</v>
      </c>
      <c r="D313" s="30">
        <v>39625982</v>
      </c>
      <c r="E313" s="30">
        <v>36</v>
      </c>
      <c r="F313" s="30">
        <v>2724420</v>
      </c>
      <c r="G313" s="30"/>
      <c r="H313" s="30">
        <f>D313+E313-F313</f>
        <v>36901598</v>
      </c>
    </row>
    <row r="314" spans="1:8" s="14" customFormat="1" ht="16.5" customHeight="1">
      <c r="A314" s="11"/>
      <c r="B314" s="60"/>
      <c r="C314" s="98" t="s">
        <v>199</v>
      </c>
      <c r="D314" s="98"/>
      <c r="E314" s="98"/>
      <c r="F314" s="98"/>
      <c r="G314" s="98"/>
      <c r="H314" s="98"/>
    </row>
    <row r="315" spans="1:8" s="14" customFormat="1" ht="41.25" customHeight="1">
      <c r="A315" s="11"/>
      <c r="B315" s="11"/>
      <c r="C315" s="95" t="s">
        <v>350</v>
      </c>
      <c r="D315" s="95"/>
      <c r="E315" s="95"/>
      <c r="F315" s="95"/>
      <c r="G315" s="95"/>
      <c r="H315" s="95"/>
    </row>
    <row r="316" spans="1:8" s="14" customFormat="1" ht="51.75" customHeight="1">
      <c r="A316" s="11"/>
      <c r="B316" s="60"/>
      <c r="C316" s="95" t="s">
        <v>381</v>
      </c>
      <c r="D316" s="95"/>
      <c r="E316" s="95"/>
      <c r="F316" s="95"/>
      <c r="G316" s="95"/>
      <c r="H316" s="95"/>
    </row>
    <row r="317" spans="1:8" s="14" customFormat="1" ht="26.25" customHeight="1">
      <c r="A317" s="11"/>
      <c r="B317" s="60"/>
      <c r="C317" s="95" t="s">
        <v>351</v>
      </c>
      <c r="D317" s="95"/>
      <c r="E317" s="95"/>
      <c r="F317" s="95"/>
      <c r="G317" s="95"/>
      <c r="H317" s="95"/>
    </row>
    <row r="318" spans="1:8" s="14" customFormat="1" ht="19.5" customHeight="1">
      <c r="A318" s="11"/>
      <c r="B318" s="11">
        <v>85495</v>
      </c>
      <c r="C318" s="29" t="s">
        <v>21</v>
      </c>
      <c r="D318" s="30">
        <v>446129</v>
      </c>
      <c r="E318" s="30">
        <v>200000</v>
      </c>
      <c r="F318" s="30">
        <v>0</v>
      </c>
      <c r="G318" s="30">
        <v>0</v>
      </c>
      <c r="H318" s="30">
        <f>D318+E318-F318</f>
        <v>646129</v>
      </c>
    </row>
    <row r="319" spans="1:8" s="28" customFormat="1" ht="29.25" customHeight="1">
      <c r="A319" s="27"/>
      <c r="B319" s="27"/>
      <c r="C319" s="95" t="s">
        <v>262</v>
      </c>
      <c r="D319" s="95"/>
      <c r="E319" s="95"/>
      <c r="F319" s="95"/>
      <c r="G319" s="95"/>
      <c r="H319" s="95"/>
    </row>
    <row r="320" spans="1:8" s="14" customFormat="1" ht="4.5" customHeight="1">
      <c r="A320" s="62"/>
      <c r="B320" s="62"/>
      <c r="C320" s="1"/>
      <c r="D320" s="1"/>
      <c r="E320" s="1"/>
      <c r="F320" s="1"/>
      <c r="G320" s="1"/>
      <c r="H320" s="1"/>
    </row>
    <row r="321" spans="1:8" s="46" customFormat="1" ht="23.25" customHeight="1">
      <c r="A321" s="23"/>
      <c r="B321" s="23">
        <v>900</v>
      </c>
      <c r="C321" s="24" t="s">
        <v>57</v>
      </c>
      <c r="D321" s="25">
        <v>15402532</v>
      </c>
      <c r="E321" s="25">
        <f>E324+E322</f>
        <v>100000</v>
      </c>
      <c r="F321" s="25">
        <f>F324+F322</f>
        <v>0</v>
      </c>
      <c r="G321" s="25">
        <f>G324+G322</f>
        <v>0</v>
      </c>
      <c r="H321" s="25">
        <f>D321+E321-F321</f>
        <v>15502532</v>
      </c>
    </row>
    <row r="322" spans="1:8" s="14" customFormat="1" ht="18" customHeight="1">
      <c r="A322" s="11"/>
      <c r="B322" s="33" t="s">
        <v>128</v>
      </c>
      <c r="C322" s="29" t="s">
        <v>129</v>
      </c>
      <c r="D322" s="30">
        <v>5535458</v>
      </c>
      <c r="E322" s="30">
        <v>6000</v>
      </c>
      <c r="F322" s="30">
        <v>0</v>
      </c>
      <c r="G322" s="30">
        <v>0</v>
      </c>
      <c r="H322" s="30">
        <f>D322+E322-F322</f>
        <v>5541458</v>
      </c>
    </row>
    <row r="323" spans="1:8" s="28" customFormat="1" ht="55.5" customHeight="1">
      <c r="A323" s="27"/>
      <c r="B323" s="27"/>
      <c r="C323" s="95" t="s">
        <v>160</v>
      </c>
      <c r="D323" s="95"/>
      <c r="E323" s="95"/>
      <c r="F323" s="95"/>
      <c r="G323" s="95"/>
      <c r="H323" s="95"/>
    </row>
    <row r="324" spans="1:8" s="14" customFormat="1" ht="18" customHeight="1">
      <c r="A324" s="11"/>
      <c r="B324" s="33" t="s">
        <v>79</v>
      </c>
      <c r="C324" s="29" t="s">
        <v>21</v>
      </c>
      <c r="D324" s="30">
        <v>8731382</v>
      </c>
      <c r="E324" s="30">
        <v>94000</v>
      </c>
      <c r="F324" s="30">
        <v>0</v>
      </c>
      <c r="G324" s="30">
        <v>0</v>
      </c>
      <c r="H324" s="30">
        <f>D324+E324-F324</f>
        <v>8825382</v>
      </c>
    </row>
    <row r="325" spans="1:8" s="14" customFormat="1" ht="18" customHeight="1">
      <c r="A325" s="11"/>
      <c r="B325" s="33"/>
      <c r="C325" s="95" t="s">
        <v>78</v>
      </c>
      <c r="D325" s="95"/>
      <c r="E325" s="95"/>
      <c r="F325" s="95"/>
      <c r="G325" s="95"/>
      <c r="H325" s="95"/>
    </row>
    <row r="326" spans="1:8" s="28" customFormat="1" ht="52.5" customHeight="1">
      <c r="A326" s="27"/>
      <c r="B326" s="27"/>
      <c r="C326" s="95" t="s">
        <v>171</v>
      </c>
      <c r="D326" s="95"/>
      <c r="E326" s="95"/>
      <c r="F326" s="95"/>
      <c r="G326" s="95"/>
      <c r="H326" s="95"/>
    </row>
    <row r="327" spans="1:8" s="14" customFormat="1" ht="39" customHeight="1">
      <c r="A327" s="11"/>
      <c r="B327" s="11"/>
      <c r="C327" s="95" t="s">
        <v>254</v>
      </c>
      <c r="D327" s="95"/>
      <c r="E327" s="95"/>
      <c r="F327" s="95"/>
      <c r="G327" s="95"/>
      <c r="H327" s="95"/>
    </row>
    <row r="328" spans="1:8" s="14" customFormat="1" ht="4.5" customHeight="1">
      <c r="A328" s="11"/>
      <c r="B328" s="11"/>
      <c r="C328" s="1"/>
      <c r="D328" s="1"/>
      <c r="E328" s="1"/>
      <c r="F328" s="1"/>
      <c r="G328" s="1"/>
      <c r="H328" s="1"/>
    </row>
    <row r="329" spans="1:8" s="46" customFormat="1" ht="22.5" customHeight="1">
      <c r="A329" s="63"/>
      <c r="B329" s="63">
        <v>921</v>
      </c>
      <c r="C329" s="64" t="s">
        <v>36</v>
      </c>
      <c r="D329" s="65">
        <v>117563389</v>
      </c>
      <c r="E329" s="65">
        <f>E352+E354+E369+E330+E343+E341+E359</f>
        <v>7524571</v>
      </c>
      <c r="F329" s="65">
        <f>F352+F354+F369+F330+F343+F341+F359</f>
        <v>200344</v>
      </c>
      <c r="G329" s="65">
        <f>G352+G354+G369+G330+G343+G341+G359</f>
        <v>213000</v>
      </c>
      <c r="H329" s="65">
        <f>D329+E329-F329</f>
        <v>124887616</v>
      </c>
    </row>
    <row r="330" spans="1:8" s="14" customFormat="1" ht="20.25" customHeight="1">
      <c r="A330" s="11"/>
      <c r="B330" s="11">
        <v>92106</v>
      </c>
      <c r="C330" s="29" t="s">
        <v>56</v>
      </c>
      <c r="D330" s="30">
        <v>30582418</v>
      </c>
      <c r="E330" s="30">
        <v>2455805</v>
      </c>
      <c r="F330" s="30">
        <v>0</v>
      </c>
      <c r="G330" s="30">
        <v>0</v>
      </c>
      <c r="H330" s="30">
        <f>D330+E330-F330</f>
        <v>33038223</v>
      </c>
    </row>
    <row r="331" spans="1:8" s="14" customFormat="1" ht="14.25" customHeight="1">
      <c r="A331" s="11"/>
      <c r="B331" s="11"/>
      <c r="C331" s="102" t="s">
        <v>95</v>
      </c>
      <c r="D331" s="102"/>
      <c r="E331" s="102"/>
      <c r="F331" s="102"/>
      <c r="G331" s="102"/>
      <c r="H331" s="102"/>
    </row>
    <row r="332" spans="1:8" s="14" customFormat="1" ht="14.25" customHeight="1">
      <c r="A332" s="11"/>
      <c r="B332" s="11"/>
      <c r="C332" s="102" t="s">
        <v>126</v>
      </c>
      <c r="D332" s="102"/>
      <c r="E332" s="102"/>
      <c r="F332" s="102"/>
      <c r="G332" s="102"/>
      <c r="H332" s="102"/>
    </row>
    <row r="333" spans="1:8" s="14" customFormat="1" ht="78.75" customHeight="1">
      <c r="A333" s="11"/>
      <c r="B333" s="11"/>
      <c r="C333" s="95" t="s">
        <v>353</v>
      </c>
      <c r="D333" s="95"/>
      <c r="E333" s="95"/>
      <c r="F333" s="95"/>
      <c r="G333" s="95"/>
      <c r="H333" s="95"/>
    </row>
    <row r="334" spans="1:8" s="14" customFormat="1" ht="78.75" customHeight="1">
      <c r="A334" s="11"/>
      <c r="B334" s="11"/>
      <c r="C334" s="95" t="s">
        <v>354</v>
      </c>
      <c r="D334" s="95"/>
      <c r="E334" s="95"/>
      <c r="F334" s="95"/>
      <c r="G334" s="95"/>
      <c r="H334" s="95"/>
    </row>
    <row r="335" spans="1:8" s="14" customFormat="1" ht="78.75" customHeight="1">
      <c r="A335" s="11"/>
      <c r="B335" s="11"/>
      <c r="C335" s="95" t="s">
        <v>352</v>
      </c>
      <c r="D335" s="95"/>
      <c r="E335" s="95"/>
      <c r="F335" s="95"/>
      <c r="G335" s="95"/>
      <c r="H335" s="95"/>
    </row>
    <row r="336" spans="1:8" s="28" customFormat="1" ht="53.25" customHeight="1">
      <c r="A336" s="27"/>
      <c r="B336" s="27"/>
      <c r="C336" s="95" t="s">
        <v>382</v>
      </c>
      <c r="D336" s="95"/>
      <c r="E336" s="95"/>
      <c r="F336" s="95"/>
      <c r="G336" s="95"/>
      <c r="H336" s="95"/>
    </row>
    <row r="337" spans="1:8" s="28" customFormat="1" ht="15.75" customHeight="1">
      <c r="A337" s="27"/>
      <c r="B337" s="27"/>
      <c r="C337" s="98" t="s">
        <v>94</v>
      </c>
      <c r="D337" s="98"/>
      <c r="E337" s="98"/>
      <c r="F337" s="98"/>
      <c r="G337" s="98"/>
      <c r="H337" s="98"/>
    </row>
    <row r="338" spans="1:8" s="28" customFormat="1" ht="54" customHeight="1">
      <c r="A338" s="27"/>
      <c r="B338" s="27"/>
      <c r="C338" s="95" t="s">
        <v>253</v>
      </c>
      <c r="D338" s="95"/>
      <c r="E338" s="95"/>
      <c r="F338" s="95"/>
      <c r="G338" s="95"/>
      <c r="H338" s="95"/>
    </row>
    <row r="339" spans="1:8" s="28" customFormat="1" ht="65.25" customHeight="1">
      <c r="A339" s="27"/>
      <c r="B339" s="27"/>
      <c r="C339" s="95" t="s">
        <v>383</v>
      </c>
      <c r="D339" s="95"/>
      <c r="E339" s="95"/>
      <c r="F339" s="95"/>
      <c r="G339" s="95"/>
      <c r="H339" s="95"/>
    </row>
    <row r="340" spans="1:8" s="28" customFormat="1" ht="27" customHeight="1">
      <c r="A340" s="27"/>
      <c r="B340" s="27"/>
      <c r="C340" s="95" t="s">
        <v>261</v>
      </c>
      <c r="D340" s="95"/>
      <c r="E340" s="95"/>
      <c r="F340" s="95"/>
      <c r="G340" s="95"/>
      <c r="H340" s="95"/>
    </row>
    <row r="341" spans="1:8" s="14" customFormat="1" ht="21.75" customHeight="1">
      <c r="A341" s="11"/>
      <c r="B341" s="11">
        <v>92108</v>
      </c>
      <c r="C341" s="29" t="s">
        <v>76</v>
      </c>
      <c r="D341" s="30">
        <v>13359925</v>
      </c>
      <c r="E341" s="30">
        <v>123000</v>
      </c>
      <c r="F341" s="30">
        <v>0</v>
      </c>
      <c r="G341" s="30">
        <v>0</v>
      </c>
      <c r="H341" s="30">
        <f>D341+E341-F341</f>
        <v>13482925</v>
      </c>
    </row>
    <row r="342" spans="1:8" s="14" customFormat="1" ht="68.25" customHeight="1">
      <c r="A342" s="11"/>
      <c r="B342" s="11"/>
      <c r="C342" s="95" t="s">
        <v>355</v>
      </c>
      <c r="D342" s="95"/>
      <c r="E342" s="95"/>
      <c r="F342" s="95"/>
      <c r="G342" s="95"/>
      <c r="H342" s="95"/>
    </row>
    <row r="343" spans="1:8" s="14" customFormat="1" ht="22.5" customHeight="1">
      <c r="A343" s="11"/>
      <c r="B343" s="11">
        <v>92109</v>
      </c>
      <c r="C343" s="29" t="s">
        <v>90</v>
      </c>
      <c r="D343" s="30">
        <v>6924223</v>
      </c>
      <c r="E343" s="30">
        <v>218672</v>
      </c>
      <c r="F343" s="30">
        <v>0</v>
      </c>
      <c r="G343" s="30">
        <v>0</v>
      </c>
      <c r="H343" s="30">
        <f>D343+E343-F343</f>
        <v>7142895</v>
      </c>
    </row>
    <row r="344" spans="1:8" s="14" customFormat="1" ht="17.25" customHeight="1">
      <c r="A344" s="11"/>
      <c r="B344" s="11"/>
      <c r="C344" s="98" t="s">
        <v>147</v>
      </c>
      <c r="D344" s="98"/>
      <c r="E344" s="98"/>
      <c r="F344" s="98"/>
      <c r="G344" s="98"/>
      <c r="H344" s="98"/>
    </row>
    <row r="345" spans="1:8" s="14" customFormat="1" ht="92.25" customHeight="1">
      <c r="A345" s="11"/>
      <c r="B345" s="11"/>
      <c r="C345" s="95" t="s">
        <v>311</v>
      </c>
      <c r="D345" s="95"/>
      <c r="E345" s="95"/>
      <c r="F345" s="95"/>
      <c r="G345" s="95"/>
      <c r="H345" s="95"/>
    </row>
    <row r="346" spans="1:8" s="14" customFormat="1" ht="78.75" customHeight="1">
      <c r="A346" s="11"/>
      <c r="B346" s="11"/>
      <c r="C346" s="95" t="s">
        <v>356</v>
      </c>
      <c r="D346" s="95"/>
      <c r="E346" s="95"/>
      <c r="F346" s="95"/>
      <c r="G346" s="95"/>
      <c r="H346" s="95"/>
    </row>
    <row r="347" spans="1:8" s="14" customFormat="1" ht="18" customHeight="1">
      <c r="A347" s="11"/>
      <c r="B347" s="11"/>
      <c r="C347" s="99" t="s">
        <v>207</v>
      </c>
      <c r="D347" s="99"/>
      <c r="E347" s="99"/>
      <c r="F347" s="99"/>
      <c r="G347" s="99"/>
      <c r="H347" s="99"/>
    </row>
    <row r="348" spans="1:8" s="14" customFormat="1" ht="13.5" customHeight="1">
      <c r="A348" s="11"/>
      <c r="B348" s="11"/>
      <c r="C348" s="96" t="s">
        <v>208</v>
      </c>
      <c r="D348" s="96"/>
      <c r="E348" s="96"/>
      <c r="F348" s="96"/>
      <c r="G348" s="96"/>
      <c r="H348" s="96"/>
    </row>
    <row r="349" spans="1:8" s="14" customFormat="1" ht="13.5" customHeight="1">
      <c r="A349" s="11"/>
      <c r="B349" s="11"/>
      <c r="C349" s="96" t="s">
        <v>209</v>
      </c>
      <c r="D349" s="96"/>
      <c r="E349" s="96"/>
      <c r="F349" s="96"/>
      <c r="G349" s="96"/>
      <c r="H349" s="96"/>
    </row>
    <row r="350" spans="1:8" s="14" customFormat="1" ht="13.5" customHeight="1">
      <c r="A350" s="11"/>
      <c r="B350" s="11"/>
      <c r="C350" s="96" t="s">
        <v>210</v>
      </c>
      <c r="D350" s="96"/>
      <c r="E350" s="96"/>
      <c r="F350" s="96"/>
      <c r="G350" s="96"/>
      <c r="H350" s="96"/>
    </row>
    <row r="351" spans="1:8" s="14" customFormat="1" ht="13.5" customHeight="1">
      <c r="A351" s="11"/>
      <c r="B351" s="11"/>
      <c r="C351" s="96" t="s">
        <v>211</v>
      </c>
      <c r="D351" s="96"/>
      <c r="E351" s="96"/>
      <c r="F351" s="96"/>
      <c r="G351" s="96"/>
      <c r="H351" s="96"/>
    </row>
    <row r="352" spans="1:8" s="14" customFormat="1" ht="20.25" customHeight="1">
      <c r="A352" s="11"/>
      <c r="B352" s="11">
        <v>92110</v>
      </c>
      <c r="C352" s="29" t="s">
        <v>96</v>
      </c>
      <c r="D352" s="30">
        <v>2486420</v>
      </c>
      <c r="E352" s="30">
        <v>53143</v>
      </c>
      <c r="F352" s="30">
        <v>0</v>
      </c>
      <c r="G352" s="30">
        <v>0</v>
      </c>
      <c r="H352" s="30">
        <f>D352+E352-F352</f>
        <v>2539563</v>
      </c>
    </row>
    <row r="353" spans="1:8" s="14" customFormat="1" ht="33.75" customHeight="1">
      <c r="A353" s="11"/>
      <c r="B353" s="11"/>
      <c r="C353" s="96" t="s">
        <v>212</v>
      </c>
      <c r="D353" s="96"/>
      <c r="E353" s="96"/>
      <c r="F353" s="96"/>
      <c r="G353" s="96"/>
      <c r="H353" s="96"/>
    </row>
    <row r="354" spans="1:8" s="14" customFormat="1" ht="20.25" customHeight="1">
      <c r="A354" s="11"/>
      <c r="B354" s="11">
        <v>92116</v>
      </c>
      <c r="C354" s="29" t="s">
        <v>54</v>
      </c>
      <c r="D354" s="30">
        <v>19489921</v>
      </c>
      <c r="E354" s="30">
        <v>1229983</v>
      </c>
      <c r="F354" s="30">
        <v>0</v>
      </c>
      <c r="G354" s="30">
        <v>0</v>
      </c>
      <c r="H354" s="30">
        <f>D354+E354-F354</f>
        <v>20719904</v>
      </c>
    </row>
    <row r="355" spans="1:8" s="14" customFormat="1" ht="18" customHeight="1">
      <c r="A355" s="11"/>
      <c r="B355" s="11"/>
      <c r="C355" s="99" t="s">
        <v>207</v>
      </c>
      <c r="D355" s="99"/>
      <c r="E355" s="99"/>
      <c r="F355" s="99"/>
      <c r="G355" s="99"/>
      <c r="H355" s="99"/>
    </row>
    <row r="356" spans="1:8" s="14" customFormat="1" ht="42.75" customHeight="1">
      <c r="A356" s="11"/>
      <c r="B356" s="11"/>
      <c r="C356" s="96" t="s">
        <v>213</v>
      </c>
      <c r="D356" s="96"/>
      <c r="E356" s="96"/>
      <c r="F356" s="96"/>
      <c r="G356" s="96"/>
      <c r="H356" s="96"/>
    </row>
    <row r="357" spans="1:8" s="14" customFormat="1" ht="27.75" customHeight="1">
      <c r="A357" s="11"/>
      <c r="B357" s="11"/>
      <c r="C357" s="96" t="s">
        <v>285</v>
      </c>
      <c r="D357" s="96"/>
      <c r="E357" s="96"/>
      <c r="F357" s="96"/>
      <c r="G357" s="96"/>
      <c r="H357" s="96"/>
    </row>
    <row r="358" spans="1:8" s="14" customFormat="1" ht="41.25" customHeight="1">
      <c r="A358" s="11"/>
      <c r="B358" s="11"/>
      <c r="C358" s="95" t="s">
        <v>312</v>
      </c>
      <c r="D358" s="95"/>
      <c r="E358" s="95"/>
      <c r="F358" s="95"/>
      <c r="G358" s="95"/>
      <c r="H358" s="95"/>
    </row>
    <row r="359" spans="1:8" s="14" customFormat="1" ht="22.5" customHeight="1">
      <c r="A359" s="11"/>
      <c r="B359" s="11">
        <v>92118</v>
      </c>
      <c r="C359" s="29" t="s">
        <v>89</v>
      </c>
      <c r="D359" s="30">
        <v>13318786</v>
      </c>
      <c r="E359" s="30">
        <v>749500</v>
      </c>
      <c r="F359" s="30">
        <v>0</v>
      </c>
      <c r="G359" s="30">
        <v>100000</v>
      </c>
      <c r="H359" s="30">
        <f>D359+E359-F359</f>
        <v>14068286</v>
      </c>
    </row>
    <row r="360" spans="1:8" s="14" customFormat="1" ht="14.25" customHeight="1">
      <c r="A360" s="11"/>
      <c r="B360" s="11"/>
      <c r="C360" s="99" t="s">
        <v>207</v>
      </c>
      <c r="D360" s="99"/>
      <c r="E360" s="99"/>
      <c r="F360" s="99"/>
      <c r="G360" s="99"/>
      <c r="H360" s="99"/>
    </row>
    <row r="361" spans="1:8" s="14" customFormat="1" ht="14.25" customHeight="1">
      <c r="A361" s="11"/>
      <c r="B361" s="11"/>
      <c r="C361" s="96" t="s">
        <v>214</v>
      </c>
      <c r="D361" s="96"/>
      <c r="E361" s="96"/>
      <c r="F361" s="96"/>
      <c r="G361" s="96"/>
      <c r="H361" s="96"/>
    </row>
    <row r="362" spans="1:8" s="14" customFormat="1" ht="14.25" customHeight="1">
      <c r="A362" s="11"/>
      <c r="B362" s="11"/>
      <c r="C362" s="96" t="s">
        <v>215</v>
      </c>
      <c r="D362" s="96"/>
      <c r="E362" s="96"/>
      <c r="F362" s="96"/>
      <c r="G362" s="96"/>
      <c r="H362" s="96"/>
    </row>
    <row r="363" spans="1:8" s="14" customFormat="1" ht="14.25" customHeight="1">
      <c r="A363" s="11"/>
      <c r="B363" s="11"/>
      <c r="C363" s="96" t="s">
        <v>211</v>
      </c>
      <c r="D363" s="96"/>
      <c r="E363" s="96"/>
      <c r="F363" s="96"/>
      <c r="G363" s="96"/>
      <c r="H363" s="96"/>
    </row>
    <row r="364" spans="1:8" s="14" customFormat="1" ht="42.75" customHeight="1">
      <c r="A364" s="11"/>
      <c r="B364" s="11"/>
      <c r="C364" s="96" t="s">
        <v>357</v>
      </c>
      <c r="D364" s="96"/>
      <c r="E364" s="96"/>
      <c r="F364" s="96"/>
      <c r="G364" s="96"/>
      <c r="H364" s="96"/>
    </row>
    <row r="365" spans="1:8" s="14" customFormat="1" ht="16.5" customHeight="1">
      <c r="A365" s="11"/>
      <c r="B365" s="11"/>
      <c r="C365" s="98" t="s">
        <v>127</v>
      </c>
      <c r="D365" s="98"/>
      <c r="E365" s="98"/>
      <c r="F365" s="98"/>
      <c r="G365" s="98"/>
      <c r="H365" s="98"/>
    </row>
    <row r="366" spans="1:8" s="66" customFormat="1" ht="38.25" customHeight="1">
      <c r="A366" s="39"/>
      <c r="B366" s="39"/>
      <c r="C366" s="95" t="s">
        <v>405</v>
      </c>
      <c r="D366" s="95"/>
      <c r="E366" s="95"/>
      <c r="F366" s="95"/>
      <c r="G366" s="95"/>
      <c r="H366" s="95"/>
    </row>
    <row r="367" spans="1:8" s="14" customFormat="1" ht="41.25" customHeight="1">
      <c r="A367" s="11"/>
      <c r="B367" s="11"/>
      <c r="C367" s="95" t="s">
        <v>358</v>
      </c>
      <c r="D367" s="95"/>
      <c r="E367" s="95"/>
      <c r="F367" s="95"/>
      <c r="G367" s="95"/>
      <c r="H367" s="95"/>
    </row>
    <row r="368" spans="1:8" s="14" customFormat="1" ht="57" customHeight="1">
      <c r="A368" s="11"/>
      <c r="B368" s="11"/>
      <c r="C368" s="95" t="s">
        <v>359</v>
      </c>
      <c r="D368" s="95"/>
      <c r="E368" s="95"/>
      <c r="F368" s="95"/>
      <c r="G368" s="95"/>
      <c r="H368" s="95"/>
    </row>
    <row r="369" spans="1:8" s="14" customFormat="1" ht="20.25" customHeight="1">
      <c r="A369" s="11"/>
      <c r="B369" s="11">
        <v>92195</v>
      </c>
      <c r="C369" s="29" t="s">
        <v>21</v>
      </c>
      <c r="D369" s="30">
        <v>24677004</v>
      </c>
      <c r="E369" s="30">
        <v>2694468</v>
      </c>
      <c r="F369" s="30">
        <v>200344</v>
      </c>
      <c r="G369" s="30">
        <v>113000</v>
      </c>
      <c r="H369" s="30">
        <f>D369+E369-F369</f>
        <v>27171128</v>
      </c>
    </row>
    <row r="370" spans="1:8" s="14" customFormat="1" ht="54.75" customHeight="1">
      <c r="A370" s="11"/>
      <c r="B370" s="60"/>
      <c r="C370" s="95" t="s">
        <v>386</v>
      </c>
      <c r="D370" s="95"/>
      <c r="E370" s="95"/>
      <c r="F370" s="95"/>
      <c r="G370" s="95"/>
      <c r="H370" s="95"/>
    </row>
    <row r="371" spans="1:8" s="14" customFormat="1" ht="60" customHeight="1">
      <c r="A371" s="11"/>
      <c r="B371" s="60"/>
      <c r="C371" s="95" t="s">
        <v>384</v>
      </c>
      <c r="D371" s="95"/>
      <c r="E371" s="95"/>
      <c r="F371" s="95"/>
      <c r="G371" s="95"/>
      <c r="H371" s="95"/>
    </row>
    <row r="372" spans="1:8" s="14" customFormat="1" ht="82.5" customHeight="1">
      <c r="A372" s="11"/>
      <c r="B372" s="60"/>
      <c r="C372" s="95" t="s">
        <v>385</v>
      </c>
      <c r="D372" s="95"/>
      <c r="E372" s="95"/>
      <c r="F372" s="95"/>
      <c r="G372" s="95"/>
      <c r="H372" s="95"/>
    </row>
    <row r="373" spans="1:8" s="14" customFormat="1" ht="18.75" customHeight="1">
      <c r="A373" s="11"/>
      <c r="B373" s="11"/>
      <c r="C373" s="99" t="s">
        <v>154</v>
      </c>
      <c r="D373" s="99"/>
      <c r="E373" s="99"/>
      <c r="F373" s="99"/>
      <c r="G373" s="99"/>
      <c r="H373" s="99"/>
    </row>
    <row r="374" spans="1:8" s="14" customFormat="1" ht="27" customHeight="1">
      <c r="A374" s="11"/>
      <c r="B374" s="60"/>
      <c r="C374" s="95" t="s">
        <v>155</v>
      </c>
      <c r="D374" s="95"/>
      <c r="E374" s="95"/>
      <c r="F374" s="95"/>
      <c r="G374" s="95"/>
      <c r="H374" s="95"/>
    </row>
    <row r="375" spans="1:8" s="14" customFormat="1" ht="27" customHeight="1">
      <c r="A375" s="11"/>
      <c r="B375" s="60"/>
      <c r="C375" s="95" t="s">
        <v>313</v>
      </c>
      <c r="D375" s="95"/>
      <c r="E375" s="95"/>
      <c r="F375" s="95"/>
      <c r="G375" s="95"/>
      <c r="H375" s="95"/>
    </row>
    <row r="376" spans="1:8" s="14" customFormat="1" ht="18" customHeight="1">
      <c r="A376" s="11"/>
      <c r="B376" s="11"/>
      <c r="C376" s="98" t="s">
        <v>78</v>
      </c>
      <c r="D376" s="98"/>
      <c r="E376" s="98"/>
      <c r="F376" s="98"/>
      <c r="G376" s="98"/>
      <c r="H376" s="98"/>
    </row>
    <row r="377" spans="1:8" s="14" customFormat="1" ht="27.75" customHeight="1">
      <c r="A377" s="11"/>
      <c r="B377" s="60"/>
      <c r="C377" s="95" t="s">
        <v>256</v>
      </c>
      <c r="D377" s="95"/>
      <c r="E377" s="95"/>
      <c r="F377" s="95"/>
      <c r="G377" s="95"/>
      <c r="H377" s="95"/>
    </row>
    <row r="378" spans="1:8" s="14" customFormat="1" ht="29.25" customHeight="1">
      <c r="A378" s="11"/>
      <c r="B378" s="60"/>
      <c r="C378" s="95" t="s">
        <v>284</v>
      </c>
      <c r="D378" s="95"/>
      <c r="E378" s="95"/>
      <c r="F378" s="95"/>
      <c r="G378" s="95"/>
      <c r="H378" s="95"/>
    </row>
    <row r="379" spans="1:8" s="14" customFormat="1" ht="52.5" customHeight="1">
      <c r="A379" s="11"/>
      <c r="B379" s="60"/>
      <c r="C379" s="95" t="s">
        <v>397</v>
      </c>
      <c r="D379" s="95"/>
      <c r="E379" s="95"/>
      <c r="F379" s="95"/>
      <c r="G379" s="95"/>
      <c r="H379" s="95"/>
    </row>
    <row r="380" spans="1:8" s="14" customFormat="1" ht="6" customHeight="1">
      <c r="A380" s="11"/>
      <c r="B380" s="11"/>
      <c r="C380" s="1"/>
      <c r="D380" s="1"/>
      <c r="E380" s="1"/>
      <c r="F380" s="1"/>
      <c r="G380" s="1"/>
      <c r="H380" s="34"/>
    </row>
    <row r="381" spans="1:8" s="26" customFormat="1" ht="30" customHeight="1">
      <c r="A381" s="23"/>
      <c r="B381" s="37">
        <v>925</v>
      </c>
      <c r="C381" s="48" t="s">
        <v>52</v>
      </c>
      <c r="D381" s="38">
        <v>14231069</v>
      </c>
      <c r="E381" s="38">
        <f>E382</f>
        <v>124205</v>
      </c>
      <c r="F381" s="38">
        <f>F382</f>
        <v>0</v>
      </c>
      <c r="G381" s="38">
        <f>G382</f>
        <v>32305</v>
      </c>
      <c r="H381" s="38">
        <f>D381+E381-F381</f>
        <v>14355274</v>
      </c>
    </row>
    <row r="382" spans="1:8" s="14" customFormat="1" ht="21.75" customHeight="1">
      <c r="A382" s="11"/>
      <c r="B382" s="11">
        <v>92502</v>
      </c>
      <c r="C382" s="29" t="s">
        <v>53</v>
      </c>
      <c r="D382" s="30">
        <v>14231069</v>
      </c>
      <c r="E382" s="30">
        <v>124205</v>
      </c>
      <c r="F382" s="30">
        <v>0</v>
      </c>
      <c r="G382" s="30">
        <v>32305</v>
      </c>
      <c r="H382" s="30">
        <f>D382+E382-F382</f>
        <v>14355274</v>
      </c>
    </row>
    <row r="383" spans="1:8" s="14" customFormat="1" ht="18" customHeight="1">
      <c r="A383" s="11"/>
      <c r="B383" s="11"/>
      <c r="C383" s="99" t="s">
        <v>124</v>
      </c>
      <c r="D383" s="99"/>
      <c r="E383" s="99"/>
      <c r="F383" s="99"/>
      <c r="G383" s="99"/>
      <c r="H383" s="99"/>
    </row>
    <row r="384" spans="1:8" s="14" customFormat="1" ht="15.75" customHeight="1">
      <c r="A384" s="11"/>
      <c r="B384" s="11"/>
      <c r="C384" s="96" t="s">
        <v>314</v>
      </c>
      <c r="D384" s="96"/>
      <c r="E384" s="96"/>
      <c r="F384" s="96"/>
      <c r="G384" s="96"/>
      <c r="H384" s="96"/>
    </row>
    <row r="385" spans="1:8" s="14" customFormat="1" ht="30" customHeight="1">
      <c r="A385" s="11"/>
      <c r="B385" s="11"/>
      <c r="C385" s="96" t="s">
        <v>138</v>
      </c>
      <c r="D385" s="96"/>
      <c r="E385" s="96"/>
      <c r="F385" s="96"/>
      <c r="G385" s="96"/>
      <c r="H385" s="96"/>
    </row>
    <row r="386" spans="1:8" s="68" customFormat="1" ht="12.75" customHeight="1">
      <c r="A386" s="67"/>
      <c r="B386" s="67"/>
      <c r="C386" s="98" t="s">
        <v>125</v>
      </c>
      <c r="D386" s="98"/>
      <c r="E386" s="98"/>
      <c r="F386" s="98"/>
      <c r="G386" s="98"/>
      <c r="H386" s="98"/>
    </row>
    <row r="387" spans="1:8" s="68" customFormat="1" ht="27" customHeight="1">
      <c r="A387" s="67"/>
      <c r="B387" s="67"/>
      <c r="C387" s="95" t="s">
        <v>218</v>
      </c>
      <c r="D387" s="95"/>
      <c r="E387" s="95"/>
      <c r="F387" s="95"/>
      <c r="G387" s="95"/>
      <c r="H387" s="95"/>
    </row>
    <row r="388" spans="1:8" s="14" customFormat="1" ht="13.5" customHeight="1">
      <c r="A388" s="11"/>
      <c r="B388" s="11"/>
      <c r="C388" s="95" t="s">
        <v>219</v>
      </c>
      <c r="D388" s="95"/>
      <c r="E388" s="95"/>
      <c r="F388" s="95"/>
      <c r="G388" s="95"/>
      <c r="H388" s="95"/>
    </row>
    <row r="389" spans="1:8" s="14" customFormat="1" ht="13.5" customHeight="1">
      <c r="A389" s="11"/>
      <c r="B389" s="11"/>
      <c r="C389" s="95" t="s">
        <v>220</v>
      </c>
      <c r="D389" s="95"/>
      <c r="E389" s="95"/>
      <c r="F389" s="95"/>
      <c r="G389" s="95"/>
      <c r="H389" s="95"/>
    </row>
    <row r="390" spans="1:8" s="68" customFormat="1" ht="15" customHeight="1">
      <c r="A390" s="67"/>
      <c r="B390" s="67"/>
      <c r="C390" s="95" t="s">
        <v>216</v>
      </c>
      <c r="D390" s="95"/>
      <c r="E390" s="95"/>
      <c r="F390" s="95"/>
      <c r="G390" s="95"/>
      <c r="H390" s="95"/>
    </row>
    <row r="391" spans="1:8" s="68" customFormat="1" ht="39" customHeight="1">
      <c r="A391" s="67"/>
      <c r="B391" s="67"/>
      <c r="C391" s="95" t="s">
        <v>203</v>
      </c>
      <c r="D391" s="95"/>
      <c r="E391" s="95"/>
      <c r="F391" s="95"/>
      <c r="G391" s="95"/>
      <c r="H391" s="95"/>
    </row>
    <row r="392" spans="1:8" s="14" customFormat="1" ht="13.5" customHeight="1">
      <c r="A392" s="11"/>
      <c r="B392" s="11"/>
      <c r="C392" s="95" t="s">
        <v>204</v>
      </c>
      <c r="D392" s="95"/>
      <c r="E392" s="95"/>
      <c r="F392" s="95"/>
      <c r="G392" s="95"/>
      <c r="H392" s="95"/>
    </row>
    <row r="393" spans="1:8" s="14" customFormat="1" ht="13.5" customHeight="1">
      <c r="A393" s="11"/>
      <c r="B393" s="11"/>
      <c r="C393" s="95" t="s">
        <v>205</v>
      </c>
      <c r="D393" s="95"/>
      <c r="E393" s="95"/>
      <c r="F393" s="95"/>
      <c r="G393" s="95"/>
      <c r="H393" s="95"/>
    </row>
    <row r="394" spans="1:8" s="68" customFormat="1" ht="39" customHeight="1">
      <c r="A394" s="67"/>
      <c r="B394" s="67"/>
      <c r="C394" s="95" t="s">
        <v>206</v>
      </c>
      <c r="D394" s="95"/>
      <c r="E394" s="95"/>
      <c r="F394" s="95"/>
      <c r="G394" s="95"/>
      <c r="H394" s="95"/>
    </row>
    <row r="395" spans="1:8" s="68" customFormat="1" ht="30.75" customHeight="1">
      <c r="A395" s="67"/>
      <c r="B395" s="67"/>
      <c r="C395" s="95" t="s">
        <v>217</v>
      </c>
      <c r="D395" s="95"/>
      <c r="E395" s="95"/>
      <c r="F395" s="95"/>
      <c r="G395" s="95"/>
      <c r="H395" s="95"/>
    </row>
    <row r="396" spans="1:8" s="14" customFormat="1" ht="30" customHeight="1">
      <c r="A396" s="11"/>
      <c r="B396" s="11"/>
      <c r="C396" s="95" t="s">
        <v>221</v>
      </c>
      <c r="D396" s="95"/>
      <c r="E396" s="95"/>
      <c r="F396" s="95"/>
      <c r="G396" s="95"/>
      <c r="H396" s="95"/>
    </row>
    <row r="397" spans="1:8" s="14" customFormat="1" ht="32.25" customHeight="1">
      <c r="A397" s="11"/>
      <c r="B397" s="11"/>
      <c r="C397" s="98" t="s">
        <v>139</v>
      </c>
      <c r="D397" s="98"/>
      <c r="E397" s="98"/>
      <c r="F397" s="98"/>
      <c r="G397" s="98"/>
      <c r="H397" s="98"/>
    </row>
    <row r="398" spans="1:8" s="14" customFormat="1" ht="14.25" customHeight="1">
      <c r="A398" s="11"/>
      <c r="B398" s="11"/>
      <c r="C398" s="95" t="s">
        <v>140</v>
      </c>
      <c r="D398" s="95"/>
      <c r="E398" s="95"/>
      <c r="F398" s="95"/>
      <c r="G398" s="95"/>
      <c r="H398" s="95"/>
    </row>
    <row r="399" spans="1:8" s="14" customFormat="1" ht="14.25" customHeight="1">
      <c r="A399" s="11"/>
      <c r="B399" s="11"/>
      <c r="C399" s="95" t="s">
        <v>387</v>
      </c>
      <c r="D399" s="95"/>
      <c r="E399" s="95"/>
      <c r="F399" s="95"/>
      <c r="G399" s="95"/>
      <c r="H399" s="95"/>
    </row>
    <row r="400" spans="1:8" s="14" customFormat="1" ht="28.5" customHeight="1">
      <c r="A400" s="11"/>
      <c r="B400" s="11"/>
      <c r="C400" s="95" t="s">
        <v>360</v>
      </c>
      <c r="D400" s="95"/>
      <c r="E400" s="95"/>
      <c r="F400" s="95"/>
      <c r="G400" s="95"/>
      <c r="H400" s="95"/>
    </row>
    <row r="401" spans="1:8" s="14" customFormat="1" ht="4.5" customHeight="1">
      <c r="A401" s="11"/>
      <c r="B401" s="11"/>
      <c r="C401" s="1"/>
      <c r="D401" s="1"/>
      <c r="E401" s="1"/>
      <c r="F401" s="1"/>
      <c r="G401" s="1"/>
      <c r="H401" s="1"/>
    </row>
    <row r="402" spans="1:8" s="46" customFormat="1" ht="24.75" customHeight="1">
      <c r="A402" s="23"/>
      <c r="B402" s="23">
        <v>926</v>
      </c>
      <c r="C402" s="24" t="s">
        <v>65</v>
      </c>
      <c r="D402" s="25">
        <v>6920000</v>
      </c>
      <c r="E402" s="25">
        <f>E403</f>
        <v>660000</v>
      </c>
      <c r="F402" s="25">
        <f>F403</f>
        <v>0</v>
      </c>
      <c r="G402" s="25">
        <f>G403</f>
        <v>0</v>
      </c>
      <c r="H402" s="25">
        <f>D402+E402-F402</f>
        <v>7580000</v>
      </c>
    </row>
    <row r="403" spans="1:8" s="14" customFormat="1" ht="19.5" customHeight="1">
      <c r="A403" s="11"/>
      <c r="B403" s="11">
        <v>92605</v>
      </c>
      <c r="C403" s="29" t="s">
        <v>80</v>
      </c>
      <c r="D403" s="30">
        <v>6920000</v>
      </c>
      <c r="E403" s="30">
        <v>660000</v>
      </c>
      <c r="F403" s="30">
        <v>0</v>
      </c>
      <c r="G403" s="30">
        <v>0</v>
      </c>
      <c r="H403" s="30">
        <f>D403+E403-F403</f>
        <v>7580000</v>
      </c>
    </row>
    <row r="404" spans="1:8" s="70" customFormat="1" ht="18.75" customHeight="1">
      <c r="A404" s="69"/>
      <c r="B404" s="69"/>
      <c r="C404" s="98" t="s">
        <v>78</v>
      </c>
      <c r="D404" s="98"/>
      <c r="E404" s="98"/>
      <c r="F404" s="98"/>
      <c r="G404" s="98"/>
      <c r="H404" s="98"/>
    </row>
    <row r="405" spans="1:8" s="46" customFormat="1" ht="30.75" customHeight="1">
      <c r="A405" s="32"/>
      <c r="B405" s="32"/>
      <c r="C405" s="95" t="s">
        <v>156</v>
      </c>
      <c r="D405" s="95"/>
      <c r="E405" s="95"/>
      <c r="F405" s="95"/>
      <c r="G405" s="95"/>
      <c r="H405" s="95"/>
    </row>
    <row r="406" spans="1:8" s="46" customFormat="1" ht="41.25" customHeight="1">
      <c r="A406" s="32"/>
      <c r="B406" s="32"/>
      <c r="C406" s="95" t="s">
        <v>361</v>
      </c>
      <c r="D406" s="95"/>
      <c r="E406" s="95"/>
      <c r="F406" s="95"/>
      <c r="G406" s="95"/>
      <c r="H406" s="95"/>
    </row>
    <row r="407" spans="1:8" s="14" customFormat="1" ht="12" customHeight="1">
      <c r="A407" s="11"/>
      <c r="B407" s="11"/>
      <c r="C407" s="1"/>
      <c r="D407" s="1"/>
      <c r="E407" s="1"/>
      <c r="F407" s="1"/>
      <c r="G407" s="1"/>
      <c r="H407" s="1"/>
    </row>
    <row r="408" spans="1:8" s="7" customFormat="1" ht="20.25" customHeight="1">
      <c r="A408" s="117" t="s">
        <v>2</v>
      </c>
      <c r="B408" s="117"/>
      <c r="C408" s="117"/>
      <c r="D408" s="117"/>
      <c r="E408" s="117"/>
      <c r="F408" s="117"/>
      <c r="G408" s="117"/>
      <c r="H408" s="117"/>
    </row>
    <row r="409" spans="1:8" s="3" customFormat="1" ht="18.75" customHeight="1">
      <c r="A409" s="71" t="s">
        <v>9</v>
      </c>
      <c r="B409" s="119" t="s">
        <v>16</v>
      </c>
      <c r="C409" s="119"/>
      <c r="D409" s="72"/>
      <c r="E409" s="72"/>
      <c r="F409" s="72"/>
      <c r="G409" s="72"/>
      <c r="H409" s="72"/>
    </row>
    <row r="410" spans="1:8" s="75" customFormat="1" ht="26.25" customHeight="1">
      <c r="A410" s="73" t="s">
        <v>17</v>
      </c>
      <c r="B410" s="120" t="s">
        <v>25</v>
      </c>
      <c r="C410" s="121"/>
      <c r="D410" s="74">
        <v>1054564971</v>
      </c>
      <c r="E410" s="74">
        <f>E411-F412</f>
        <v>21138226</v>
      </c>
      <c r="F410" s="74"/>
      <c r="G410" s="74"/>
      <c r="H410" s="74">
        <f aca="true" t="shared" si="0" ref="H410:H421">D410+E410-F410</f>
        <v>1075703197</v>
      </c>
    </row>
    <row r="411" spans="1:8" s="75" customFormat="1" ht="26.25" customHeight="1">
      <c r="A411" s="73" t="s">
        <v>18</v>
      </c>
      <c r="B411" s="105" t="s">
        <v>26</v>
      </c>
      <c r="C411" s="106"/>
      <c r="D411" s="74">
        <v>775523239</v>
      </c>
      <c r="E411" s="74">
        <v>32135949</v>
      </c>
      <c r="F411" s="76"/>
      <c r="G411" s="74"/>
      <c r="H411" s="74">
        <f t="shared" si="0"/>
        <v>807659188</v>
      </c>
    </row>
    <row r="412" spans="1:8" s="28" customFormat="1" ht="27" customHeight="1">
      <c r="A412" s="73" t="s">
        <v>19</v>
      </c>
      <c r="B412" s="100" t="s">
        <v>45</v>
      </c>
      <c r="C412" s="101"/>
      <c r="D412" s="74">
        <v>279041732</v>
      </c>
      <c r="E412" s="74"/>
      <c r="F412" s="74">
        <v>10997723</v>
      </c>
      <c r="G412" s="74"/>
      <c r="H412" s="74">
        <f t="shared" si="0"/>
        <v>268044009</v>
      </c>
    </row>
    <row r="413" spans="1:8" s="75" customFormat="1" ht="26.25" customHeight="1">
      <c r="A413" s="73" t="s">
        <v>27</v>
      </c>
      <c r="B413" s="105" t="s">
        <v>51</v>
      </c>
      <c r="C413" s="106"/>
      <c r="D413" s="74">
        <v>1098564971</v>
      </c>
      <c r="E413" s="74">
        <f>SUM(E414:E415)</f>
        <v>25938226</v>
      </c>
      <c r="F413" s="74"/>
      <c r="G413" s="74"/>
      <c r="H413" s="74">
        <f t="shared" si="0"/>
        <v>1124503197</v>
      </c>
    </row>
    <row r="414" spans="1:8" s="7" customFormat="1" ht="26.25" customHeight="1">
      <c r="A414" s="73" t="s">
        <v>28</v>
      </c>
      <c r="B414" s="115" t="s">
        <v>49</v>
      </c>
      <c r="C414" s="116"/>
      <c r="D414" s="74">
        <v>661763994</v>
      </c>
      <c r="E414" s="74">
        <v>8817630</v>
      </c>
      <c r="F414" s="74"/>
      <c r="G414" s="74"/>
      <c r="H414" s="74">
        <f t="shared" si="0"/>
        <v>670581624</v>
      </c>
    </row>
    <row r="415" spans="1:8" s="28" customFormat="1" ht="27" customHeight="1">
      <c r="A415" s="73" t="s">
        <v>29</v>
      </c>
      <c r="B415" s="100" t="s">
        <v>50</v>
      </c>
      <c r="C415" s="101"/>
      <c r="D415" s="74">
        <v>436800977</v>
      </c>
      <c r="E415" s="74">
        <v>17120596</v>
      </c>
      <c r="F415" s="74"/>
      <c r="G415" s="74"/>
      <c r="H415" s="74">
        <f t="shared" si="0"/>
        <v>453921573</v>
      </c>
    </row>
    <row r="416" spans="1:8" s="28" customFormat="1" ht="27" customHeight="1">
      <c r="A416" s="73" t="s">
        <v>30</v>
      </c>
      <c r="B416" s="100" t="s">
        <v>100</v>
      </c>
      <c r="C416" s="101"/>
      <c r="D416" s="74">
        <v>44000000</v>
      </c>
      <c r="E416" s="74">
        <v>4800000</v>
      </c>
      <c r="F416" s="74"/>
      <c r="G416" s="74"/>
      <c r="H416" s="74">
        <f t="shared" si="0"/>
        <v>48800000</v>
      </c>
    </row>
    <row r="417" spans="1:8" s="28" customFormat="1" ht="41.25" customHeight="1">
      <c r="A417" s="73" t="s">
        <v>38</v>
      </c>
      <c r="B417" s="100" t="s">
        <v>273</v>
      </c>
      <c r="C417" s="101"/>
      <c r="D417" s="74">
        <v>20000000</v>
      </c>
      <c r="E417" s="74">
        <v>3809776</v>
      </c>
      <c r="F417" s="74"/>
      <c r="G417" s="74"/>
      <c r="H417" s="74">
        <f>D417+E417-F417</f>
        <v>23809776</v>
      </c>
    </row>
    <row r="418" spans="1:8" s="28" customFormat="1" ht="27" customHeight="1">
      <c r="A418" s="73" t="s">
        <v>39</v>
      </c>
      <c r="B418" s="100" t="s">
        <v>134</v>
      </c>
      <c r="C418" s="101"/>
      <c r="D418" s="74">
        <v>24000000</v>
      </c>
      <c r="E418" s="74">
        <v>990224</v>
      </c>
      <c r="F418" s="74"/>
      <c r="G418" s="74"/>
      <c r="H418" s="74">
        <f t="shared" si="0"/>
        <v>24990224</v>
      </c>
    </row>
    <row r="419" spans="1:8" s="28" customFormat="1" ht="27" customHeight="1">
      <c r="A419" s="73" t="s">
        <v>40</v>
      </c>
      <c r="B419" s="100" t="s">
        <v>101</v>
      </c>
      <c r="C419" s="101"/>
      <c r="D419" s="74">
        <v>80480952</v>
      </c>
      <c r="E419" s="74">
        <v>12900000</v>
      </c>
      <c r="F419" s="74"/>
      <c r="G419" s="74"/>
      <c r="H419" s="74">
        <f t="shared" si="0"/>
        <v>93380952</v>
      </c>
    </row>
    <row r="420" spans="1:8" s="28" customFormat="1" ht="27" customHeight="1">
      <c r="A420" s="73" t="s">
        <v>44</v>
      </c>
      <c r="B420" s="104" t="s">
        <v>274</v>
      </c>
      <c r="C420" s="104"/>
      <c r="D420" s="74">
        <v>36480952</v>
      </c>
      <c r="E420" s="74">
        <v>8100000</v>
      </c>
      <c r="F420" s="74"/>
      <c r="G420" s="74"/>
      <c r="H420" s="74">
        <f>D420+E420-F420</f>
        <v>44580952</v>
      </c>
    </row>
    <row r="421" spans="1:8" s="28" customFormat="1" ht="44.25" customHeight="1">
      <c r="A421" s="73" t="s">
        <v>46</v>
      </c>
      <c r="B421" s="100" t="s">
        <v>123</v>
      </c>
      <c r="C421" s="101"/>
      <c r="D421" s="74">
        <v>29758845</v>
      </c>
      <c r="E421" s="74"/>
      <c r="F421" s="74">
        <v>4816328</v>
      </c>
      <c r="G421" s="74"/>
      <c r="H421" s="74">
        <f t="shared" si="0"/>
        <v>24942517</v>
      </c>
    </row>
    <row r="422" spans="1:8" s="28" customFormat="1" ht="24.75" customHeight="1">
      <c r="A422" s="73" t="s">
        <v>66</v>
      </c>
      <c r="B422" s="111" t="s">
        <v>41</v>
      </c>
      <c r="C422" s="112"/>
      <c r="D422" s="74">
        <v>362002185</v>
      </c>
      <c r="E422" s="74">
        <f>E423+E424</f>
        <v>8757755</v>
      </c>
      <c r="F422" s="74"/>
      <c r="G422" s="74"/>
      <c r="H422" s="74">
        <f aca="true" t="shared" si="1" ref="H422:H427">D422+E422-F422</f>
        <v>370759940</v>
      </c>
    </row>
    <row r="423" spans="1:8" s="28" customFormat="1" ht="27" customHeight="1">
      <c r="A423" s="73" t="s">
        <v>67</v>
      </c>
      <c r="B423" s="111" t="s">
        <v>42</v>
      </c>
      <c r="C423" s="112"/>
      <c r="D423" s="74">
        <v>219552589</v>
      </c>
      <c r="E423" s="74">
        <v>8066211</v>
      </c>
      <c r="F423" s="74"/>
      <c r="G423" s="74"/>
      <c r="H423" s="74">
        <f t="shared" si="1"/>
        <v>227618800</v>
      </c>
    </row>
    <row r="424" spans="1:8" s="28" customFormat="1" ht="27" customHeight="1">
      <c r="A424" s="73" t="s">
        <v>102</v>
      </c>
      <c r="B424" s="111" t="s">
        <v>43</v>
      </c>
      <c r="C424" s="112"/>
      <c r="D424" s="74">
        <v>142449596</v>
      </c>
      <c r="E424" s="74">
        <v>691544</v>
      </c>
      <c r="F424" s="74"/>
      <c r="G424" s="74"/>
      <c r="H424" s="74">
        <f t="shared" si="1"/>
        <v>143141140</v>
      </c>
    </row>
    <row r="425" spans="1:8" s="28" customFormat="1" ht="132.75" customHeight="1">
      <c r="A425" s="73" t="s">
        <v>103</v>
      </c>
      <c r="B425" s="111" t="s">
        <v>159</v>
      </c>
      <c r="C425" s="112"/>
      <c r="D425" s="74">
        <v>80328</v>
      </c>
      <c r="E425" s="74">
        <v>4000</v>
      </c>
      <c r="F425" s="74"/>
      <c r="G425" s="74"/>
      <c r="H425" s="74">
        <f>D425+E425-F425</f>
        <v>84328</v>
      </c>
    </row>
    <row r="426" spans="1:8" s="28" customFormat="1" ht="121.5" customHeight="1">
      <c r="A426" s="73" t="s">
        <v>104</v>
      </c>
      <c r="B426" s="104" t="s">
        <v>133</v>
      </c>
      <c r="C426" s="104"/>
      <c r="D426" s="74">
        <v>45000</v>
      </c>
      <c r="E426" s="74">
        <v>6000</v>
      </c>
      <c r="F426" s="74"/>
      <c r="G426" s="74"/>
      <c r="H426" s="74">
        <f t="shared" si="1"/>
        <v>51000</v>
      </c>
    </row>
    <row r="427" spans="1:8" s="28" customFormat="1" ht="42" customHeight="1">
      <c r="A427" s="73" t="s">
        <v>83</v>
      </c>
      <c r="B427" s="104" t="s">
        <v>81</v>
      </c>
      <c r="C427" s="104"/>
      <c r="D427" s="74">
        <v>2163930</v>
      </c>
      <c r="E427" s="74">
        <v>30963</v>
      </c>
      <c r="F427" s="74"/>
      <c r="G427" s="74"/>
      <c r="H427" s="74">
        <f t="shared" si="1"/>
        <v>2194893</v>
      </c>
    </row>
    <row r="428" spans="1:8" s="28" customFormat="1" ht="52.5" customHeight="1">
      <c r="A428" s="73" t="s">
        <v>105</v>
      </c>
      <c r="B428" s="104" t="s">
        <v>82</v>
      </c>
      <c r="C428" s="104"/>
      <c r="D428" s="74">
        <v>2163930</v>
      </c>
      <c r="E428" s="74">
        <v>30963</v>
      </c>
      <c r="F428" s="74"/>
      <c r="G428" s="74"/>
      <c r="H428" s="74">
        <f>D428+E428-F428</f>
        <v>2194893</v>
      </c>
    </row>
    <row r="429" spans="1:8" s="28" customFormat="1" ht="35.25" customHeight="1">
      <c r="A429" s="73" t="s">
        <v>135</v>
      </c>
      <c r="B429" s="104" t="s">
        <v>275</v>
      </c>
      <c r="C429" s="104"/>
      <c r="D429" s="74">
        <v>34387291</v>
      </c>
      <c r="E429" s="74">
        <v>8100000</v>
      </c>
      <c r="F429" s="74"/>
      <c r="G429" s="74"/>
      <c r="H429" s="74">
        <f>D429+E429-F429</f>
        <v>42487291</v>
      </c>
    </row>
    <row r="430" spans="1:8" s="28" customFormat="1" ht="41.25" customHeight="1">
      <c r="A430" s="73" t="s">
        <v>277</v>
      </c>
      <c r="B430" s="104" t="s">
        <v>276</v>
      </c>
      <c r="C430" s="104"/>
      <c r="D430" s="74">
        <v>20000000</v>
      </c>
      <c r="E430" s="74">
        <v>3809776</v>
      </c>
      <c r="F430" s="74"/>
      <c r="G430" s="74"/>
      <c r="H430" s="74">
        <f>D430+E430-F430</f>
        <v>23809776</v>
      </c>
    </row>
    <row r="431" spans="1:8" s="7" customFormat="1" ht="9.75" customHeight="1">
      <c r="A431" s="77"/>
      <c r="B431" s="78"/>
      <c r="C431" s="78"/>
      <c r="D431" s="79"/>
      <c r="E431" s="79"/>
      <c r="F431" s="79"/>
      <c r="G431" s="79"/>
      <c r="H431" s="79"/>
    </row>
    <row r="432" spans="1:8" s="3" customFormat="1" ht="18.75" customHeight="1">
      <c r="A432" s="49" t="s">
        <v>10</v>
      </c>
      <c r="B432" s="110" t="s">
        <v>11</v>
      </c>
      <c r="C432" s="110"/>
      <c r="D432" s="51"/>
      <c r="E432" s="51"/>
      <c r="F432" s="51"/>
      <c r="G432" s="51"/>
      <c r="H432" s="51"/>
    </row>
    <row r="433" spans="1:8" s="81" customFormat="1" ht="17.25" customHeight="1">
      <c r="A433" s="80" t="s">
        <v>17</v>
      </c>
      <c r="B433" s="108" t="s">
        <v>110</v>
      </c>
      <c r="C433" s="108"/>
      <c r="D433" s="108"/>
      <c r="E433" s="108"/>
      <c r="F433" s="108"/>
      <c r="G433" s="108"/>
      <c r="H433" s="108"/>
    </row>
    <row r="434" spans="1:8" s="81" customFormat="1" ht="18.75" customHeight="1">
      <c r="A434" s="80" t="s">
        <v>18</v>
      </c>
      <c r="B434" s="108" t="s">
        <v>111</v>
      </c>
      <c r="C434" s="108"/>
      <c r="D434" s="108"/>
      <c r="E434" s="108"/>
      <c r="F434" s="108"/>
      <c r="G434" s="108"/>
      <c r="H434" s="108"/>
    </row>
    <row r="435" spans="1:8" s="81" customFormat="1" ht="17.25" customHeight="1">
      <c r="A435" s="80" t="s">
        <v>19</v>
      </c>
      <c r="B435" s="108" t="s">
        <v>112</v>
      </c>
      <c r="C435" s="108"/>
      <c r="D435" s="108"/>
      <c r="E435" s="108"/>
      <c r="F435" s="108"/>
      <c r="G435" s="108"/>
      <c r="H435" s="108"/>
    </row>
    <row r="436" spans="1:8" s="81" customFormat="1" ht="17.25" customHeight="1">
      <c r="A436" s="80" t="s">
        <v>27</v>
      </c>
      <c r="B436" s="108" t="s">
        <v>113</v>
      </c>
      <c r="C436" s="108"/>
      <c r="D436" s="108"/>
      <c r="E436" s="108"/>
      <c r="F436" s="108"/>
      <c r="G436" s="108"/>
      <c r="H436" s="108"/>
    </row>
    <row r="437" spans="1:8" s="81" customFormat="1" ht="17.25" customHeight="1">
      <c r="A437" s="80" t="s">
        <v>28</v>
      </c>
      <c r="B437" s="108" t="s">
        <v>114</v>
      </c>
      <c r="C437" s="108"/>
      <c r="D437" s="108"/>
      <c r="E437" s="108"/>
      <c r="F437" s="108"/>
      <c r="G437" s="108"/>
      <c r="H437" s="108"/>
    </row>
    <row r="438" spans="1:8" s="81" customFormat="1" ht="26.25" customHeight="1">
      <c r="A438" s="80" t="s">
        <v>29</v>
      </c>
      <c r="B438" s="108" t="s">
        <v>115</v>
      </c>
      <c r="C438" s="108"/>
      <c r="D438" s="108"/>
      <c r="E438" s="108"/>
      <c r="F438" s="108"/>
      <c r="G438" s="108"/>
      <c r="H438" s="108"/>
    </row>
    <row r="439" spans="1:10" s="82" customFormat="1" ht="17.25" customHeight="1">
      <c r="A439" s="80" t="s">
        <v>30</v>
      </c>
      <c r="B439" s="108" t="s">
        <v>116</v>
      </c>
      <c r="C439" s="108"/>
      <c r="D439" s="108"/>
      <c r="E439" s="108"/>
      <c r="F439" s="108"/>
      <c r="G439" s="108"/>
      <c r="H439" s="108"/>
      <c r="J439" s="83"/>
    </row>
    <row r="440" spans="1:8" s="81" customFormat="1" ht="17.25" customHeight="1">
      <c r="A440" s="80" t="s">
        <v>38</v>
      </c>
      <c r="B440" s="108" t="s">
        <v>117</v>
      </c>
      <c r="C440" s="108"/>
      <c r="D440" s="108"/>
      <c r="E440" s="108"/>
      <c r="F440" s="108"/>
      <c r="G440" s="108"/>
      <c r="H440" s="108"/>
    </row>
    <row r="441" spans="1:8" s="81" customFormat="1" ht="17.25" customHeight="1">
      <c r="A441" s="80" t="s">
        <v>39</v>
      </c>
      <c r="B441" s="108" t="s">
        <v>118</v>
      </c>
      <c r="C441" s="108"/>
      <c r="D441" s="108"/>
      <c r="E441" s="108"/>
      <c r="F441" s="108"/>
      <c r="G441" s="108"/>
      <c r="H441" s="108"/>
    </row>
    <row r="442" spans="1:8" s="81" customFormat="1" ht="17.25" customHeight="1">
      <c r="A442" s="80" t="s">
        <v>40</v>
      </c>
      <c r="B442" s="108" t="s">
        <v>278</v>
      </c>
      <c r="C442" s="108"/>
      <c r="D442" s="108"/>
      <c r="E442" s="108"/>
      <c r="F442" s="108"/>
      <c r="G442" s="108"/>
      <c r="H442" s="108"/>
    </row>
    <row r="443" spans="1:8" s="81" customFormat="1" ht="17.25" customHeight="1">
      <c r="A443" s="80" t="s">
        <v>44</v>
      </c>
      <c r="B443" s="108" t="s">
        <v>119</v>
      </c>
      <c r="C443" s="108"/>
      <c r="D443" s="108"/>
      <c r="E443" s="108"/>
      <c r="F443" s="108"/>
      <c r="G443" s="108"/>
      <c r="H443" s="108"/>
    </row>
    <row r="444" spans="1:8" s="81" customFormat="1" ht="17.25" customHeight="1">
      <c r="A444" s="80" t="s">
        <v>46</v>
      </c>
      <c r="B444" s="108" t="s">
        <v>120</v>
      </c>
      <c r="C444" s="108"/>
      <c r="D444" s="108"/>
      <c r="E444" s="108"/>
      <c r="F444" s="108"/>
      <c r="G444" s="108"/>
      <c r="H444" s="108"/>
    </row>
    <row r="445" spans="1:8" s="81" customFormat="1" ht="8.25" customHeight="1">
      <c r="A445" s="80"/>
      <c r="B445" s="6"/>
      <c r="C445" s="6"/>
      <c r="D445" s="6"/>
      <c r="E445" s="6"/>
      <c r="F445" s="6"/>
      <c r="G445" s="6"/>
      <c r="H445" s="84"/>
    </row>
    <row r="446" spans="1:8" s="22" customFormat="1" ht="16.5" customHeight="1">
      <c r="A446" s="15" t="s">
        <v>20</v>
      </c>
      <c r="B446" s="107" t="s">
        <v>121</v>
      </c>
      <c r="C446" s="107"/>
      <c r="D446" s="85"/>
      <c r="E446" s="85"/>
      <c r="F446" s="85"/>
      <c r="G446" s="85"/>
      <c r="H446" s="85"/>
    </row>
    <row r="447" spans="1:8" s="22" customFormat="1" ht="4.5" customHeight="1">
      <c r="A447" s="19"/>
      <c r="B447" s="19"/>
      <c r="C447" s="86"/>
      <c r="D447" s="86"/>
      <c r="E447" s="86"/>
      <c r="F447" s="86"/>
      <c r="G447" s="86"/>
      <c r="H447" s="87"/>
    </row>
    <row r="448" spans="1:8" s="28" customFormat="1" ht="13.5" customHeight="1">
      <c r="A448" s="19"/>
      <c r="B448" s="94" t="s">
        <v>122</v>
      </c>
      <c r="C448" s="94"/>
      <c r="D448" s="94"/>
      <c r="E448" s="94"/>
      <c r="F448" s="94"/>
      <c r="G448" s="94"/>
      <c r="H448" s="94"/>
    </row>
    <row r="449" spans="1:8" s="28" customFormat="1" ht="14.25" customHeight="1">
      <c r="A449" s="27"/>
      <c r="B449" s="88" t="s">
        <v>31</v>
      </c>
      <c r="C449" s="94" t="s">
        <v>279</v>
      </c>
      <c r="D449" s="94"/>
      <c r="E449" s="94"/>
      <c r="F449" s="94"/>
      <c r="G449" s="94"/>
      <c r="H449" s="94"/>
    </row>
    <row r="450" spans="1:8" s="28" customFormat="1" ht="14.25" customHeight="1">
      <c r="A450" s="27"/>
      <c r="B450" s="88" t="s">
        <v>32</v>
      </c>
      <c r="C450" s="94" t="s">
        <v>280</v>
      </c>
      <c r="D450" s="94"/>
      <c r="E450" s="94"/>
      <c r="F450" s="94"/>
      <c r="G450" s="94"/>
      <c r="H450" s="94"/>
    </row>
    <row r="451" spans="1:8" s="28" customFormat="1" ht="14.25" customHeight="1">
      <c r="A451" s="27"/>
      <c r="B451" s="89" t="s">
        <v>106</v>
      </c>
      <c r="C451" s="97" t="s">
        <v>281</v>
      </c>
      <c r="D451" s="97"/>
      <c r="E451" s="97"/>
      <c r="F451" s="97"/>
      <c r="G451" s="97"/>
      <c r="H451" s="97"/>
    </row>
    <row r="452" spans="1:8" s="28" customFormat="1" ht="13.5" customHeight="1">
      <c r="A452" s="27"/>
      <c r="B452" s="89"/>
      <c r="C452" s="97" t="s">
        <v>388</v>
      </c>
      <c r="D452" s="97"/>
      <c r="E452" s="97"/>
      <c r="F452" s="97"/>
      <c r="G452" s="97"/>
      <c r="H452" s="97"/>
    </row>
    <row r="453" spans="1:8" s="28" customFormat="1" ht="13.5" customHeight="1">
      <c r="A453" s="27"/>
      <c r="B453" s="89"/>
      <c r="C453" s="97" t="s">
        <v>282</v>
      </c>
      <c r="D453" s="97"/>
      <c r="E453" s="97"/>
      <c r="F453" s="97"/>
      <c r="G453" s="97"/>
      <c r="H453" s="97"/>
    </row>
    <row r="454" spans="1:8" s="28" customFormat="1" ht="16.5" customHeight="1">
      <c r="A454" s="27"/>
      <c r="B454" s="89" t="s">
        <v>107</v>
      </c>
      <c r="C454" s="97" t="s">
        <v>404</v>
      </c>
      <c r="D454" s="97"/>
      <c r="E454" s="97"/>
      <c r="F454" s="97"/>
      <c r="G454" s="97"/>
      <c r="H454" s="97"/>
    </row>
    <row r="455" spans="1:8" s="22" customFormat="1" ht="14.25" customHeight="1">
      <c r="A455" s="27"/>
      <c r="B455" s="89"/>
      <c r="C455" s="94" t="s">
        <v>401</v>
      </c>
      <c r="D455" s="94"/>
      <c r="E455" s="94"/>
      <c r="F455" s="94"/>
      <c r="G455" s="94"/>
      <c r="H455" s="94"/>
    </row>
    <row r="456" spans="3:8" ht="14.25" customHeight="1">
      <c r="C456" s="94" t="s">
        <v>400</v>
      </c>
      <c r="D456" s="94"/>
      <c r="E456" s="94"/>
      <c r="F456" s="94"/>
      <c r="G456" s="94"/>
      <c r="H456" s="94"/>
    </row>
    <row r="457" spans="3:8" ht="14.25" customHeight="1">
      <c r="C457" s="94" t="s">
        <v>402</v>
      </c>
      <c r="D457" s="94"/>
      <c r="E457" s="94"/>
      <c r="F457" s="94"/>
      <c r="G457" s="94"/>
      <c r="H457" s="94"/>
    </row>
    <row r="458" spans="3:8" ht="14.25" customHeight="1">
      <c r="C458" s="94" t="s">
        <v>403</v>
      </c>
      <c r="D458" s="94"/>
      <c r="E458" s="94"/>
      <c r="F458" s="94"/>
      <c r="G458" s="94"/>
      <c r="H458" s="94"/>
    </row>
    <row r="459" spans="1:8" s="91" customFormat="1" ht="26.25" customHeight="1">
      <c r="A459" s="90"/>
      <c r="B459" s="89" t="s">
        <v>399</v>
      </c>
      <c r="C459" s="122" t="s">
        <v>283</v>
      </c>
      <c r="D459" s="122"/>
      <c r="E459" s="122"/>
      <c r="F459" s="122"/>
      <c r="G459" s="122"/>
      <c r="H459" s="122"/>
    </row>
  </sheetData>
  <sheetProtection password="C25B" sheet="1"/>
  <mergeCells count="329">
    <mergeCell ref="C181:H181"/>
    <mergeCell ref="C184:H184"/>
    <mergeCell ref="C182:H182"/>
    <mergeCell ref="C79:F79"/>
    <mergeCell ref="C80:F80"/>
    <mergeCell ref="C81:F81"/>
    <mergeCell ref="C171:H171"/>
    <mergeCell ref="C174:H174"/>
    <mergeCell ref="C177:H177"/>
    <mergeCell ref="C179:H179"/>
    <mergeCell ref="C367:H367"/>
    <mergeCell ref="C342:H342"/>
    <mergeCell ref="C336:H336"/>
    <mergeCell ref="C358:H358"/>
    <mergeCell ref="C339:H339"/>
    <mergeCell ref="C353:H353"/>
    <mergeCell ref="C362:H362"/>
    <mergeCell ref="C366:H366"/>
    <mergeCell ref="C355:H355"/>
    <mergeCell ref="C356:H356"/>
    <mergeCell ref="C77:F77"/>
    <mergeCell ref="C86:F86"/>
    <mergeCell ref="C113:H113"/>
    <mergeCell ref="C250:H250"/>
    <mergeCell ref="C251:H251"/>
    <mergeCell ref="C288:H288"/>
    <mergeCell ref="C167:H167"/>
    <mergeCell ref="C170:H170"/>
    <mergeCell ref="C172:H172"/>
    <mergeCell ref="C173:H173"/>
    <mergeCell ref="C357:H357"/>
    <mergeCell ref="C360:H360"/>
    <mergeCell ref="C361:H361"/>
    <mergeCell ref="C348:H348"/>
    <mergeCell ref="C349:H349"/>
    <mergeCell ref="C350:H350"/>
    <mergeCell ref="C351:H351"/>
    <mergeCell ref="C161:H161"/>
    <mergeCell ref="C163:H163"/>
    <mergeCell ref="C164:H164"/>
    <mergeCell ref="C166:H166"/>
    <mergeCell ref="C101:H101"/>
    <mergeCell ref="C129:H129"/>
    <mergeCell ref="C159:H159"/>
    <mergeCell ref="C131:H131"/>
    <mergeCell ref="C147:H147"/>
    <mergeCell ref="C99:H99"/>
    <mergeCell ref="C100:H100"/>
    <mergeCell ref="C306:H306"/>
    <mergeCell ref="C169:H169"/>
    <mergeCell ref="C178:H178"/>
    <mergeCell ref="C180:H180"/>
    <mergeCell ref="C162:H162"/>
    <mergeCell ref="C165:H165"/>
    <mergeCell ref="C109:H109"/>
    <mergeCell ref="C160:H160"/>
    <mergeCell ref="C19:H19"/>
    <mergeCell ref="C20:H20"/>
    <mergeCell ref="C21:H21"/>
    <mergeCell ref="C22:H22"/>
    <mergeCell ref="C130:H130"/>
    <mergeCell ref="C133:H133"/>
    <mergeCell ref="C132:H132"/>
    <mergeCell ref="C102:H102"/>
    <mergeCell ref="C40:H40"/>
    <mergeCell ref="C98:H98"/>
    <mergeCell ref="C406:H406"/>
    <mergeCell ref="C245:H245"/>
    <mergeCell ref="B425:C425"/>
    <mergeCell ref="C326:H326"/>
    <mergeCell ref="C323:H323"/>
    <mergeCell ref="C308:H308"/>
    <mergeCell ref="C309:H309"/>
    <mergeCell ref="C325:H325"/>
    <mergeCell ref="C327:H327"/>
    <mergeCell ref="C404:H404"/>
    <mergeCell ref="C176:H176"/>
    <mergeCell ref="C142:H142"/>
    <mergeCell ref="C168:H168"/>
    <mergeCell ref="C175:H175"/>
    <mergeCell ref="C107:H107"/>
    <mergeCell ref="C88:H88"/>
    <mergeCell ref="C94:H94"/>
    <mergeCell ref="C145:H145"/>
    <mergeCell ref="C156:H156"/>
    <mergeCell ref="C146:H146"/>
    <mergeCell ref="C51:H51"/>
    <mergeCell ref="C222:H222"/>
    <mergeCell ref="C183:H183"/>
    <mergeCell ref="C185:H185"/>
    <mergeCell ref="C186:H186"/>
    <mergeCell ref="C190:H190"/>
    <mergeCell ref="C193:H193"/>
    <mergeCell ref="C187:H187"/>
    <mergeCell ref="C192:H192"/>
    <mergeCell ref="C66:H66"/>
    <mergeCell ref="C363:H363"/>
    <mergeCell ref="C291:H291"/>
    <mergeCell ref="C300:H300"/>
    <mergeCell ref="C293:H293"/>
    <mergeCell ref="C283:H283"/>
    <mergeCell ref="C267:H267"/>
    <mergeCell ref="C338:H338"/>
    <mergeCell ref="C335:H335"/>
    <mergeCell ref="C269:H269"/>
    <mergeCell ref="C307:H307"/>
    <mergeCell ref="C202:H202"/>
    <mergeCell ref="C215:H215"/>
    <mergeCell ref="C225:H225"/>
    <mergeCell ref="C310:H310"/>
    <mergeCell ref="C219:H219"/>
    <mergeCell ref="C268:H268"/>
    <mergeCell ref="C282:H282"/>
    <mergeCell ref="C43:H43"/>
    <mergeCell ref="C314:H314"/>
    <mergeCell ref="C194:H194"/>
    <mergeCell ref="C87:F87"/>
    <mergeCell ref="C117:H117"/>
    <mergeCell ref="C67:H67"/>
    <mergeCell ref="C63:H63"/>
    <mergeCell ref="C47:H47"/>
    <mergeCell ref="C48:H48"/>
    <mergeCell ref="C144:H144"/>
    <mergeCell ref="C26:H26"/>
    <mergeCell ref="C73:F73"/>
    <mergeCell ref="C68:F68"/>
    <mergeCell ref="C71:H71"/>
    <mergeCell ref="C90:H90"/>
    <mergeCell ref="C315:H315"/>
    <mergeCell ref="C220:H220"/>
    <mergeCell ref="C221:H221"/>
    <mergeCell ref="C158:H158"/>
    <mergeCell ref="C70:F70"/>
    <mergeCell ref="C452:H452"/>
    <mergeCell ref="C373:H373"/>
    <mergeCell ref="C459:H459"/>
    <mergeCell ref="C379:H379"/>
    <mergeCell ref="C65:H65"/>
    <mergeCell ref="C453:H453"/>
    <mergeCell ref="B439:H439"/>
    <mergeCell ref="C451:H451"/>
    <mergeCell ref="B438:H438"/>
    <mergeCell ref="B418:C418"/>
    <mergeCell ref="B409:C409"/>
    <mergeCell ref="B410:C410"/>
    <mergeCell ref="C364:H364"/>
    <mergeCell ref="C368:H368"/>
    <mergeCell ref="C365:H365"/>
    <mergeCell ref="C384:H384"/>
    <mergeCell ref="C385:H385"/>
    <mergeCell ref="C377:H377"/>
    <mergeCell ref="C378:H378"/>
    <mergeCell ref="C405:H405"/>
    <mergeCell ref="B421:C421"/>
    <mergeCell ref="B426:C426"/>
    <mergeCell ref="B427:C427"/>
    <mergeCell ref="B422:C422"/>
    <mergeCell ref="B424:C424"/>
    <mergeCell ref="B419:C419"/>
    <mergeCell ref="B420:C420"/>
    <mergeCell ref="A1:H1"/>
    <mergeCell ref="A2:H2"/>
    <mergeCell ref="A3:H3"/>
    <mergeCell ref="A5:H5"/>
    <mergeCell ref="A9:H9"/>
    <mergeCell ref="B416:C416"/>
    <mergeCell ref="A10:H10"/>
    <mergeCell ref="A4:H4"/>
    <mergeCell ref="A6:H6"/>
    <mergeCell ref="A7:H7"/>
    <mergeCell ref="C449:H449"/>
    <mergeCell ref="B423:C423"/>
    <mergeCell ref="B11:C11"/>
    <mergeCell ref="B414:C414"/>
    <mergeCell ref="A408:H408"/>
    <mergeCell ref="B413:C413"/>
    <mergeCell ref="C383:H383"/>
    <mergeCell ref="B442:H442"/>
    <mergeCell ref="B443:H443"/>
    <mergeCell ref="B428:C428"/>
    <mergeCell ref="B441:H441"/>
    <mergeCell ref="B440:H440"/>
    <mergeCell ref="B436:H436"/>
    <mergeCell ref="B448:H448"/>
    <mergeCell ref="B444:H444"/>
    <mergeCell ref="A8:H8"/>
    <mergeCell ref="B432:C432"/>
    <mergeCell ref="B415:C415"/>
    <mergeCell ref="B412:C412"/>
    <mergeCell ref="B433:H433"/>
    <mergeCell ref="B411:C411"/>
    <mergeCell ref="C266:H266"/>
    <mergeCell ref="C259:H259"/>
    <mergeCell ref="C237:H237"/>
    <mergeCell ref="C238:H238"/>
    <mergeCell ref="C450:H450"/>
    <mergeCell ref="B446:C446"/>
    <mergeCell ref="B434:H434"/>
    <mergeCell ref="B435:H435"/>
    <mergeCell ref="B437:H437"/>
    <mergeCell ref="C78:H78"/>
    <mergeCell ref="C249:H249"/>
    <mergeCell ref="C72:H72"/>
    <mergeCell ref="C188:H188"/>
    <mergeCell ref="C189:H189"/>
    <mergeCell ref="C195:H195"/>
    <mergeCell ref="C191:H191"/>
    <mergeCell ref="C150:H150"/>
    <mergeCell ref="C204:H204"/>
    <mergeCell ref="C228:H228"/>
    <mergeCell ref="B430:C430"/>
    <mergeCell ref="C319:H319"/>
    <mergeCell ref="C274:H274"/>
    <mergeCell ref="C154:H154"/>
    <mergeCell ref="C82:H82"/>
    <mergeCell ref="C83:F83"/>
    <mergeCell ref="C84:F84"/>
    <mergeCell ref="C85:F85"/>
    <mergeCell ref="C386:H386"/>
    <mergeCell ref="C371:H371"/>
    <mergeCell ref="C30:H30"/>
    <mergeCell ref="C118:H118"/>
    <mergeCell ref="C121:H121"/>
    <mergeCell ref="C264:H264"/>
    <mergeCell ref="C152:H152"/>
    <mergeCell ref="B429:C429"/>
    <mergeCell ref="C372:H372"/>
    <mergeCell ref="C260:H260"/>
    <mergeCell ref="C261:H261"/>
    <mergeCell ref="C230:H230"/>
    <mergeCell ref="C374:H374"/>
    <mergeCell ref="C375:H375"/>
    <mergeCell ref="C74:H74"/>
    <mergeCell ref="C75:F75"/>
    <mergeCell ref="C76:F76"/>
    <mergeCell ref="C120:H120"/>
    <mergeCell ref="C278:H278"/>
    <mergeCell ref="C279:H279"/>
    <mergeCell ref="C262:H262"/>
    <mergeCell ref="C295:H295"/>
    <mergeCell ref="B417:C417"/>
    <mergeCell ref="C332:H332"/>
    <mergeCell ref="C344:H344"/>
    <mergeCell ref="C345:H345"/>
    <mergeCell ref="C331:H331"/>
    <mergeCell ref="C398:H398"/>
    <mergeCell ref="C399:H399"/>
    <mergeCell ref="C400:H400"/>
    <mergeCell ref="C388:H388"/>
    <mergeCell ref="C391:H391"/>
    <mergeCell ref="C397:H397"/>
    <mergeCell ref="C370:H370"/>
    <mergeCell ref="C394:H394"/>
    <mergeCell ref="C390:H390"/>
    <mergeCell ref="C387:H387"/>
    <mergeCell ref="C153:H153"/>
    <mergeCell ref="C376:H376"/>
    <mergeCell ref="C155:H155"/>
    <mergeCell ref="C157:H157"/>
    <mergeCell ref="C236:H236"/>
    <mergeCell ref="C347:H347"/>
    <mergeCell ref="C392:H392"/>
    <mergeCell ref="C393:H393"/>
    <mergeCell ref="C396:H396"/>
    <mergeCell ref="C231:H231"/>
    <mergeCell ref="C232:H232"/>
    <mergeCell ref="C270:H270"/>
    <mergeCell ref="C337:H337"/>
    <mergeCell ref="C239:H239"/>
    <mergeCell ref="C395:H395"/>
    <mergeCell ref="C32:H32"/>
    <mergeCell ref="C214:H214"/>
    <mergeCell ref="C299:H299"/>
    <mergeCell ref="C301:H301"/>
    <mergeCell ref="C148:H148"/>
    <mergeCell ref="C149:H149"/>
    <mergeCell ref="C42:H42"/>
    <mergeCell ref="C151:H151"/>
    <mergeCell ref="C37:H37"/>
    <mergeCell ref="C203:H203"/>
    <mergeCell ref="C346:H346"/>
    <mergeCell ref="C302:H302"/>
    <mergeCell ref="C240:H240"/>
    <mergeCell ref="C241:H241"/>
    <mergeCell ref="C265:H265"/>
    <mergeCell ref="C229:H229"/>
    <mergeCell ref="C317:H317"/>
    <mergeCell ref="C316:H316"/>
    <mergeCell ref="C340:H340"/>
    <mergeCell ref="C28:H28"/>
    <mergeCell ref="C29:H29"/>
    <mergeCell ref="C208:H208"/>
    <mergeCell ref="C209:H209"/>
    <mergeCell ref="C196:H196"/>
    <mergeCell ref="C212:H212"/>
    <mergeCell ref="C41:H41"/>
    <mergeCell ref="C197:H197"/>
    <mergeCell ref="C198:H198"/>
    <mergeCell ref="C207:H207"/>
    <mergeCell ref="C39:H39"/>
    <mergeCell ref="C226:H226"/>
    <mergeCell ref="C227:H227"/>
    <mergeCell ref="C200:H200"/>
    <mergeCell ref="C201:H201"/>
    <mergeCell ref="C205:H205"/>
    <mergeCell ref="C206:H206"/>
    <mergeCell ref="C55:H55"/>
    <mergeCell ref="C137:H137"/>
    <mergeCell ref="C119:H119"/>
    <mergeCell ref="C210:H210"/>
    <mergeCell ref="C59:H59"/>
    <mergeCell ref="C287:H287"/>
    <mergeCell ref="C289:H289"/>
    <mergeCell ref="C253:H253"/>
    <mergeCell ref="C254:H254"/>
    <mergeCell ref="C255:H255"/>
    <mergeCell ref="C256:H256"/>
    <mergeCell ref="C199:H199"/>
    <mergeCell ref="C69:H69"/>
    <mergeCell ref="C458:H458"/>
    <mergeCell ref="C290:H290"/>
    <mergeCell ref="C211:H211"/>
    <mergeCell ref="C454:H454"/>
    <mergeCell ref="C455:H455"/>
    <mergeCell ref="C456:H456"/>
    <mergeCell ref="C457:H457"/>
    <mergeCell ref="C389:H389"/>
    <mergeCell ref="C333:H333"/>
    <mergeCell ref="C334:H334"/>
  </mergeCells>
  <printOptions horizontalCentered="1"/>
  <pageMargins left="0.3937007874015748" right="0.35433070866141736" top="0.984251968503937" bottom="0.984251968503937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k.mach</dc:creator>
  <cp:keywords/>
  <dc:description/>
  <cp:lastModifiedBy>Anna Sobierajska</cp:lastModifiedBy>
  <cp:lastPrinted>2019-06-15T10:27:20Z</cp:lastPrinted>
  <dcterms:created xsi:type="dcterms:W3CDTF">2008-01-28T10:43:05Z</dcterms:created>
  <dcterms:modified xsi:type="dcterms:W3CDTF">2019-06-17T08:48:33Z</dcterms:modified>
  <cp:category/>
  <cp:version/>
  <cp:contentType/>
  <cp:contentStatus/>
</cp:coreProperties>
</file>