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975" yWindow="65296" windowWidth="12120" windowHeight="9120" activeTab="0"/>
  </bookViews>
  <sheets>
    <sheet name="Uzasadnienie" sheetId="1" r:id="rId1"/>
  </sheets>
  <definedNames>
    <definedName name="_xlfn.IFERROR" hidden="1">#NAME?</definedName>
    <definedName name="_xlnm.Print_Titles" localSheetId="0">'Uzasadnienie'!$11:$11</definedName>
  </definedNames>
  <calcPr fullCalcOnLoad="1"/>
</workbook>
</file>

<file path=xl/sharedStrings.xml><?xml version="1.0" encoding="utf-8"?>
<sst xmlns="http://schemas.openxmlformats.org/spreadsheetml/2006/main" count="715" uniqueCount="541">
  <si>
    <t>1. Przedmiot regulacji</t>
  </si>
  <si>
    <t>2. Omówienie podstawy prawnej</t>
  </si>
  <si>
    <t>5. Ocena skutków regulacji:</t>
  </si>
  <si>
    <t xml:space="preserve">Zgodnie z istniejącym stanem prawnym nie ma konieczności skierowania projektu uchwały do konsultacji.  </t>
  </si>
  <si>
    <t>Treść</t>
  </si>
  <si>
    <t>Plan przed zmianą</t>
  </si>
  <si>
    <t>Zmniejszenia</t>
  </si>
  <si>
    <t>Plan po zmianach</t>
  </si>
  <si>
    <t>Zwiększenia</t>
  </si>
  <si>
    <t>I.</t>
  </si>
  <si>
    <t>II.</t>
  </si>
  <si>
    <t>Zmiany załączników do uchwały budżetowej:</t>
  </si>
  <si>
    <t>Wydatki</t>
  </si>
  <si>
    <t>Lp.</t>
  </si>
  <si>
    <t>Przeniesienia między zadaniami  w ramach tej samej klasyfikacji budżetowej</t>
  </si>
  <si>
    <t>OGÓŁEM</t>
  </si>
  <si>
    <t>Zmiany w treści uchwały:</t>
  </si>
  <si>
    <t>1.</t>
  </si>
  <si>
    <t>2.</t>
  </si>
  <si>
    <t>3.</t>
  </si>
  <si>
    <t>III.</t>
  </si>
  <si>
    <t>Pozostała działalność</t>
  </si>
  <si>
    <t>Oświata i wychowanie</t>
  </si>
  <si>
    <t>UZASADNIENIE</t>
  </si>
  <si>
    <t>Dochody</t>
  </si>
  <si>
    <t>§ 1 ust. 1 dotyczący dochodów budżetowych</t>
  </si>
  <si>
    <t>§ 1 ust. 1 pkt 1 dotyczący dochodów bieżących</t>
  </si>
  <si>
    <t>4.</t>
  </si>
  <si>
    <t>5.</t>
  </si>
  <si>
    <t>6.</t>
  </si>
  <si>
    <t>7.</t>
  </si>
  <si>
    <t>1)</t>
  </si>
  <si>
    <t>2)</t>
  </si>
  <si>
    <t>010</t>
  </si>
  <si>
    <t>Rolnictwo i łowiectwo</t>
  </si>
  <si>
    <t>Transport i łączność</t>
  </si>
  <si>
    <t>Pozostałe zadania w zakresie polityki społecznej</t>
  </si>
  <si>
    <t>Edukacyjna opieka wychowawcza</t>
  </si>
  <si>
    <t>Kultura i ochrona dziedzictwa narodowego</t>
  </si>
  <si>
    <t>3. Konsultacje wymagane przepisami prawa (łącznie z przepisami wewnętrznymi)</t>
  </si>
  <si>
    <t>8.</t>
  </si>
  <si>
    <t>9.</t>
  </si>
  <si>
    <t>10.</t>
  </si>
  <si>
    <t>§ 7 ust. 1 dotyczący dotacji udzielanych z budżetu województwa</t>
  </si>
  <si>
    <t>§ 7 ust. 1 pkt 1 dotyczący dotacji udzielanych z budżetu województwa jednostkom sektora finansów publicznych</t>
  </si>
  <si>
    <t>§ 7 ust. 1 pkt 2 dotyczący dotacji udzielanych z budżetu województwa jednostkom spoza sektora finansów publicznych</t>
  </si>
  <si>
    <t>11.</t>
  </si>
  <si>
    <t>§ 1 ust. 1 pkt 2 dotyczący dochodów majątkowych</t>
  </si>
  <si>
    <t>12.</t>
  </si>
  <si>
    <t xml:space="preserve">Różne rozliczenia </t>
  </si>
  <si>
    <t>Informatyka</t>
  </si>
  <si>
    <t>§ 2 ust. 1 pkt 1 dotyczący wydatków bieżących</t>
  </si>
  <si>
    <t>§ 2 ust. 1 pkt 2 dotyczący wydatków majątkowych</t>
  </si>
  <si>
    <t>§ 2 ust. 1 dotyczący wydatków budżetowych</t>
  </si>
  <si>
    <t>Ogrody botaniczne i zoologiczne oraz naturalne obszary i obiekty chronionej przyrody</t>
  </si>
  <si>
    <t>Parki krajobrazowe</t>
  </si>
  <si>
    <t>Biblioteki</t>
  </si>
  <si>
    <t xml:space="preserve">Parki krajobrazowe </t>
  </si>
  <si>
    <t>Teatry</t>
  </si>
  <si>
    <t>Gospodarka komunalna i ochrona środowiska</t>
  </si>
  <si>
    <t xml:space="preserve">o kwotę </t>
  </si>
  <si>
    <t>Drogi publiczne wojewódzkie</t>
  </si>
  <si>
    <t>60013</t>
  </si>
  <si>
    <t>Regionalne Programy Operacyjne 2014-2020 finansowane z udziałem środków Europejskiego Funduszu Rozwoju Regionalnego</t>
  </si>
  <si>
    <t>Specjalne ośrodki szkolno-wychowawcze</t>
  </si>
  <si>
    <t>Ponadto art. 211, 212, 214, 215, 219 ust. 3, 222, 235-237 i 258 ustawy z dnia 27 sierpnia 2009 r. o finansach publicznych określają zakres i wymogi, które musi spełniać uchwała budżetowa jednostki samorządu terytorialnego.</t>
  </si>
  <si>
    <t>Dokonuje się zmian w planowanych dochodach z tytułu dotacji celowych z budżetu państwa (budżet środków europejskich) przeznaczonych na projekty przewidziane do realizacji w ramach Regionalnego Programu Operacyjnego Województwa Kujawsko-Pomorskiego 2014-2020, poprzez:</t>
  </si>
  <si>
    <t xml:space="preserve">   1) na zadania bieżące w ramach:</t>
  </si>
  <si>
    <t>Działalność usługowa</t>
  </si>
  <si>
    <t>Ochrona zabytków i opieka nad zabytkami</t>
  </si>
  <si>
    <t xml:space="preserve">Kultura fizyczna </t>
  </si>
  <si>
    <t>13.</t>
  </si>
  <si>
    <t>14.</t>
  </si>
  <si>
    <t>w kwocie</t>
  </si>
  <si>
    <t>Część oświatowa subwencji ogólnej dla jednostek samorządu terytorialnego</t>
  </si>
  <si>
    <t>Różne rozliczenia</t>
  </si>
  <si>
    <t>Rezerwy ogólne i celowe</t>
  </si>
  <si>
    <t>Państwowy Fundusz Rehabilitacji Osób Niepełnosprawnych</t>
  </si>
  <si>
    <t>§ 5 pkt 2 dotyczący rezerw celowych</t>
  </si>
  <si>
    <t>§ 5 pkt 2 lit. a dotyczący rezerwy celowej na wydatki związane z realizacją programów finansowanych z udziałem środków unijnych</t>
  </si>
  <si>
    <t xml:space="preserve">   2) na zadania inwestycyjne w ramach:</t>
  </si>
  <si>
    <t xml:space="preserve">       - Działania 5.1 Infrastruktura drogowa, na projekty:</t>
  </si>
  <si>
    <t>3. zmniejszenie planowanych dochodów:</t>
  </si>
  <si>
    <t>01095</t>
  </si>
  <si>
    <t>Ochrona zdrowia</t>
  </si>
  <si>
    <t>Staże i specjalizacje medyczne</t>
  </si>
  <si>
    <t>Administracja publiczna</t>
  </si>
  <si>
    <t>Promocja jednostek samorządu terytorialnego</t>
  </si>
  <si>
    <t>Regionalne Programy Operacyjne 2014-2020 finansowane z udziałem środków Europejskiego Funduszu Społecznego</t>
  </si>
  <si>
    <t>Powyższe zmiany dokonywane są w celu dostosowania planowanych dochodów do wielkości przewidywanych wpływów.</t>
  </si>
  <si>
    <t>2. zwiększenie planowanych dochodów w ramach:</t>
  </si>
  <si>
    <t xml:space="preserve">w kwocie </t>
  </si>
  <si>
    <t>Filharmonie, orkiestry, chóry i kapele</t>
  </si>
  <si>
    <t>Rozwój przedsiębiorczości</t>
  </si>
  <si>
    <t>Przetwórstwo przemysłowe</t>
  </si>
  <si>
    <t>Zwiększa się wydatki:</t>
  </si>
  <si>
    <t>Określa się dotacje celowe na zabezpieczenie wkładu własnego w projektach współfinansowanych środkami pochodzącymi z Instytutu Książki, tj. dla:</t>
  </si>
  <si>
    <t>90095</t>
  </si>
  <si>
    <t>Zadania w zakresie kultury fizycznej</t>
  </si>
  <si>
    <t>§ 12 pkt 1 dotyczący dochodów gromadzonych na wydzielonych rachunkach przez jednostki budżetowe prowadzące działalność określoną w ustawie Prawo oświatowe</t>
  </si>
  <si>
    <t>§ 12 pkt 2 dotyczący wydatków finansowanych dochodami gromadzonymi na wydzielonych rachunkach przez jednostki budżetowe prowadzące działalność określoną w ustawie Prawo oświatowe</t>
  </si>
  <si>
    <t>18.</t>
  </si>
  <si>
    <t>§ 8 ust. 5 dotyczący dochodów pochodzących z 2,5 % odpisu od środków przyznanych województwu z PFRON oraz wydatków na pokrycie kosztów obsługi zadań realizowanych na rzecz osób niepełnosprawnych</t>
  </si>
  <si>
    <t>Pomoc społeczna</t>
  </si>
  <si>
    <t>Wojewódzkie urzędy pracy</t>
  </si>
  <si>
    <t>Określa się wydatki:</t>
  </si>
  <si>
    <t>2. zwiększenie planowanych dochodów:</t>
  </si>
  <si>
    <r>
      <t xml:space="preserve">       - Poddziałania 6.3.2 Inwestycje w infrastrukturę kształcenia zawodowego, na projekt pn. </t>
    </r>
    <r>
      <rPr>
        <i/>
        <sz val="10"/>
        <rFont val="Times New Roman"/>
        <family val="1"/>
      </rPr>
      <t>"Mistrz zawodu 
         w nowoczesnym warsztacie - modernizacja warsztatów kształcenia zawodowego w Specjalnym Ośrodku 
         Szkolno-Wychowawczym Nr 1 w Bydgoszczy"</t>
    </r>
  </si>
  <si>
    <t>Infrastruktura kolejowa</t>
  </si>
  <si>
    <t>Pozostałe zadania w zakresie kultury</t>
  </si>
  <si>
    <t>W związku z udzieleniem Województwu przez Miasto Bydgoszcz pomocy finansowej na przedsięwzięcia kulturalne realizowane na terenie miasta przez instytucje kultury, dla których organizatorem jest Województwo Kujawsko-Pomorskie określa się dotacje dla:</t>
  </si>
  <si>
    <t>Turystyka</t>
  </si>
  <si>
    <t>Urzędy marszałkowskie</t>
  </si>
  <si>
    <t>Muzea</t>
  </si>
  <si>
    <t>Domy i ośrodki kultury, świetlice i kluby</t>
  </si>
  <si>
    <t xml:space="preserve"> - Kujawsko-Pomorskiego Centrum Kultury w Bydgoszczy w kwocie 10.000 zł na wydanie "Kwartalnika Artystycznego. Kujawy i Pomorze";</t>
  </si>
  <si>
    <t>Szpitale ogólne</t>
  </si>
  <si>
    <t>Obsługa długu publicznego</t>
  </si>
  <si>
    <t>Rozliczenia z tytułu poręczeń i gwarancji udzielonych przez Skarb Państwa lub jednostkę samorządu terytorialnego</t>
  </si>
  <si>
    <t>Dokształcanie i doskonalenie nauczycieli</t>
  </si>
  <si>
    <t>Zwiększa się dotacje:</t>
  </si>
  <si>
    <t>Określa się dotacje:</t>
  </si>
  <si>
    <t>Galerie i biura wystaw artystycznych</t>
  </si>
  <si>
    <r>
      <t xml:space="preserve">         pn. </t>
    </r>
    <r>
      <rPr>
        <i/>
        <sz val="10"/>
        <rFont val="Times New Roman"/>
        <family val="1"/>
      </rPr>
      <t>"Przebudowa i rozbudowa drogi wojewódzkiej Nr 255 Pakość - Strzelno od km 0+005 do km 
         21+910. Etap I - Rozbudowa drogi wojewódzkiej Nr 255 na odc. od km 0+005 do km 2+220, 
         dł. 2,215 km"</t>
    </r>
  </si>
  <si>
    <t xml:space="preserve">       - Działania 4.4 Ochrona i rozwój zasobów kultury, na projekty:</t>
  </si>
  <si>
    <r>
      <t xml:space="preserve">         pn. </t>
    </r>
    <r>
      <rPr>
        <i/>
        <sz val="10"/>
        <rFont val="Times New Roman"/>
        <family val="1"/>
      </rPr>
      <t>"Rozbudowa drogi wojewódzkiej Nr 548 Stolno-Wąbrzeźno od km 0+005 do km 29+619 
         z wyłączeniem węzła autostradowego w m. Lisewo od km 14+144 do km 15+146"</t>
    </r>
  </si>
  <si>
    <r>
      <t xml:space="preserve">         pn. </t>
    </r>
    <r>
      <rPr>
        <i/>
        <sz val="10"/>
        <rFont val="Times New Roman"/>
        <family val="1"/>
      </rPr>
      <t>"Przebudowa i rozbudowa drogi wojewódzkiej Nr 559 na odcinku Lipno - Kamień Kotowy - 
         granica województwa"</t>
    </r>
  </si>
  <si>
    <r>
      <t xml:space="preserve">         pn. </t>
    </r>
    <r>
      <rPr>
        <i/>
        <sz val="10"/>
        <rFont val="Times New Roman"/>
        <family val="1"/>
      </rPr>
      <t>"Rozbudowa drogi wojewódzkiej Nr 240 Chojnice-Świecie od km 23+190 do km 36+817 i od km 
         62+877 do km 65+718"</t>
    </r>
  </si>
  <si>
    <r>
      <t xml:space="preserve">         pn. </t>
    </r>
    <r>
      <rPr>
        <i/>
        <sz val="10"/>
        <rFont val="Times New Roman"/>
        <family val="1"/>
      </rPr>
      <t>"Przebudowa wraz z rozbudową drogi wojewódzkiej Nr 265 Brześć Kujawski-Gostynin od km 
         0+003 do km 19+117"</t>
    </r>
  </si>
  <si>
    <r>
      <t xml:space="preserve">       - Działania 3.4 Zrównoważona mobilność miejska i promowanie strategii niskoemisyjnych, na projekt 
         pn. </t>
    </r>
    <r>
      <rPr>
        <i/>
        <sz val="10"/>
        <rFont val="Times New Roman"/>
        <family val="1"/>
      </rPr>
      <t>"Przebudowa wraz z rozbudową drogi wojewódzkiej nr 265 Brześć Kujawski-Gostynin od km 
         0+003 do km 19+117 w zakresie dotyczącym budowy ciągów pieszo-rowerowych"</t>
    </r>
  </si>
  <si>
    <t xml:space="preserve">       - Poddziałania 10.2.2 Kształcenie ogólne</t>
  </si>
  <si>
    <t xml:space="preserve">       - Poddziałania 9.3.2 Rozwój usług społecznych</t>
  </si>
  <si>
    <r>
      <t xml:space="preserve">       - Poddziałania 10.2.3 Kształcenie zawodowe, na projekt pn. </t>
    </r>
    <r>
      <rPr>
        <i/>
        <sz val="10"/>
        <rFont val="Times New Roman"/>
        <family val="1"/>
      </rPr>
      <t>"Szkoła Zawodowców"</t>
    </r>
  </si>
  <si>
    <t xml:space="preserve">§ 3 ust. 1 dotyczący deficytu budżetowego </t>
  </si>
  <si>
    <t>§ 3 ust. 2 dotyczący przychodów budżetowych</t>
  </si>
  <si>
    <t>15.</t>
  </si>
  <si>
    <t>16.</t>
  </si>
  <si>
    <t>17.</t>
  </si>
  <si>
    <t>19.</t>
  </si>
  <si>
    <t>3)</t>
  </si>
  <si>
    <t>4)</t>
  </si>
  <si>
    <t>W planie wydatków na współfinansowanie krajowe projektów przewidzianych do realizacji przez beneficjentów RPO WK-P 2014-2020 dokonuje się zmian polegających na:</t>
  </si>
  <si>
    <t>Powyższe zmiany wynikają z konieczności  dostosowania planu wydatków do wielkości prognozowanego współfinansowania krajowego oraz do statusu beneficjentów otrzymujących współfinansowanie krajowe.</t>
  </si>
  <si>
    <t>Rozwój kadr nowoczesnej gospodarki i przedsiębiorczości</t>
  </si>
  <si>
    <t>1. Działania 5.1 Infrastruktura drogowa:</t>
  </si>
  <si>
    <t xml:space="preserve">         b) w planie finansowym Zarządu Dróg Wojewódzkich w Bydgoszczy:</t>
  </si>
  <si>
    <t>Wprowadza się zmiany w projektach realizowanych w ramach RPO WK-P 2014-2020:</t>
  </si>
  <si>
    <t>Niniejszą uchwałą dokonuje się zmian w zakresie planowanych dochodów, wydatków, przychodów, deficytu budżetowego oraz limitów wydatków na programy (projekty) finansowane ze środków zagranicznych. Ponadto dokonuje się zmian w planie dochodów gromadzonych na wydzielonych rachunkach przez jednostki budżetowe prowadzące działalność określoną w ustawie Prawo oświatowe i wydatków nimi finansowanych.</t>
  </si>
  <si>
    <r>
      <t xml:space="preserve">       - Działania 2.1 Wysoka dostępność i jakość e-usług publicznych, na projekt pn. </t>
    </r>
    <r>
      <rPr>
        <i/>
        <sz val="10"/>
        <rFont val="Times New Roman"/>
        <family val="1"/>
      </rPr>
      <t>"Budowa kujawsko-
         pomorskiego systemu udostępniania elektronicznej dokumentacji medycznej - I etap"</t>
    </r>
  </si>
  <si>
    <t>Uchwała dotyczy zmiany budżetu Województwa Kujawsko-Pomorskiego na 2019 r., przyjętego uchwałą Nr II/48/18 Sejmiku Województwa Kujawsko-Pomorskiego z dnia 17 grudnia 2018 r., zmienionego uchwałami: Nr 7/236/19 Zarządu Województwa Kujawsko-Pomorskiego z dnia 20 lutego 2019 r. oraz Nr 12/456/19 Zarządu Województwa Kujawsko-Pomorskiego z dnia 27 marca 2019 r.</t>
  </si>
  <si>
    <t>4. Uzasadnienie merytoryczne - uzasadnienie do zmian w uchwale budżetowej na 2019 rok</t>
  </si>
  <si>
    <t xml:space="preserve">Zgodnie z art. 18 pkt 6 ustawy z dnia 5 czerwca 1998 r. o samorządzie województwa (Dz. U. z 2019 r. poz. 512) do właściwości Sejmiku Województwa należy uchwalanie budżetu województwa. W toku wykonywania budżetu uchwalonego w formie uchwały budżetowej na dany rok, organ stanowiący jednostki samorządu terytorialnego może dokonywać zmian w planie finansowym dochodów, wydatków, przychodów i rozchodów tej jednostki z wyłączeniem dzielenia rezerw ogólnej i celowych, którymi dysponuje zarząd jednostki samorządu terytorialnego na podstawie art. 222 ust. 4 ustawy z dnia 27 sierpnia 2009 r. o finansach publicznych (Dz. U. z 2017 r. poz. 2077, z późn. zm.). </t>
  </si>
  <si>
    <t>Załącznik nr 1 "Dochody budżetu Województwa Kujawsko-Pomorskiego wg źródeł pochodzenia. Plan na 2019 rok";</t>
  </si>
  <si>
    <t>Załącznik nr 2 "Dochody budżetu Województwa Kujawsko-Pomorskiego wg klasyfikacji budżetowej. Plan na 2019 rok";</t>
  </si>
  <si>
    <t>Załącznik nr 3 "Wydatki budżetu Województwa Kujawsko-Pomorskiego wg grup wydatków. Plan na 2019 rok";</t>
  </si>
  <si>
    <t>Załącznik nr 4 "Wydatki budżetu Województwa Kujawsko-Pomorskiego wg klasyfikacji budżetowej. Plan na 2019 rok";</t>
  </si>
  <si>
    <t>Załącznik nr 5 "Wynik budżetowy i finansowy. Plan na 2019 rok";</t>
  </si>
  <si>
    <t>Załącznik nr 6 "Projekty i działania realizowane w ramach Regionalnego Programu Operacyjnego Województwa Kujawsko-Pomorskiego 2014-2020. Plan na 2019 rok";</t>
  </si>
  <si>
    <t>Załącznik Nr 7 "Pozostałe projekty i działania realizowane ze środków zagranicznych. Plan na 2019 rok"";</t>
  </si>
  <si>
    <t>Załącznik nr 8 "Wydatki na zadania inwestycyjne. Plan na 2019 rok";</t>
  </si>
  <si>
    <t>Załącznik nr 9 "Dotacje udzielane z budżetu Województwa Kujawsko-Pomorskiego. Plan na 2019 rok";</t>
  </si>
  <si>
    <t>Załącznik nr 12 "Dochody i wydatki na zadania realizowane w drodze umów i porozumień między jednostkami samorządu terytorialnego. Plan na 2019 rok";</t>
  </si>
  <si>
    <t>Załącznik nr 13 "Dochody gromadzone na wydzielonych rachunkach oraz wydatki nimi finansowane. Plan na 2019 rok".</t>
  </si>
  <si>
    <t>Wynik budżetowy i finansowy na 2019 rok</t>
  </si>
  <si>
    <t>Zmianie ulega załącznik nr 5 do uchwały budżetowej pn. "Wynik budżetowy i finansowy. Plan na 2019 rok" w związku ze:</t>
  </si>
  <si>
    <t>§ 4 dotyczący wydatków przypadających do spłaty w 2019 roku zgodnie z zawartymi umowami, z tytułu poręczeń i gwarancji udzielonych przez Województwo Kujawsko-Pomorskie</t>
  </si>
  <si>
    <r>
      <t xml:space="preserve">W ramach zadania własnego pn. </t>
    </r>
    <r>
      <rPr>
        <i/>
        <sz val="10"/>
        <rFont val="Times New Roman"/>
        <family val="1"/>
      </rPr>
      <t>"Wyrównywanie szans osób niepełnosprawnych"</t>
    </r>
    <r>
      <rPr>
        <sz val="10"/>
        <rFont val="Times New Roman"/>
        <family val="1"/>
      </rPr>
      <t xml:space="preserve"> dokonuje się przeniesienia planowanych wydatków między podziałkami klasyfikacji budżetowej poprzez zmniejszenie wydatków bieżących o kwotę 30.000 zł przy jednoczesnym określeniu wydatków inwestycyjnych. Zmiana wynika z konieczności zabezpieczenia środków na zakup urządzenia do nauki chodu dla podopiecznej Fundacji "Złotowianka" w ramach programu "Równe szanse".</t>
    </r>
  </si>
  <si>
    <t>W związku z otrzymaniem pisma od Ministra Finansów Nr ST8.4750.1.2019 z dnia 13 lutego 2019 r. o rocznych kwotach części subwencji ogólnej przyznanych dla województwa kujawsko-pomorskiego na 2019 r., zmniejsza się o kwotę 1.984.850 zł, tj. do kwoty 57.752.248 zł część oświatową subwencji ogólnej. Część oświatowa subwencji ogólnej wstępnie określona była w wysokości 59.737.098 zł.</t>
  </si>
  <si>
    <t>Część regionalna subwencji ogólnej dla województw</t>
  </si>
  <si>
    <r>
      <t xml:space="preserve"> - o kwotę 1.439.407 zł na projekt pn. </t>
    </r>
    <r>
      <rPr>
        <i/>
        <sz val="10"/>
        <rFont val="Times New Roman"/>
        <family val="1"/>
      </rPr>
      <t xml:space="preserve">"Kujawsko-Pomorskie - rozwój poprzez kulturę 2018" </t>
    </r>
    <r>
      <rPr>
        <sz val="10"/>
        <rFont val="Times New Roman"/>
        <family val="1"/>
      </rPr>
      <t>realizowany w ramach RPO WK-P, Działania 4.4
   w związku z przeniesieniem środków niewydatkowanych w roku 2018 na zarządzanie projektem i działania promocyjne oraz w wyniku opóźnień  
   w składaniu rozliczeń przez partnerów. Nie zmienia się ogólna wartość projektu.</t>
    </r>
  </si>
  <si>
    <t>Zwiększa się o kwotę 150 zł dochody własne województwa z tytułu wpływów z opłat za członkostwo w regionalnej sieci Dziedzictwo Kulinarne Kujawy i Pomorze w związku ze zwiększeniem ilości podmiotów, które wnoszą roczne składki.</t>
  </si>
  <si>
    <t>Zadania z zakresu geodezji i kartografii</t>
  </si>
  <si>
    <r>
      <t>W ramach zadania własnego pn.</t>
    </r>
    <r>
      <rPr>
        <i/>
        <sz val="10"/>
        <rFont val="Times New Roman"/>
        <family val="1"/>
      </rPr>
      <t xml:space="preserve"> "Wojewódzki Zasób Geodezyjny i Kartograficzny" </t>
    </r>
    <r>
      <rPr>
        <sz val="10"/>
        <rFont val="Times New Roman"/>
        <family val="1"/>
      </rPr>
      <t>dokonuje się przeniesienia planowanych wydatków między podziałkami klasyfikacji budżetowej poprzez zmniejszenie wydatków inwestycyjnych o kwotę 14.000 zł przy jednoczesnym zwiększeniu wydatków bieżących. Zmiana wynika z konieczności zabezpieczenia środków na zakup specjalistycznego oprogramowania.</t>
    </r>
  </si>
  <si>
    <t xml:space="preserve">Zwiększa się wydatki finansowane ze środków własnych województwa na bieżące utrzymanie: </t>
  </si>
  <si>
    <t xml:space="preserve"> - Wdeckiego Parku Krajobrazowego o kwotę 9.354 zł w celu zabezpieczenia środków na zakup silnika do łodzi motorowej;</t>
  </si>
  <si>
    <t xml:space="preserve"> - Zespołu Parków Krajobrazowych nad Dolną Wisłą o kwotę 5.902 zł z przeznaczeniem na zakup części zamiennych i paliwa do sprzętu rolniczego
   i sadowniczego, wykonanie bram do ogrodzenia w Chrystkowie oraz opłaty na rzecz jednostek samorządu terytorialnego za wypisy z rejestru 
   gruntów i kopie arkusza mapy ewidencji gruntów.</t>
  </si>
  <si>
    <r>
      <t xml:space="preserve">Dokonuje się zmian w zadaniu własnym pn. </t>
    </r>
    <r>
      <rPr>
        <i/>
        <sz val="10"/>
        <rFont val="Times New Roman"/>
        <family val="1"/>
      </rPr>
      <t xml:space="preserve">"Parki krajobrazowe - pozostałe zadania z zakresu ochrony przyrody" </t>
    </r>
    <r>
      <rPr>
        <sz val="10"/>
        <rFont val="Times New Roman"/>
        <family val="1"/>
      </rPr>
      <t xml:space="preserve">poprzez: </t>
    </r>
  </si>
  <si>
    <t>2. określenie wydatków finansowanych dotacji z Wojewódzkiego Funduszu Ochrony Środowiska i Gospodarki Wodnej w Toruniu w planie 
    finansowym:</t>
  </si>
  <si>
    <t>Wytwarzanie i zaopatrywanie w energię elektryczną, gaz i wodę</t>
  </si>
  <si>
    <t>Dostarczanie wody</t>
  </si>
  <si>
    <t>Środki województwa stanowią 5% wartości wydatków kwalifikowanych przedsięwzięcia, 70% kosztów przedsięwzięcia przewidziane jest do sfinansowania ze środków Wojewódzkiego Funduszu Ochrony Środowiska i Gospodarki Wodnej a pozostałe 25% kosztów pokryje gmina.</t>
  </si>
  <si>
    <t>90001</t>
  </si>
  <si>
    <t>Gospodarka ściekowa i ochrona wód</t>
  </si>
  <si>
    <t>90015</t>
  </si>
  <si>
    <t>Oświetlenie ulic, placów i dróg</t>
  </si>
  <si>
    <r>
      <t xml:space="preserve">Określa się wydatki w kwocie 15.909 zł na zadanie pn. </t>
    </r>
    <r>
      <rPr>
        <i/>
        <sz val="10"/>
        <rFont val="Times New Roman"/>
        <family val="1"/>
      </rPr>
      <t xml:space="preserve">"Przywrócenie równowagi ekologicznej na terenach gmin województwa kujawsko-pomorskiego w związku z budową autostrady A1 w latach 2011-2015". </t>
    </r>
    <r>
      <rPr>
        <sz val="10"/>
        <rFont val="Times New Roman"/>
        <family val="1"/>
      </rPr>
      <t>Powyższa kwota przeznaczona zostanie na pomoc finansową dla gminy Kowal na zadanie inwestycyjne pn. "Budowa energooszczędnego oświetlenia ulicznego na terenie gminy Kowal" realizowane w celu zrekompensowania strat przyrodniczych i środowiskowych powstałych w wyniku budowy autostrady A-1.</t>
    </r>
  </si>
  <si>
    <r>
      <t xml:space="preserve">Określa się wydatki w kwocie 4.250 zł na zadanie pn. </t>
    </r>
    <r>
      <rPr>
        <i/>
        <sz val="10"/>
        <rFont val="Times New Roman"/>
        <family val="1"/>
      </rPr>
      <t xml:space="preserve">"Przywrócenie równowagi ekologicznej na terenach gmin województwa kujawsko-pomorskiego w związku z budową autostrady A1 w latach 2011-2015". </t>
    </r>
    <r>
      <rPr>
        <sz val="10"/>
        <rFont val="Times New Roman"/>
        <family val="1"/>
      </rPr>
      <t>Powyższa kwota przeznaczona zostanie na pomoc finansową dla gminy Kowal na zadanie inwestycyjne pn. "Wymiana instalacji CO w świetlicy wiejskiej w miejscowości Dębniaki i Strzały" realizowane w celu zrekompensowania strat przyrodniczych i środowiskowych powstałych w wyniku budowy autostrady A-1.</t>
    </r>
  </si>
  <si>
    <r>
      <t xml:space="preserve">Określa się wydatki w kwocie 45.710 zł na zadanie pn. </t>
    </r>
    <r>
      <rPr>
        <i/>
        <sz val="10"/>
        <rFont val="Times New Roman"/>
        <family val="1"/>
      </rPr>
      <t xml:space="preserve">"Przywrócenie równowagi ekologicznej na terenach gmin województwa kujawsko-pomorskiego w związku z budową autostrady A1 w latach 2011-2015". </t>
    </r>
    <r>
      <rPr>
        <sz val="10"/>
        <rFont val="Times New Roman"/>
        <family val="1"/>
      </rPr>
      <t>Powyższa kwota przeznaczona zostanie na pomoc finansową dla gminy Brześć Kujawski na zadanie inwestycyjne pn. "Budowa urządzeń wodnych do poboru i przerzutu wód z rzeki Zgłowiączki do jeziora Cmentowo w Brześciu Kujawskim" realizowane w celu zrekompensowania strat przyrodniczych i środowiskowych powstałych w wyniku budowy autostrady A-1.</t>
    </r>
  </si>
  <si>
    <t>Ochrona powietrza atmosferycznego i klimatu</t>
  </si>
  <si>
    <t>01010</t>
  </si>
  <si>
    <t>Infrastruktura wodociągowa i sanitacyjna wsi</t>
  </si>
  <si>
    <t>jednostka samorządu terytorialnego</t>
  </si>
  <si>
    <t xml:space="preserve">plan przed zmianą </t>
  </si>
  <si>
    <t>zwiększenie</t>
  </si>
  <si>
    <t>zmniejszenie</t>
  </si>
  <si>
    <t>plan po zmianie</t>
  </si>
  <si>
    <t>przedsięwzięcie</t>
  </si>
  <si>
    <t>gmina Lubień Kujawski</t>
  </si>
  <si>
    <t>RAZEM</t>
  </si>
  <si>
    <t>Środki województwa stanowią 5% wartości wydatków kwalifikowanych przedsięwzięć, 70% kosztów przedsięwzięć przewidziane jest do sfinansowania ze środków Wojewódzkiego Funduszu Ochrony Środowiska i Gospodarki Wodnej a pozostałe 25% kosztów pokryją gminy.</t>
  </si>
  <si>
    <t xml:space="preserve">   Budowa przydomowych oczyszczalni ścieków na 
   terenie gminy Lubień Kujawski</t>
  </si>
  <si>
    <t>gmina Kowal</t>
  </si>
  <si>
    <t xml:space="preserve">   Budowa przydomowych oczyszczalni ścieków na 
   terenie gminy Kowal</t>
  </si>
  <si>
    <t>W związku z podpisaniem umowy z Ministrem Zdrowia w sprawie przekazania w 2019 r. środków na finansowanie staży podyplomowych lekarzy i lekarzy dentystów, zwiększa się dochody własne województwa o kwotę 16.359 zł na pokrycie kosztu obsługi zadań Marszałka Województwa wynikających z ustawy z dnia 5 grudnia 1996 r. o zawodach lekarza i lekarza dentysty (Dz. U. z 2019 r. poz. 537).</t>
  </si>
  <si>
    <t>W związku z podpisaniem umowy z Ministrem Zdrowia w sprawie przekazania w 2019 r. środków na finansowanie staży podyplomowych lekarzy i lekarzy dentystów, określa się wydatki w kwocie 16.359 zł na pokrycie kosztów obsługi zadania Marszałka Województwa wynikającego z ustawy z dnia 5 grudnia 1996 r. o zawodach lekarza i lekarza dentysty (Dz. U. z 2019 r. poz. 537), tj. organizacji, finansowania i zapewnienia warunków odbywania stażu podyplomowego przez absolwentów studiów lekarskich i lekarsko-dentystycznych. W ramach zadania zakupione zostaną zestawy komputerowe oraz materiały biurowe.</t>
  </si>
  <si>
    <t>Zwiększa się o kwotę 62.794 zł planowane dochody własne województwa pochodzące z tytułu 2,5 % odpisu od środków przyznanych województwu z Państwowego Funduszu Rehabilitacji Osób Niepełnosprawnych, tj. z kwoty 247.068 zł do kwoty 309.862 zł. Wstępnie przyznane zostały środki w kwocie 9.882.728 zł. Po ostatecznym podziale środków przypadającym samorządom województw przez Zarząd Państwowego Funduszu Rehabilitacji Osób Niepełnosprawnych, dla województwa kujawsko-pomorskiego określona została kwota 12.394.483 zł.</t>
  </si>
  <si>
    <t>Szkoły policealne</t>
  </si>
  <si>
    <r>
      <t xml:space="preserve">        - o kwotę 738.561 zł na  projekt pn. </t>
    </r>
    <r>
      <rPr>
        <i/>
        <sz val="10"/>
        <rFont val="Times New Roman"/>
        <family val="1"/>
      </rPr>
      <t xml:space="preserve">"Usłyszeć potrzeby" - wzmocnienie pozycji uczniów słabosłyszących i niesłyszących w ramach 
          rozbudowy warsztatów zawodowych Kujawsko-Pomorskiego Specjalnego Ośrodka Szkolno-Wychowawczego nr 2 w Bydgoszczy 
          w kontekście zwiększenia szans na rynku pracy" </t>
    </r>
    <r>
      <rPr>
        <sz val="10"/>
        <rFont val="Times New Roman"/>
        <family val="1"/>
      </rPr>
      <t>w związku ze zwiększeniem wartości zadania po przeprowadzeniu postępowania 
          przetargowego na prace projektowe i budowlane;</t>
    </r>
  </si>
  <si>
    <r>
      <t xml:space="preserve">Określa się wydatki w kwocie 57.195 zł na zadanie własne pn. </t>
    </r>
    <r>
      <rPr>
        <i/>
        <sz val="10"/>
        <rFont val="Times New Roman"/>
        <family val="1"/>
      </rPr>
      <t xml:space="preserve">"Zwrot dotacji RPO" </t>
    </r>
    <r>
      <rPr>
        <sz val="10"/>
        <rFont val="Times New Roman"/>
        <family val="1"/>
      </rPr>
      <t>z przeznaczeniem na zwrot dotacji niewykorzystanych i oddanych przez beneficjentów RPO WK-P 2007-2013, Priorytetu V.</t>
    </r>
  </si>
  <si>
    <r>
      <t xml:space="preserve">1. Wojewódzkiej i Miejskiej Biblioteki Publicznej im. dr Witolda Bełzy w Bydgoszczy w kwocie 5.000 zł na projekt pn. </t>
    </r>
    <r>
      <rPr>
        <i/>
        <sz val="10"/>
        <rFont val="Times New Roman"/>
        <family val="1"/>
      </rPr>
      <t xml:space="preserve">Dyskusyjne Kluby Książki 
    podregionu bydgoskiego województwa kujawsko-pomorskiego. </t>
    </r>
    <r>
      <rPr>
        <sz val="10"/>
        <rFont val="Times New Roman"/>
        <family val="1"/>
      </rPr>
      <t xml:space="preserve">W ramach zadania przewidziano m.in. dla moderatorów Dyskusyjnych 
    Klubów Książki organizację warsztatów polegających na moderowaniu dyskusji w klubach przez literaturoznawców i krytyków literackich 
    ("Wokół prozy", "Rozmawiając o poezji"), organizację warsztatów plastyczno-literackich dziecięcych Dyskusyjnych Klubów Książki, 
    organizację spotkań w klubach i spotkań autorskich a także zakup 770 książek; </t>
    </r>
  </si>
  <si>
    <r>
      <t xml:space="preserve">2. Wojewódzkiej i Miejskiej Biblioteki Publicznej - Książnicy Kopernikańskiej w Toruniu w kwocie 10.000 zł na projekt pn. </t>
    </r>
    <r>
      <rPr>
        <i/>
        <sz val="10"/>
        <rFont val="Times New Roman"/>
        <family val="1"/>
      </rPr>
      <t>Dyskusyjne Kluby 
    Książki w województwie kujawsko-pomorskim, w podregionie toruńsko-włocławskim.</t>
    </r>
    <r>
      <rPr>
        <sz val="10"/>
        <rFont val="Times New Roman"/>
        <family val="1"/>
      </rPr>
      <t xml:space="preserve"> W ramach zadania przewidziano organizację co 
    najmniej 28 spotkań z pisarzami i krytykami literackimi, szkoleń, warsztatu i wykładu dla moderatorów i członków klubów, organizację II Dnia 
    Japońskiego "Pikunikku" a także zakup 1.500 książek (drukowanych i audiobooków).</t>
    </r>
  </si>
  <si>
    <t>Określa się dotacje z przeznaczeniem na zabezpieczenie wkładu własnego w projektach współfinansowanych środkami pochodzącymi od Ministra Kultury i Dziedzictwa Narodowego dla:</t>
  </si>
  <si>
    <t>1. Wojewódzkiej i Miejskiej Biblioteki Publicznej - Książnicy Kopernikańskiej w Toruniu łącznie w kwocie 30.000 zł, tj.:</t>
  </si>
  <si>
    <t>2. Wojewódzkiej i Miejskiej Biblioteki Publicznej im. dr Witolda Bełzy w Bydgoszczy łącznie w kwocie 99.131 zł, tj.:</t>
  </si>
  <si>
    <t xml:space="preserve">    1) na projekty, na które instytucja uzyskała dofinansowanie w ramach Programu Ministra Kultury i Dziedzictwa Narodowego Promocja 
        czytelnictwa:</t>
  </si>
  <si>
    <t>Określa się dotacje dla Galerii i Ośrodka Plastycznej Twórczości Dziecka w Toruniu:</t>
  </si>
  <si>
    <t>1. dla Teatru im. W. Horzycy w Toruniu:</t>
  </si>
  <si>
    <t xml:space="preserve">    1) łącznie w kwocie 49.820 zł z przeznaczeniem na zabezpieczenie wkładu własnego w projektach współfinansowanych środkami pochodzącymi
        od Ministra Kultury i Dziedzictwa Narodowego, tj.:</t>
  </si>
  <si>
    <t xml:space="preserve">    2) w kwocie 70.000 zł na wykonanie otwartego stanowiska dla obsługi sceny (akustyka i oświetlenie) na widowni parteru oraz renowację 
        podłogi sceny i widowni parteru;</t>
  </si>
  <si>
    <t>Określa się dotacje dla:</t>
  </si>
  <si>
    <t xml:space="preserve"> - Opery Nova w Bydgoszczy w kwocie 240.000 zł na organizację Bydgoskiego Festiwalu Operowego.</t>
  </si>
  <si>
    <t xml:space="preserve"> - Filharmonii Pomorskiej w Bydgoszczy w kwocie 200.000 zł na organizację Bydgoskiego Festiwalu Muzycznego;</t>
  </si>
  <si>
    <t xml:space="preserve"> - Wojewódzkiej i Miejskiej Biblioteki Publicznej im. dr Witolda Bełzy w Bydgoszczy w kwocie 20.000 zł na organizację Festiwalu Książki
    Obrazkowej dla Dzieci "LiterObrazki";</t>
  </si>
  <si>
    <t>Z uwagi na podjęcie przez Radę Miasta Bydgoszczy uchwały w sprawie udzielenia pomocy finansowej na powyższe zadania w latach 2019-2021, przedsięwzięcia ujmuje się w wieloletniej prognozie finansowej.</t>
  </si>
  <si>
    <t>Zwiększa się dotacje dla Filharmonii Pomorskiej w Bydgoszczy:</t>
  </si>
  <si>
    <t>Zwiększa się planowane dochody z tytułu dotacji od jednostek samorządu terytorialnego:</t>
  </si>
  <si>
    <t xml:space="preserve"> - o kwotę 470.000 zł w związku z udzieleniem Województwu przez Miasto Bydgoszcz pomocy finansowej na przedsięwzięcia kulturalne
   realizowane na terenie miasta przez instytucje kultury, dla których organizatorem jest Województwo Kujawsko-Pomorskie;</t>
  </si>
  <si>
    <r>
      <t xml:space="preserve"> - o kwotę 344.988 zł w związku ze zwiększeniem przez Miasto Bydgoszcz pomocy finansowej na zadanie inwestycyjne pn. </t>
    </r>
    <r>
      <rPr>
        <i/>
        <sz val="10"/>
        <rFont val="Times New Roman"/>
        <family val="1"/>
      </rPr>
      <t>"Rozbudowa Opery 
   NOVA w Bydgoszczy o IV krąg wraz z infrastrukturą parkingową"</t>
    </r>
    <r>
      <rPr>
        <sz val="10"/>
        <rFont val="Times New Roman"/>
        <family val="1"/>
      </rPr>
      <t xml:space="preserve"> o kwotę niewykorzystaną w roku 2018.</t>
    </r>
  </si>
  <si>
    <r>
      <t xml:space="preserve">Dokonuje się zmian w zadaniu własnym pn. </t>
    </r>
    <r>
      <rPr>
        <i/>
        <sz val="10"/>
        <rFont val="Times New Roman"/>
        <family val="1"/>
      </rPr>
      <t xml:space="preserve">"Ochrona i zachowanie materialnego dziedzictwa kulturowego regionu" </t>
    </r>
    <r>
      <rPr>
        <sz val="10"/>
        <rFont val="Times New Roman"/>
        <family val="1"/>
      </rPr>
      <t>poprzez:</t>
    </r>
  </si>
  <si>
    <t xml:space="preserve"> - zwiększenie wydatków o kwotę 228.272 zł w celu zabezpieczenia środków na dotacje na prace konserwatorskie, restauratorskie lub roboty 
   budowlane przy zabytkach wpisanych do rejestru zabytków położonych na obszarze Województwa Kujawsko-Pomorskiego dla podmiotów 
   ujętych w projekcie uchwały Sejmiku Województwa przyznającej dofinansowanie, którą Zarząd Województwa przyjął 27 lutego br. (nr druku 
   26/19);</t>
  </si>
  <si>
    <r>
      <t xml:space="preserve"> - w kwocie 51.000 zł dla Kujawsko-Pomorskiego Centrum Kultury w Bydgoszczy na projekt pn. </t>
    </r>
    <r>
      <rPr>
        <i/>
        <sz val="10"/>
        <rFont val="Times New Roman"/>
        <family val="1"/>
      </rPr>
      <t xml:space="preserve">Wydanie "Kwartalnika Artystycznego" w latach 
   2019-2021 (12 numerów)", </t>
    </r>
    <r>
      <rPr>
        <sz val="10"/>
        <rFont val="Times New Roman"/>
        <family val="1"/>
      </rPr>
      <t>na który instytucja uzyskała dofinansowanie w ramach Programu Ministra Kultury i Dziedzictwa Narodowego 
   Czasopisma. W ramach zadania w każdym roku przewidziano wydanie 4 numerów czasopisma w nakładzie 600 egzemplarzy każdy, w którym 
   zaprezentowane zostaną sylwetki oraz twórczość uznanych autorów polskiej i światowej literatury, a także młodych utalentowanych twórców. 
   Jednocześnie zadanie ujmuje się w wieloletniej prognozie finansowej i zabezpiecza się środki dodatkowo w latach 2020 i 2021.</t>
    </r>
  </si>
  <si>
    <t>W związku z przyznaniem przez Wojewódzki Fundusz Ochrony Środowiska i Gospodarki Wodnej w Toruniu dotacji na dofinansowane XVI Regionalnego Konkursu Wiedzy o Samorządzie Terytorialnym dla uczniów dotychczasowych gimnazjów oraz klas dotychczasowych gimnazjów prowadzonych w szkołach innego typu zgodnie z obowiązującą podstawą programową dla gimnazjów w roku szkolnym 2018/2019, zwiększa się planowane dotacje z funduszy celowych o kwotę 2.800 zł (umowa z dnia 18 marca 2019 r.).</t>
  </si>
  <si>
    <t>Wpływy i wydatki związane z gromadzeniem środków z opłat i kar za korzystanie ze środowiska</t>
  </si>
  <si>
    <r>
      <t xml:space="preserve">Dokonuje się przeniesienia planowanych wydatków między podziałkami klasyfikacji budżetowej w kwocie 45.000 zł w zadaniu własnym pn. </t>
    </r>
    <r>
      <rPr>
        <i/>
        <sz val="10"/>
        <rFont val="Times New Roman"/>
        <family val="1"/>
      </rPr>
      <t xml:space="preserve">"Obsługa opłat środowiskowych i produktowych" </t>
    </r>
    <r>
      <rPr>
        <sz val="10"/>
        <rFont val="Times New Roman"/>
        <family val="1"/>
      </rPr>
      <t>w części ujętej w powyższym rozdziale z przeznaczeniem na zakup sprzętu komputerowego.</t>
    </r>
  </si>
  <si>
    <t>Plany zagospodarowania przestrzennego</t>
  </si>
  <si>
    <r>
      <t xml:space="preserve">Wprowadza się następujące zmiany w zadaniu własnym pn. </t>
    </r>
    <r>
      <rPr>
        <i/>
        <sz val="10"/>
        <rFont val="Times New Roman"/>
        <family val="1"/>
      </rPr>
      <t>"Popularyzacja i propagowanie działań w zakresie ochrony środowiska"</t>
    </r>
    <r>
      <rPr>
        <sz val="10"/>
        <rFont val="Times New Roman"/>
        <family val="1"/>
      </rPr>
      <t>:</t>
    </r>
  </si>
  <si>
    <t xml:space="preserve"> - określenie  wydatków finansowanych z dotacji z Wojewódzkiego Funduszu Ochrony Środowiska i Gospodarki Wodnej w Toruniu w kwocie
   20.000 zł w związku z otrzymaniem dofinansowania na przedsięwzięcie pn. "Produkcja filmu dokumentalno-przyrodniczego pt. "Olędrzy 
   w krajobrazie Doliny Dolnej Wisły";</t>
  </si>
  <si>
    <t>1) zmniejszeniu wydatków na:</t>
  </si>
  <si>
    <t xml:space="preserve">    - Działanie 6.2 Rewitalizacja obszarów miejskich i ich obszarów funkcjonalnych o kwotę 4.118.044 zł; </t>
  </si>
  <si>
    <t xml:space="preserve">    - Poddziałanie 6.4.1 Rewitalizacja obszarów miejskich i ich obszarów funkcjonalnych w ramach ZIT o kwotę 120.805 zł;</t>
  </si>
  <si>
    <t>Rozwiązuje się rezerwę celową na wydatki związane z realizacją programów finansowanych z udziałem środków unijnych w kwocie 5.100.000 zł.</t>
  </si>
  <si>
    <r>
      <t xml:space="preserve"> - o kwotę 250.000 zł na zadanie własne pn. </t>
    </r>
    <r>
      <rPr>
        <i/>
        <sz val="10"/>
        <rFont val="Times New Roman"/>
        <family val="1"/>
      </rPr>
      <t xml:space="preserve">"Współpraca międzynarodowa" </t>
    </r>
    <r>
      <rPr>
        <sz val="10"/>
        <rFont val="Times New Roman"/>
        <family val="1"/>
      </rPr>
      <t xml:space="preserve">w celu zabezpieczenia środków na planowane przedsięwzięcia. </t>
    </r>
  </si>
  <si>
    <t>90026</t>
  </si>
  <si>
    <t>Pozostałe działania związane z gospodarką odpadami</t>
  </si>
  <si>
    <t>Określa się dochody własne województwa w kwocie 45.000 zł stanowiące 1% odpis od wpływów z tytułu opłaty recyklingowej oraz dodatkowej opłaty recyklingowej uiszczanych przez przedsiębiorców prowadzących jednostkę handlu detalicznego lub hurtowego, w której oferowane są lekkie torby na zakupy z tworzywa sztucznego przeznaczone do pakowania produktów oferowanych w tej jednostce.</t>
  </si>
  <si>
    <t>Medycyna pracy</t>
  </si>
  <si>
    <t xml:space="preserve">Określa się dotację w kwocie 96.937 zł dla Wojewódzkiego Ośrodka Medycyny Pracy w Toruniu z przeznaczeniem na pokrycie kosztów wykonania przyłącza wodociągowego do budynku przy ul. M. Skłodowskiej-Curie 61/67. Konieczność wykonania niezależnego przyłącza do miejskiej sieci wodociągowej wynika z podniesienia przez firmę Tofama S.A. opłaty przesyłowej za możliwość korzystania z dostępu do wody i obawy przed wypowiedzeniem umowy na dostawę wody z uwagi na planowaną sprzedaż nieruchomości przez firmę Tofama. </t>
  </si>
  <si>
    <t>W celu dostosowania planu wydatków do wielkości prognozowanego współfinansowania krajowego dla projektów przewidzianych do realizacji przez beneficjentów w 2019 r. w ramach RPO WK-P 2014-2020 określa się wydatki w kwocie 3.476.942 zł na Poddziałanie 6.1.1 Inwestycje w infrastrukturę zdrowotną.</t>
  </si>
  <si>
    <t>Wprowadza się zmiany w projektach realizowanych przez Regionalny Ośrodek Polityki Społecznej w Toruniu w ramach RPO WK-P 2014-2020:</t>
  </si>
  <si>
    <t>1. Poddziałania 9.2.2 Aktywne włączenie społeczne młodzieży objętej sądowym środkiem wychowawczym lub poprawczym, tj.:</t>
  </si>
  <si>
    <r>
      <t xml:space="preserve">   1) w projekcie pn. </t>
    </r>
    <r>
      <rPr>
        <i/>
        <sz val="10"/>
        <rFont val="Times New Roman"/>
        <family val="1"/>
      </rPr>
      <t xml:space="preserve">"Trampolina 2" </t>
    </r>
    <r>
      <rPr>
        <sz val="10"/>
        <rFont val="Times New Roman"/>
        <family val="1"/>
      </rPr>
      <t xml:space="preserve">poprzez: </t>
    </r>
  </si>
  <si>
    <r>
      <t xml:space="preserve">2) w projekcie pn. </t>
    </r>
    <r>
      <rPr>
        <i/>
        <sz val="10"/>
        <rFont val="Times New Roman"/>
        <family val="1"/>
      </rPr>
      <t xml:space="preserve">"Wykluczenie - nie ma MOW-y" </t>
    </r>
    <r>
      <rPr>
        <sz val="10"/>
        <rFont val="Times New Roman"/>
        <family val="1"/>
      </rPr>
      <t>poprzez:</t>
    </r>
  </si>
  <si>
    <t>Rodzina</t>
  </si>
  <si>
    <t>85595</t>
  </si>
  <si>
    <r>
      <t xml:space="preserve">  2) w projekcie pn. </t>
    </r>
    <r>
      <rPr>
        <i/>
        <sz val="10"/>
        <rFont val="Times New Roman"/>
        <family val="1"/>
      </rPr>
      <t>"Pogodna jesień życia na Kujawach i Pomorzu-projekt rozwoju pomocy środowiskowej dla seniorów"</t>
    </r>
    <r>
      <rPr>
        <sz val="10"/>
        <rFont val="Times New Roman"/>
        <family val="1"/>
      </rPr>
      <t xml:space="preserve"> poprzez zwiększenie
      wydatków o kwotę 388.916 zł w związku z przeniesieniem niewykorzystanych środków z roku 2018 oraz zwiększeniem ogólnej wartości 
      projektu w wyniku rozszerzenia zakresu rzeczowego o organizację tematycznych spotkań poświęconych popularyzacji dobrych rozwiązań 
      w obszarze profilaktyki zdrowotnej i opieki nad niesamodzielnymi osobami starszymi we wszystkich powiatach województwa. </t>
    </r>
  </si>
  <si>
    <t xml:space="preserve">      - przeniesienie planowanych wydatków między podziałkami klasyfikacji budżetowej w kwocie 782 zł w celu zabezpieczenia środków na 
        szkolenie kadry zarządzającej projektem;</t>
  </si>
  <si>
    <t xml:space="preserve">    - zwiększenie wydatków łącznie o kwotę 614.034 zł, w tym w planie finansowym Urzędu Marszałkowskiego o kwotę 209.731 zł oraz Kujawsko- 
      Pomorskiego Centrum Edukacji Nauczycieli we Włocławku o kwotę 404.303 zł w związku z przeniesieniem części zakresu rzeczowo-
      finansowego zadania z roku 2018 w wyniku konieczności ponownego przeprowadzenia postępowania przetargowego na dostawę 
      części wyposażenia do pracowni branżowych oraz przesunięciem na rok 2019 m.in organizacji wizyty studyjnej uczniów i nauczycieli 
      w przedsiębiorstwach; </t>
  </si>
  <si>
    <r>
      <t xml:space="preserve">3) w projekcie pn. </t>
    </r>
    <r>
      <rPr>
        <i/>
        <sz val="10"/>
        <rFont val="Times New Roman"/>
        <family val="1"/>
      </rPr>
      <t>"Szkoła Zawodowców"</t>
    </r>
    <r>
      <rPr>
        <sz val="10"/>
        <rFont val="Times New Roman"/>
        <family val="1"/>
      </rPr>
      <t xml:space="preserve"> realizowanym w ramach Poddziałania 10.2.3 poprzez:</t>
    </r>
  </si>
  <si>
    <r>
      <t xml:space="preserve">1) w projekcie pn. </t>
    </r>
    <r>
      <rPr>
        <i/>
        <sz val="10"/>
        <rFont val="Times New Roman"/>
        <family val="1"/>
      </rPr>
      <t>"Region Nauk Ścisłych II - edukacja przyszłości"</t>
    </r>
    <r>
      <rPr>
        <sz val="10"/>
        <rFont val="Times New Roman"/>
        <family val="1"/>
      </rPr>
      <t xml:space="preserve">  realizowanym w ramach Poddziałania 10.2.2 poprzez:</t>
    </r>
  </si>
  <si>
    <t xml:space="preserve">    - przeniesienie planowanych wydatków między podziałkami klasyfikacji budżetowej w kwocie 91.833 zł w części ujętej w planie finansowym 
      Urzędu Marszałkowskiego w celu dostosowania planu wydatków do wniosku o dofinansowanie.</t>
  </si>
  <si>
    <r>
      <t xml:space="preserve">2) w projekcie pn. </t>
    </r>
    <r>
      <rPr>
        <i/>
        <sz val="10"/>
        <rFont val="Times New Roman"/>
        <family val="1"/>
      </rPr>
      <t>"Niebo nad Astrobazami - rozwijamy kompetencje kluczowe uczniów"</t>
    </r>
    <r>
      <rPr>
        <sz val="10"/>
        <rFont val="Times New Roman"/>
        <family val="1"/>
      </rPr>
      <t xml:space="preserve">  realizowanym w ramach Poddziałania 10.2.2 poprzez:</t>
    </r>
  </si>
  <si>
    <t>Zwiększa się o kwotę 761.907 zł dochody z tytułu dotacji celowej z budżetu państwa (budżet środków krajowych) zaplanowane na zadania bieżące w ramach Pomocy Technicznej RPO WK-P na lata 2014-2020, Działania 12.1 Wsparcie procesu zarządzania i wdrażania RPO.</t>
  </si>
  <si>
    <t>Powyższych zmian dokonuje się w celu dostosowania planu dochodów do wielkości wynikających z zatwierdzonego przez Ministra Inwestycji i Rozwoju Rocznego planu udzielania dotacji celowej z budżetu państwa dla województwa kujawsko-pomorskiego w 2019 roku.</t>
  </si>
  <si>
    <r>
      <t xml:space="preserve">W związku ze zmianą Rocznego Planu Działań Pomocy Technicznej RPO WK-P na rok 2019 zwiększa się o kwotę 32.991 zł wydatki zaplanowane na podzadanie </t>
    </r>
    <r>
      <rPr>
        <i/>
        <sz val="10"/>
        <rFont val="Times New Roman"/>
        <family val="1"/>
      </rPr>
      <t xml:space="preserve">Koszty Zatrudnienia </t>
    </r>
    <r>
      <rPr>
        <sz val="10"/>
        <rFont val="Times New Roman"/>
        <family val="1"/>
      </rPr>
      <t>realizowane przez Wojewódzki Urząd Pracy w Toruniu w ramach Pomocy Technicznej Regionalnego Programu Operacyjnego Województwa Kujawsko-Pomorskiego 2014-2020.</t>
    </r>
  </si>
  <si>
    <r>
      <t xml:space="preserve"> - o kwotę 350.000 zł na zadanie własne pn. </t>
    </r>
    <r>
      <rPr>
        <i/>
        <sz val="10"/>
        <rFont val="Times New Roman"/>
        <family val="1"/>
      </rPr>
      <t xml:space="preserve">"Promocja Województwa" </t>
    </r>
    <r>
      <rPr>
        <sz val="10"/>
        <rFont val="Times New Roman"/>
        <family val="1"/>
      </rPr>
      <t>w celu zabezpieczenia środków na realizację polityki promocyjnej 
   Województwa Kujawsko-Pomorskiego;</t>
    </r>
  </si>
  <si>
    <t>1. Działania 2.1 Wysoka dostępność i jakość e-usług publicznych:</t>
  </si>
  <si>
    <r>
      <t xml:space="preserve">    1) projekt pn. </t>
    </r>
    <r>
      <rPr>
        <i/>
        <sz val="10"/>
        <rFont val="Times New Roman"/>
        <family val="1"/>
      </rPr>
      <t>"Infostrada Kujaw i Pomorza 2.0"</t>
    </r>
  </si>
  <si>
    <r>
      <t xml:space="preserve">    2) projekt pn. </t>
    </r>
    <r>
      <rPr>
        <i/>
        <sz val="10"/>
        <rFont val="Times New Roman"/>
        <family val="1"/>
      </rPr>
      <t>"Budowa kujawsko-pomorskiego systemu udostępniania elektronicznej dokumentacji medycznej - I etap"</t>
    </r>
  </si>
  <si>
    <r>
      <t xml:space="preserve">2. Działania 2.2 Cyfrowa dostępność i użyteczność informacji sektora publicznego oraz zasobów nauki - projekt pn. </t>
    </r>
    <r>
      <rPr>
        <i/>
        <sz val="10"/>
        <rFont val="Times New Roman"/>
        <family val="1"/>
      </rPr>
      <t>"Kultura w zasięgu 2.0"</t>
    </r>
    <r>
      <rPr>
        <sz val="10"/>
        <rFont val="Times New Roman"/>
        <family val="1"/>
      </rPr>
      <t>:</t>
    </r>
  </si>
  <si>
    <r>
      <t xml:space="preserve">Zwiększa się o kwotę 117.200 zł wydatki zaplanowane na wieloletnie zadanie pn. </t>
    </r>
    <r>
      <rPr>
        <i/>
        <sz val="10"/>
        <rFont val="Times New Roman"/>
        <family val="1"/>
      </rPr>
      <t>"Kultura w zasięgu 2.0 - wkład własny wojewódzkich jednostek organizacyjnych"</t>
    </r>
    <r>
      <rPr>
        <sz val="10"/>
        <rFont val="Times New Roman"/>
        <family val="1"/>
      </rPr>
      <t xml:space="preserve"> w związku z przeniesieniem środków z roku 2018 w wyniku braku ofert na niektóre pakiety w postępowaniu przetargowym przeprowadzonym na zakup sprzętu do digitalizacji dla partnerów.</t>
    </r>
  </si>
  <si>
    <r>
      <t xml:space="preserve"> - na projekt pn. </t>
    </r>
    <r>
      <rPr>
        <i/>
        <sz val="10"/>
        <rFont val="Times New Roman"/>
        <family val="1"/>
      </rPr>
      <t xml:space="preserve">"Kultura w zasięgu 2.0" </t>
    </r>
    <r>
      <rPr>
        <sz val="10"/>
        <rFont val="Times New Roman"/>
        <family val="1"/>
      </rPr>
      <t>realizowany w ramach RPO WK-P 2014-2020, Działania 2.2 o kwotę 53 zł w celu urealnienia dotacji 
   od partnerów projektu, tj. publicznych i niepublicznych podmiotów prowadzących działalność kulturalną;</t>
    </r>
  </si>
  <si>
    <t>Zwiększa się dochody:</t>
  </si>
  <si>
    <r>
      <t xml:space="preserve"> - na współfinansowanie programu pn. </t>
    </r>
    <r>
      <rPr>
        <i/>
        <sz val="10"/>
        <rFont val="Times New Roman"/>
        <family val="1"/>
      </rPr>
      <t xml:space="preserve">"Przeciwdziałanie wykluczeniu cyfrowemu osób najuboższych oraz niepełnosprawnych" </t>
    </r>
    <r>
      <rPr>
        <sz val="10"/>
        <rFont val="Times New Roman"/>
        <family val="1"/>
      </rPr>
      <t xml:space="preserve">o kwotę 
   10.912 zł, tj. do wysokości dotacji wynikających z zawartych umów i porozumień z gminami. </t>
    </r>
  </si>
  <si>
    <t>Określa się wydatki na zadania przewidziane do realizacji przez Zarząd Dróg Wojewódzkich w Bydgoszczy:</t>
  </si>
  <si>
    <t>1) finansowane ze środków własnych województwa:</t>
  </si>
  <si>
    <t>2) finansowane z dotacji od jednostek samorządu terytorialnego:</t>
  </si>
  <si>
    <r>
      <t xml:space="preserve">   - w kwocie 100.000 zł na wieloletnie zadanie inwestycyjne pn. </t>
    </r>
    <r>
      <rPr>
        <i/>
        <sz val="10"/>
        <rFont val="Times New Roman"/>
        <family val="1"/>
      </rPr>
      <t>"Opracowanie dokumentacji projektowej dla przebudowy drogi wojewódzkiej 
     Nr 301 Janowice-Tadzin-Bądkowo-Krotoszyn-Osięciny na odc. od km 2+290 do km 18+295,5 km oraz od km 18+892,5 do km 19+226, 
     dł. 16,339 km"</t>
    </r>
    <r>
      <rPr>
        <sz val="10"/>
        <rFont val="Times New Roman"/>
        <family val="1"/>
      </rPr>
      <t xml:space="preserve"> w związku z przeniesieniem środków od gminy Bądkowo niewydatkowanych w roku 2018 w wyniku przedłużającej się 
     procedury związanej z opracowaniem  mapy do celów projektowych i karty informacyjnej przedsięwzięcia i podpisania aneksu nr 1 do umowy 
     zmieniającego m.in. termin przekazania dotacji do dnia 31 maja 2019 r.;</t>
    </r>
  </si>
  <si>
    <r>
      <t xml:space="preserve"> - o kwotę 156.000 zł na zadanie własne pn. </t>
    </r>
    <r>
      <rPr>
        <i/>
        <sz val="10"/>
        <rFont val="Times New Roman"/>
        <family val="1"/>
      </rPr>
      <t>"Kujawsko-Pomorski Program Wspierania Rodzin";</t>
    </r>
  </si>
  <si>
    <r>
      <t xml:space="preserve"> - o kwotę 320.000 zł na zadanie własne pn. </t>
    </r>
    <r>
      <rPr>
        <i/>
        <sz val="10"/>
        <rFont val="Times New Roman"/>
        <family val="1"/>
      </rPr>
      <t>"GRANTY - Wspieranie zajęć rozwojowych dla dzieci i młodzieży zagrożonych wykluczeniem 
   społecznym";</t>
    </r>
  </si>
  <si>
    <r>
      <t xml:space="preserve"> - o kwotę 230.000 zł na zadanie własne pn. </t>
    </r>
    <r>
      <rPr>
        <i/>
        <sz val="10"/>
        <rFont val="Times New Roman"/>
        <family val="1"/>
      </rPr>
      <t>"GRANTY - Wspierania prac wychowawczych z dziećmi i młodzieżą realizowanych przez 
   organizacje młodzieżowe";</t>
    </r>
  </si>
  <si>
    <t>Zakresy rzeczowo-finansowe powyższych zadań przenosi się do rozdziału 85595.</t>
  </si>
  <si>
    <r>
      <t xml:space="preserve"> - o kwotę 20.000 zł na zadanie własne pn. </t>
    </r>
    <r>
      <rPr>
        <i/>
        <sz val="10"/>
        <rFont val="Times New Roman"/>
        <family val="1"/>
      </rPr>
      <t>"Wojewódzka Rada ds. Polityki Senioralnej".</t>
    </r>
  </si>
  <si>
    <t>Określa się wydatki w kwocie 519.909 zł na dopłaty do spółki Kujawsko-Pomorskie Centrum Kompetencji Cyfrowych sp. z o.o. z przeznaczeniem na pokrycie ujemnego wyniku z działalności operacyjnej za 2018 r., zgodnie z Umową Wsparcia zawartą w dniu 9 października 2014 r. pomiędzy Województwem (Wspólnik), Spółką oraz Bankiem Polska Kasa Opieki S.A. (Agent Płatniczy).</t>
  </si>
  <si>
    <t>2. Poddziałania 9.3.2 Rozwój usług społecznych</t>
  </si>
  <si>
    <t xml:space="preserve">  1) w projekcie pn. "Rodzina w Centrum 2" poprzez zmniejszenie wydatków o kwotę 6.009.790 zł w związku z ujęciem zakresu rzeczowo- 
      finansowego zadania w rozdziale 85595;</t>
  </si>
  <si>
    <r>
      <t xml:space="preserve"> - o kwotę 350.000 zł na zadanie własne pn. </t>
    </r>
    <r>
      <rPr>
        <i/>
        <sz val="10"/>
        <rFont val="Times New Roman"/>
        <family val="1"/>
      </rPr>
      <t xml:space="preserve">"Organizacja wydarzeń kulturalnych na terenie województwa kujawsko-pomorskiego" 
   </t>
    </r>
    <r>
      <rPr>
        <sz val="10"/>
        <rFont val="Times New Roman"/>
        <family val="1"/>
      </rPr>
      <t>z przeznaczeniem na realizację przedsięwzięć kulturalnych mających wpływ na wzmocnienie marki regionu i wzrost jego atrakcyjności;</t>
    </r>
  </si>
  <si>
    <t>Zwiększa się:</t>
  </si>
  <si>
    <r>
      <t xml:space="preserve">Dokonuje się zmian w dochodach zaplanowanych na projekt partnerski pn. </t>
    </r>
    <r>
      <rPr>
        <i/>
        <sz val="10"/>
        <rFont val="Times New Roman"/>
        <family val="1"/>
      </rPr>
      <t>"Kujawsko-Pomorskie Środowiskowe Centrum Opieki Psychogeriatrycznej w Otępieniach"</t>
    </r>
    <r>
      <rPr>
        <sz val="10"/>
        <rFont val="Times New Roman"/>
        <family val="1"/>
      </rPr>
      <t xml:space="preserve"> realizowany przez Regionalny O)środek Polityki Społecznej w Toruniu w ramach Programu Operacyjnego Wiedza Edukacja Rozwój 2014-2020, poprzez: </t>
    </r>
  </si>
  <si>
    <r>
      <t>Jednocześnie dokonuje się przeniesienia dochodów zaplanowanych na projekt</t>
    </r>
    <r>
      <rPr>
        <i/>
        <sz val="10"/>
        <rFont val="Times New Roman"/>
        <family val="1"/>
      </rPr>
      <t xml:space="preserve"> "Infostrada Kujaw i Pomorza 2.0" </t>
    </r>
    <r>
      <rPr>
        <sz val="10"/>
        <rFont val="Times New Roman"/>
        <family val="1"/>
      </rPr>
      <t>poprzez zmniejszenie dotacji otrzymanych od powiatów o kwotę 10.031 zł przy jednoczesnym zwiększeniu dotacji otrzymanych od gmin. Zmiana dokonywana jest w celu dostosowania planu dochodów do przewidywanych wpływów.</t>
    </r>
  </si>
  <si>
    <t>W związku z pismem Ministra Finansów Nr ST3.4750.3.2019 z dnia 21 lutego 2019 r. przekazującym skorygowaną informację o rocznych kwotach części subwencji ogólnej dla województwa kujawsko-pomorskiego na rok 2019, zmniejsza się o kwotę 4.871.179 zł część regionalną subwencji ogólnej, tj. z kwoty 60.403.478 zł do kwoty 55.532.299 zł.</t>
  </si>
  <si>
    <r>
      <t xml:space="preserve"> - na zadanie własne pn. </t>
    </r>
    <r>
      <rPr>
        <i/>
        <sz val="10"/>
        <rFont val="Times New Roman"/>
        <family val="1"/>
      </rPr>
      <t xml:space="preserve">"Rolnik, Producenci Rolni" </t>
    </r>
    <r>
      <rPr>
        <sz val="10"/>
        <rFont val="Times New Roman"/>
        <family val="1"/>
      </rPr>
      <t>o kwotę 60.000 zł w celu zabezpieczenia środków na Konkurs o nagrodę Marszałka 
   Województwa pn. "Agicola-Syn Ziemi".</t>
    </r>
  </si>
  <si>
    <t xml:space="preserve"> - zwiększenie wydatków o kwotę 22.633 zł w związku z przeniesieniem części środków niewydatkowanych w roku 2018. Ogólna wartość projektu 
   się nie zmienia;</t>
  </si>
  <si>
    <t xml:space="preserve"> - przeniesienie planowanych wydatków między podziałkami klasyfikacji budżetowej w kwocie 140.554 zł w celu dostosowania planu wydatków 
   do bieżących potrzeb. </t>
  </si>
  <si>
    <r>
      <t xml:space="preserve">Zwiększa się o kwotę 100.000 zł wydatki zaplanowane na wieloletnie zadanie pn. </t>
    </r>
    <r>
      <rPr>
        <i/>
        <sz val="10"/>
        <rFont val="Times New Roman"/>
        <family val="1"/>
      </rPr>
      <t xml:space="preserve">"Budowa wiaduktów i przystanków kolejowych w bydgosko-toruńskim obszarze metropolitalnym - uzyskanie certyfikatów zgodności dla podsystemów i składników interoperacyjności WE w kolejnictwie" </t>
    </r>
    <r>
      <rPr>
        <sz val="10"/>
        <rFont val="Times New Roman"/>
        <family val="1"/>
      </rPr>
      <t>z przeznaczeniem na pokrycie kosztów przeprojektowania branży elektroenergetycznej celem osiągnięcia wymaganych parametrów oświetlenia na wykonanej inwestycji. Zwiększa się ogólna wartość zadania.</t>
    </r>
  </si>
  <si>
    <t>Zwiększa się o kwotę 12.811 zł wydatki zaplanowane na projekt ThreeT (Thematic Trial Trigger - Stymulowanie działalności szlaków tematycznych) realizowany w ramach Programu INTERREG Europa w związku z przeniesieniem z roku 2018 kosztów związanych z organizacją wyjazdów zagranicznych dla pracowników jednostek organizacyjnych Województwa oraz niewydatkowanych środków na zarządzanie projektem. Nie zmienia się ogólna wartość projektu. Ponadto dokonuje się przeniesienia planowanych wydatków między podziałkami klasyfikacji budżetowej w kwocie 13.938 zł  w celu urealnienia planu na dodatkowe wynagrodzenie oraz na przedsięwzięcia przewidziane w 2019 r.</t>
  </si>
  <si>
    <r>
      <t xml:space="preserve"> - o kwotę 800 zł na zadanie wieloletnie pn. </t>
    </r>
    <r>
      <rPr>
        <i/>
        <sz val="10"/>
        <rFont val="Times New Roman"/>
        <family val="1"/>
      </rPr>
      <t xml:space="preserve">"Elektroniczny generator ofert". </t>
    </r>
    <r>
      <rPr>
        <sz val="10"/>
        <rFont val="Times New Roman"/>
        <family val="1"/>
      </rPr>
      <t xml:space="preserve">Środki przeniesione zostają z zadania pn. </t>
    </r>
    <r>
      <rPr>
        <i/>
        <sz val="10"/>
        <rFont val="Times New Roman"/>
        <family val="1"/>
      </rPr>
      <t xml:space="preserve">"Współpraca 
   województwa z organizacjami pozarządowymi oraz innymi podmiotami prowadzącymi działalność pożytku publicznego" </t>
    </r>
    <r>
      <rPr>
        <sz val="10"/>
        <rFont val="Times New Roman"/>
        <family val="1"/>
      </rPr>
      <t>z przeznaczeniem 
   na pokrycie kosztów dodania dodatkowych funkcjonalności w elektronicznym Generatorze ofert (Witkac), które wynikają z wewnętrznych 
   procedur zlecania, realizacji i rozliczania zadań publicznych w trybie ustawy o pożytku publicznym i wolontariacie. Zwiększa się ogólny koszt 
   zadania;</t>
    </r>
  </si>
  <si>
    <r>
      <t>Zmniejsza się wydatki zaplanowane na projekt pn.</t>
    </r>
    <r>
      <rPr>
        <i/>
        <sz val="10"/>
        <rFont val="Times New Roman"/>
        <family val="1"/>
      </rPr>
      <t xml:space="preserve"> "Medyczne Centrum Przyszłości - utworzenie bazy kształcenia zawodowego dla Medyczno-Społecznego Centrum Kształcenia Zawodowego i Ustawicznego w Toruniu" </t>
    </r>
    <r>
      <rPr>
        <sz val="10"/>
        <rFont val="Times New Roman"/>
        <family val="1"/>
      </rPr>
      <t xml:space="preserve">przewidziany do realizacji w ramach RPO WK-P 2014-2020, Poddziałania 6.3.2 łącznie o kwotę 4.857.042 zł, w tym finansowane z budżetu środków europejskich o kwotę 4.128.486 zł oraz ze środków własnych województwa o kwotę 728.556 zł. Zmiana wynika ze zmiany kwalifikowalności wydatków i złożenia wniosku spełniającego kryteria konkursowe. Zmniejsza się o ogólna wartość projektu. Jednocześnie określa się wydatki w kwocie 100.000 zł na pokrycie kosztów robót budowlanych stanowiących wydatek niekwalifikowalny. </t>
    </r>
  </si>
  <si>
    <r>
      <t xml:space="preserve">W związku ze zmianą w ustawie z dnia 26 stycznia 1982 r. Karta Nauczyciela wysokości środków, jakie organy prowadzące szkoły muszą wyodrębnić w budżetach na dofinansowanie doskonalenia zawodowego nauczycieli z 1% do 0,8% planowanych rocznych środków przeznaczonych na wynagrodzenia osobowe nauczycieli, zmniejsza się o kwotę 73.428 zł wydatki ujęte w powyższym rozdziale na zadanie własne  pn. </t>
    </r>
    <r>
      <rPr>
        <i/>
        <sz val="10"/>
        <rFont val="Times New Roman"/>
        <family val="1"/>
      </rPr>
      <t>"Doskonalenie nauczycieli"</t>
    </r>
    <r>
      <rPr>
        <sz val="10"/>
        <rFont val="Times New Roman"/>
        <family val="1"/>
      </rPr>
      <t xml:space="preserve">. </t>
    </r>
  </si>
  <si>
    <t xml:space="preserve">    - zmniejszenie wydatków o kwotę 1.311.410 zł w związku ze zmniejszeniem ogólnej wartości projektu w wyniku zmiany zakresu rzeczowego;</t>
  </si>
  <si>
    <t xml:space="preserve">    - przeniesienie planowanych wydatków między podziałkami klasyfikacji budżetowej w kwocie 1.400 zł w celu dostosowania planu wydatków do 
      wniosku o dofinansowanie;</t>
  </si>
  <si>
    <r>
      <t xml:space="preserve">Określa się wydatki w kwocie 36.404 zł na projekt pn. </t>
    </r>
    <r>
      <rPr>
        <i/>
        <sz val="10"/>
        <rFont val="Times New Roman"/>
        <family val="1"/>
      </rPr>
      <t xml:space="preserve">"Toruńska szkoła ćwiczeń dla województwa kujawsko-pomorskiego" </t>
    </r>
    <r>
      <rPr>
        <sz val="10"/>
        <rFont val="Times New Roman"/>
        <family val="1"/>
      </rPr>
      <t>przewidziany do realizacji przez Bibliotekę Pedagogiczną w Toruniu w latach 2019-2020 w ramach Programu Operacyjnego Wiedza Edukacja Rozwój 2014-2020, Działania 2.10 w partnerstwie z Gminą Miasta Toruń (partner wiodący) oraz UMK w Toruniu. Projekt zakłada stworzenie szkół, które rozwijają kompetencje swoich nauczycieli, nauczycieli ze szkół, które chcą skorzystać z tej oferty jako instytucji wspomagania oraz rozwijać kompetencje studentów przygotowujących się do zawodu nauczyciela. Biblioteka wesprze nauczycieli i uczniów szkół pełniących funkcję szkoły ćwiczeń ofertą edukacyjną i swoimi zbiorami. Powyższa kwota sfinansowana zostanie z budżetu środków europejskich w kwocie 30.681 zł oraz z budżetu państwa na współfinansowanie krajowe w kwocie 5.723 zł.</t>
    </r>
  </si>
  <si>
    <r>
      <t xml:space="preserve"> - o kwotę 100.000 zł na zadanie własne pn. </t>
    </r>
    <r>
      <rPr>
        <i/>
        <sz val="10"/>
        <rFont val="Times New Roman"/>
        <family val="1"/>
      </rPr>
      <t>"GRANTY - Wspieranie aktywizacji i integracji społecznej seniorów";</t>
    </r>
  </si>
  <si>
    <r>
      <t xml:space="preserve"> - o kwotę 150.000 zł na zadanie własne pn. </t>
    </r>
    <r>
      <rPr>
        <i/>
        <sz val="10"/>
        <rFont val="Times New Roman"/>
        <family val="1"/>
      </rPr>
      <t>"GRANTY - Wspieranie rodzin w wypełnianiu funkcji rodzicielskich";</t>
    </r>
  </si>
  <si>
    <r>
      <t xml:space="preserve">Dokonuje się przeniesienia planowanych wydatków między podziałkami klasyfikacji budżetowej w kwocie w kwocie 26.000 zł w ramach zadania pn.  </t>
    </r>
    <r>
      <rPr>
        <i/>
        <sz val="10"/>
        <rFont val="Times New Roman"/>
        <family val="1"/>
      </rPr>
      <t>"Wydatki inwestycyjne"</t>
    </r>
    <r>
      <rPr>
        <sz val="10"/>
        <rFont val="Times New Roman"/>
        <family val="1"/>
      </rPr>
      <t xml:space="preserve"> realizowanego przez Wojewódzki Urząd Pracy w Toruniu. Zmiana wynika z konieczności zabezpieczenia środków na wykonanie klimatyzacji w części pomieszczeń biurowych Urzędu.</t>
    </r>
  </si>
  <si>
    <r>
      <t xml:space="preserve">W związku z koniecznością zastosowania właściwej klasyfikacji budżetowej dla wydatków związanych ze wsparciem rodziny zmniejsza się wydatki w powyższym rozdziale o kwotę 250.000 zł na zadanie własne pn. </t>
    </r>
    <r>
      <rPr>
        <i/>
        <sz val="10"/>
        <rFont val="Times New Roman"/>
        <family val="1"/>
      </rPr>
      <t xml:space="preserve">"GRANTY - Wsparcie działań z zakresu opieki nad osobami przewlekle chorymi". </t>
    </r>
    <r>
      <rPr>
        <sz val="10"/>
        <rFont val="Times New Roman"/>
        <family val="1"/>
      </rPr>
      <t>Zakres rzeczowo-finansowy zadania przeniesiony zostaje do rozdziału 85595.</t>
    </r>
  </si>
  <si>
    <t xml:space="preserve">    1) zwiększenie wydatków:</t>
  </si>
  <si>
    <r>
      <t xml:space="preserve">       - o kwotę 484.492 zł na projekt pn. </t>
    </r>
    <r>
      <rPr>
        <i/>
        <sz val="10"/>
        <rFont val="Times New Roman"/>
        <family val="1"/>
      </rPr>
      <t xml:space="preserve">"Mistrz zawodu w nowoczesnym warsztacie - modernizacja warsztatów kształcenia zawodowego 
         w Specjalnym Ośrodku Szkolno-Wychowawczym Nr 1 im. L. Braille'a w Bydgoszczy" </t>
    </r>
    <r>
      <rPr>
        <sz val="10"/>
        <rFont val="Times New Roman"/>
        <family val="1"/>
      </rPr>
      <t>w związku z przeniesieniem środków z roku 2018 
         w wyniku wydłużenia procedur przetargowych na zakup sprzętu komputerowego dla pracowni dydaktycznych, zakup pomocy i środków 
         tyflodydaktycznych oraz wyposażenia pomieszczeń dydaktycznych dla zawodu tyfloinformatyk i możliwości rozstrzygnięcia przetargów 
         dopiero w styczniu 2019 r. Nie zmienia się ogólna wartość projektu;</t>
    </r>
  </si>
  <si>
    <r>
      <t xml:space="preserve">W związku ze zmianą w ustawie z dnia 26 stycznia 1982 r. Karta Nauczyciela wysokości środków, jakie organy prowadzące szkoły muszą wyodrębnić w budżetach na dofinansowanie doskonalenia zawodowego nauczycieli z 1% do 0,8% planowanych rocznych środków przeznaczonych na wynagrodzenia osobowe nauczycieli, zmniejsza się o kwotę 23.000 zł wydatki ujęte w powyższym rozdziale na zadanie własne  pn. </t>
    </r>
    <r>
      <rPr>
        <i/>
        <sz val="10"/>
        <rFont val="Times New Roman"/>
        <family val="1"/>
      </rPr>
      <t>"Doskonalenie nauczycieli"</t>
    </r>
    <r>
      <rPr>
        <sz val="10"/>
        <rFont val="Times New Roman"/>
        <family val="1"/>
      </rPr>
      <t xml:space="preserve">. </t>
    </r>
  </si>
  <si>
    <r>
      <t xml:space="preserve">Określa się wydatki w kwocie 45.000 zł na zadanie własne pn. </t>
    </r>
    <r>
      <rPr>
        <i/>
        <sz val="10"/>
        <rFont val="Times New Roman"/>
        <family val="1"/>
      </rPr>
      <t xml:space="preserve">"Opłata recyklingowa od nabywającego lekką torbę na zakupy z tworzywa sztucznego" </t>
    </r>
    <r>
      <rPr>
        <sz val="10"/>
        <rFont val="Times New Roman"/>
        <family val="1"/>
      </rPr>
      <t>z przeznaczeniem na pokrycie kosztów egzekucji należności z tytułu opłaty recyklingowej oraz dodatkowej opłaty recyklingowej i obsługę administracyjną systemu tych opłat. Zadanie finansowane będzie z 1% odpisu od wpływów z tytułu opłaty recyklingowej oraz dodatkowej opłaty recyklingowej uiszczanych przez przedsiębiorców prowadzących jednostkę handlu detalicznego lub hurtowego, w której oferowane są lekkie torby na zakupy z tworzywa sztucznego przeznaczone do pakowania produktów oferowanych w tej jednostce.</t>
    </r>
  </si>
  <si>
    <t xml:space="preserve"> - przeniesienie planowanych wydatków między podziałkami klasyfikacji budżetowej w kwocie 45.236 zł w celu dostosowania planu wydatków 
   finansowanych ze środków własnych województwa do potrzeb związanych z produkcją filmu dokumentalno-przyrodniczego pt. "Olędrzy 
   w krajobrazie Doliny Dolnej Wisły.</t>
  </si>
  <si>
    <r>
      <t xml:space="preserve">        - w kwocie 5.800 zł na projekt pn. </t>
    </r>
    <r>
      <rPr>
        <i/>
        <sz val="10"/>
        <rFont val="Times New Roman"/>
        <family val="1"/>
      </rPr>
      <t>Oczy otwarte - spektakle z audiodeskrypcją i warsztatami</t>
    </r>
    <r>
      <rPr>
        <sz val="10"/>
        <rFont val="Times New Roman"/>
        <family val="1"/>
      </rPr>
      <t>, na który instytucja uzyskała dofinansowanie 
          w ramach Programu Ministra Kultury i Dziedzictwa Narodowego Kultura dostępna. W ramach zadania przewidziano opracowanie 
          audiodeskrypcji do spektakli: "Hamlet", "Natan mędrzec", "Dziadek do orzechów. Nowe historie" oraz "Wróg się rodzi" i zorganizowanie 
          pokazów spektakli z audiodeskrypcją, w których osoby niewidome  i słabowidzące wezmą bezpłatny udział. Ponadto przeprowadzone 
          zostaną warsztaty teatralne wprowadzające w tematykę spektaklu oraz warsztaty z ekspertami z komunikacji z osobami niewidomymi i oraz 
          z audiodeskrypcji dla mieszkańców województwa. Uczestnicy spektakli otrzymają program teatralny w alfabecie Braille'a;</t>
    </r>
  </si>
  <si>
    <r>
      <t xml:space="preserve">        - w kwocie 25.520 zł na projekt pn. </t>
    </r>
    <r>
      <rPr>
        <i/>
        <sz val="10"/>
        <rFont val="Times New Roman"/>
        <family val="1"/>
      </rPr>
      <t>Jezus przyszedł - prapremiera na zamówienie Teatru Horzycy</t>
    </r>
    <r>
      <rPr>
        <sz val="10"/>
        <rFont val="Times New Roman"/>
        <family val="1"/>
      </rPr>
      <t>, na który instytucja uzyskała 
          dofinansowanie w ramach Programu Ministra Kultury i Dziedzictwa Narodowego Teatr i taniec. Projekt polega na napisaniu sztuki 
          i wyprodukowaniu spektaklu teatralnego wg autorskiej koncepcji dramaturga i reżysera Tomasza Mana w Teatrze im. Wilama Horzycy 
          w Toruniu z prapremierą w grudniu 2019 r. na tzw. Scenie na Zapleczu. Spektakl będzie częścią dyskusji eschatologicznej, podejmowanej 
          w Teatrze w ostatnich sezonach z różnych punktów widzenia (Król Edyp, Hamlet, Natan Mędrca, #ciemności a także seria debat, spotkań 
          i warsztatów). Dramat będzie opowiadał historię powtórnego przyjścia na świat Chrystusa. Będzie to próba zadania sobie pytania, co z nauki 
          Jezusa w dzisiejszym świecie tak naprawdę zostało wcielone w życie. Tekst będzie odwoływał się do nauk Jezusa;</t>
    </r>
  </si>
  <si>
    <t>2. dla Opery NOVA w Bydgoszczy w kwocie 280.000 zł z przeznaczeniem na zakup i wymianę agregatu wody lodowej w celu zabezpieczenia 
    prawidłowego chłodzenia głównego gmachu Opery, w którym znajduje się scena operowa wraz z widownią.</t>
  </si>
  <si>
    <r>
      <t xml:space="preserve"> - o kwotę 624.611 zł na wkład własny w projekcie pn. </t>
    </r>
    <r>
      <rPr>
        <i/>
        <sz val="10"/>
        <rFont val="Times New Roman"/>
        <family val="1"/>
      </rPr>
      <t xml:space="preserve">"Zakup sprzętu i wyposażenia dla Filharmonii Pomorskiej im. Ignacego Jana 
   Paderewskiego w Bydgoszczy" </t>
    </r>
    <r>
      <rPr>
        <sz val="10"/>
        <rFont val="Times New Roman"/>
        <family val="1"/>
      </rPr>
      <t>realizowany w ramach Programu Operacyjnego Infrastruktura i Środowisko 2014-2020, Działania 8.1, w tym
   o kwotę 59.094 zł na wydatki \bieżące oraz o kwotę 565.517 zł na wydatki inwestycyjne. Zmiana związana jest niewydatkowaniem części 
   środków w 2018 r. spowodowanym wydłużeniem procedur przetargowych na skutek wprowadzenia elektronizacji zamówień publicznych. 
   Zmniejsza się ogólna wartość projektu w wyniku uzyskania przez Instytucję zwrotu podatku VAT.</t>
    </r>
  </si>
  <si>
    <t>Określa się dotacje z przeznaczeniem na zabezpieczenie wkładu własnego w projektach współfinansowanych środkami pochodzącymi od Ministra Kultury i Dziedzictwa Narodowego, tj.: :</t>
  </si>
  <si>
    <r>
      <t xml:space="preserve"> - w kwocie 61.000 zł dla Wojewódzkiego Ośrodka Animacji Kultury w Toruniu na projekt pn.</t>
    </r>
    <r>
      <rPr>
        <i/>
        <sz val="10"/>
        <rFont val="Times New Roman"/>
        <family val="1"/>
      </rPr>
      <t xml:space="preserve"> Zakup środka transportu służącego działalności 
   edukacyjnej</t>
    </r>
    <r>
      <rPr>
        <sz val="10"/>
        <rFont val="Times New Roman"/>
        <family val="1"/>
      </rPr>
      <t xml:space="preserve">, na który instytucja uzyskała dofinansowanie w ramach Programu Ministra Kultury i Dziedzictwa Narodowego Infrastruktura 
   domów kultury. W ramach zadania zakupiony zostanie samochód osobowo-dostawczy umożliwiający prowadzenie działań w sferze edukacji 
   kulturalnej na terenie całego województwa, zwłaszcza w świetlicach, bibliotekach i szkołach we wsiach i małych miastach; </t>
    </r>
  </si>
  <si>
    <t xml:space="preserve"> - w kwocie 107.000 zł z przeznaczeniem na remont i modernizację pomieszczeń piwnicznych budynku przy Rynku Nowomiejskim 17 w Toruniu, 
   które pełnią rolę zaplecza magazynowo-warsztatowego Galerii. W ramach prac remontowych przewidziano wykonanie i wymianę zewnętrznych
   świetlików piwnicznych, usunięcie zniszczonych elementów doświetlaczy, uzupełnienie ubytków i wykonanie hydroizolacji, skucie 
   zagrzybiałych ścian, osuszenie, tynkowanie, malowanie pomieszczeń, wymianę instalacji wentylacyjnej.</t>
  </si>
  <si>
    <r>
      <t xml:space="preserve">    - w kwocie 7.000 zł na projekt pn. </t>
    </r>
    <r>
      <rPr>
        <i/>
        <sz val="10"/>
        <rFont val="Times New Roman"/>
        <family val="1"/>
      </rPr>
      <t>Wydanie 19 tomu czasopisma naukowego "Folia Toruniensia"</t>
    </r>
    <r>
      <rPr>
        <sz val="10"/>
        <rFont val="Times New Roman"/>
        <family val="1"/>
      </rPr>
      <t>, na który instytucja uzyskała 
      dofinansowanie w ramach Programu Ministra Kultury i Dziedzictwa Narodowego Czasopisma. Czasopismo wydawane jest od 2000 roku. 
      Publikowane są w nim artykuły z zakresu archiwistyki, bibliologii i informatologii. W kolejnym tomie redakcja planuje podnieść poziom 
      periodyku poprzez jego umiędzynarodowienie. Najlepsze, zaakceptowane teksty zamieszczone zostaną w języku angielskim lub j. niemieckim, 
      co będzie miało przełożenie na zwiększenie odbioru czasopisma w świecie;</t>
    </r>
  </si>
  <si>
    <r>
      <t xml:space="preserve">      - w kwocie 25.039 zł  na projekt pn. </t>
    </r>
    <r>
      <rPr>
        <i/>
        <sz val="10"/>
        <rFont val="Times New Roman"/>
        <family val="1"/>
      </rPr>
      <t>"Droga do nowoczesności - remont dachu i adaptacja pomieszczeń magazynowych w zabytkowym 
        budynku przy ul. Rynek 22 w Bydgoszczy"</t>
    </r>
    <r>
      <rPr>
        <sz val="10"/>
        <rFont val="Times New Roman"/>
        <family val="1"/>
      </rPr>
      <t>.  W ramach projektu przeprowadzone zostaną prace remontowe i konserwatorskie w magazynach 
        Biblioteki Głównej mieszczącej się w kamienicy wpisanej do rejestru zabytków. Prace obejmą pomieszczenia zlokalizowane na ostatniej 
        kondygnacji budynku, które na skutek zalania uległy degradacji oraz dach znajdujący się bezpośrednio nad nimi;</t>
    </r>
  </si>
  <si>
    <r>
      <t xml:space="preserve">Zadanie pn. </t>
    </r>
    <r>
      <rPr>
        <i/>
        <sz val="10"/>
        <rFont val="Times New Roman"/>
        <family val="1"/>
      </rPr>
      <t>"Remont amfiteatru Muzeum Etnograficznego w Toruniu"</t>
    </r>
    <r>
      <rPr>
        <sz val="10"/>
        <rFont val="Times New Roman"/>
        <family val="1"/>
      </rPr>
      <t xml:space="preserve"> przekwalifikowuje się na zadanie inwestycyjne i zmienia się jego nazwę na  </t>
    </r>
    <r>
      <rPr>
        <i/>
        <sz val="10"/>
        <rFont val="Times New Roman"/>
        <family val="1"/>
      </rPr>
      <t>"Modernizacja amfiteatru Muzeum Etnograficznego w Toruniu".</t>
    </r>
    <r>
      <rPr>
        <sz val="10"/>
        <rFont val="Times New Roman"/>
        <family val="1"/>
      </rPr>
      <t xml:space="preserve"> Dotację w kwocie 140.000 zł zaplanowaną dla Muzeum przenosi się pomiędzy zadaniami. Jednocześnie zwiększa się dotację o kwotę 149.000 zł w związku z rozszerzeniem zakresu rzeczowego zadania.</t>
    </r>
  </si>
  <si>
    <t xml:space="preserve"> - przeniesienie planowanych wydatków między podziałkami klasyfikacji budżetowej w kwocie 55.000 zł w celu dostosowania planu wydatków do 
   statusu podmiotów ujętych w projekcie powyższej uchwały.</t>
  </si>
  <si>
    <r>
      <t xml:space="preserve">Zwiększa się o kwotę 800.000 zł wydatki zaplanowane na projekt pn. </t>
    </r>
    <r>
      <rPr>
        <i/>
        <sz val="10"/>
        <rFont val="Times New Roman"/>
        <family val="1"/>
      </rPr>
      <t>"Poprawa różnorodności biologicznej poprzez zarybienie j. Gopło oraz rozbudowa obiektu o część ekspozycji przyrodniczo-historycznej"</t>
    </r>
    <r>
      <rPr>
        <sz val="10"/>
        <rFont val="Times New Roman"/>
        <family val="1"/>
      </rPr>
      <t xml:space="preserve"> realizowany przez Nadgoplański Park Tysiąclecia w ramach RPO WK-P 2014-2020, Działania 4.5. Zmiana wynika z braku możliwości rozstrzygnięcia dwóch postępowań przetargowych w wyniku wpływu ofert, których cena przewyższała wartość prac inwestycyjno-budowlanych skalkulowanych w projekcie i konieczności aktualizacji nakładów do warunków rynkowych celem wznowienia procedury przetargowej i wyłonienia wykonawcy robót.</t>
    </r>
  </si>
  <si>
    <r>
      <t xml:space="preserve">         pn. </t>
    </r>
    <r>
      <rPr>
        <i/>
        <sz val="10"/>
        <rFont val="Times New Roman"/>
        <family val="1"/>
      </rPr>
      <t>"Kujawsko-Pomorskie - rozwój poprzez kulturę 2018"</t>
    </r>
  </si>
  <si>
    <r>
      <t xml:space="preserve">       - Poddziałania 1.5.2 Wsparcie procesu umiędzynarodowienia przedsiębiorstw, na projekt pn. "</t>
    </r>
    <r>
      <rPr>
        <i/>
        <sz val="10"/>
        <rFont val="Times New Roman"/>
        <family val="1"/>
      </rPr>
      <t>Wsparcie 
         umiędzynarodowienia kujawsko-pomorskich MŚP oraz promocja potencjału gospodarczego regionu"</t>
    </r>
  </si>
  <si>
    <r>
      <t xml:space="preserve">       - Działania 2.2 Cyfrowa dostępność i użyteczność informacji sektora publicznego oraz zasobów nauki, 
         kultury i dziedzictwa regionalnego, na projekt pn. </t>
    </r>
    <r>
      <rPr>
        <i/>
        <sz val="10"/>
        <rFont val="Times New Roman"/>
        <family val="1"/>
      </rPr>
      <t>"Kultura w zasięgu 2.0"</t>
    </r>
  </si>
  <si>
    <r>
      <t xml:space="preserve">       - Działania 2.1 Wysoka dostępność i jakość e-usług publicznych, na projekt pn. </t>
    </r>
    <r>
      <rPr>
        <i/>
        <sz val="10"/>
        <rFont val="Times New Roman"/>
        <family val="1"/>
      </rPr>
      <t>"Infostrada Kujaw 
         i Pomorza 2.0"</t>
    </r>
  </si>
  <si>
    <r>
      <t xml:space="preserve">       - Poddziałania 6.3.1 Inwestycje w infrastrukturę przedszkolną, na projekt</t>
    </r>
    <r>
      <rPr>
        <i/>
        <sz val="10"/>
        <rFont val="Times New Roman"/>
        <family val="1"/>
      </rPr>
      <t xml:space="preserve"> "Tylko w Korczaku jest super 
         dzieciaku"</t>
    </r>
  </si>
  <si>
    <t xml:space="preserve">       - Poddziałania 6.3.2 Inwestycje w infrastrukturę kształcenia zawodowego, na projekty:</t>
  </si>
  <si>
    <r>
      <t xml:space="preserve">         pn. </t>
    </r>
    <r>
      <rPr>
        <i/>
        <sz val="10"/>
        <rFont val="Times New Roman"/>
        <family val="1"/>
      </rPr>
      <t>"Medyczne Centrum Przyszłości-utworzenie bazy kształcenia zawodowego dla Medyczno-
         Społecznego Centrum Kształcenia Zawodowego i Ustawicznego w Toruniu"</t>
    </r>
  </si>
  <si>
    <r>
      <t xml:space="preserve">         pn. </t>
    </r>
    <r>
      <rPr>
        <i/>
        <sz val="10"/>
        <rFont val="Times New Roman"/>
        <family val="1"/>
      </rPr>
      <t>"Mistrz zawodu w nowoczesnym warsztacie - modernizacja warsztatów kształcenia zawodowego 
         w Specjalnym Ośrodku Szkolno-Wychowawczym Nr 1 w Bydgoszczy"</t>
    </r>
  </si>
  <si>
    <r>
      <t xml:space="preserve">         pn. </t>
    </r>
    <r>
      <rPr>
        <i/>
        <sz val="10"/>
        <rFont val="Times New Roman"/>
        <family val="1"/>
      </rPr>
      <t>"Wsparcie opieki nad zabytkami województwa kujawsko-pomorskiego w 2018 roku"</t>
    </r>
  </si>
  <si>
    <r>
      <t xml:space="preserve">         pn. </t>
    </r>
    <r>
      <rPr>
        <i/>
        <sz val="10"/>
        <rFont val="Times New Roman"/>
        <family val="1"/>
      </rPr>
      <t>"Kwalifikacyjne Kursy Zawodowe twoją zawodową szansą - nowe formy praktycznej nauki zawodu
         w Kujawsko-Pomorskim Ośrodku Dokształcania i Doskonalenia Zawodowego"</t>
    </r>
  </si>
  <si>
    <r>
      <t xml:space="preserve">4. przeniesienie planowanych dochodów pomiędzy dotacjami przeznaczonymi na wydatki inwestycyjne
    województwa (lidera) a dotacjami na wydatki partnerów w ramach 2.1 Wysoka dostępność i jakość e-usług 
    publicznych, w projekcie pn. </t>
    </r>
    <r>
      <rPr>
        <i/>
        <sz val="10"/>
        <rFont val="Times New Roman"/>
        <family val="1"/>
      </rPr>
      <t>"Infostrada Kujaw i Pomorza 2.0"</t>
    </r>
  </si>
  <si>
    <t xml:space="preserve">§ 8 ust. 9 dotyczący dochodów pochodzących z 1% odpisu od wpływów z tytułu opłaty recyklingowej oraz dodatkowej opłaty recyklingowej uiszczanych przez przedsiębiorców prowadzących jednostkę handlu detalicznego lub hurtowego, w której oferowane są lekkie torby na zakupy z tworzywa sztucznego przeznaczone do pakowania produktów oferowanych w tej jednostce i wydatków na pokrycie kosztów egzekucji należności z tytułu opłaty recyklingowej oraz dodatkowej opłaty recyklingowej i obsługę administracyjną systemu tych opłat </t>
  </si>
  <si>
    <r>
      <t xml:space="preserve">2) jednoroczne zadanie inwestycyjne pn. </t>
    </r>
    <r>
      <rPr>
        <i/>
        <sz val="10"/>
        <rFont val="Times New Roman"/>
        <family val="1"/>
      </rPr>
      <t>"Wykup gruntu"</t>
    </r>
    <r>
      <rPr>
        <sz val="10"/>
        <rFont val="Times New Roman"/>
        <family val="1"/>
      </rPr>
      <t xml:space="preserve"> o kwotę 643.454 zł z przeznaczeniem na wykup gruntów związanych z budową drogi 
    rowerowej Różankowo-Lulkowo, Kamionki Małe-Turzno.</t>
    </r>
  </si>
  <si>
    <t xml:space="preserve">1. określenie dochodów na Poddziałanie 6.1.1 Inwestycje w infrastrukturę zdrowotną </t>
  </si>
  <si>
    <t>2. zmniejszenie dochodów na:</t>
  </si>
  <si>
    <r>
      <t xml:space="preserve">    - o kwotę 196.000 zł na projekt pn.</t>
    </r>
    <r>
      <rPr>
        <i/>
        <sz val="10"/>
        <rFont val="Times New Roman"/>
        <family val="1"/>
      </rPr>
      <t xml:space="preserve"> "Rozbudowa drogi  wojewódzkiej Nr 240 Chojnice-Świecie od km 23+190 do km 36+817 i od km 
      62+877 do km 65+718"</t>
    </r>
    <r>
      <rPr>
        <i/>
        <sz val="10"/>
        <color indexed="10"/>
        <rFont val="Times New Roman"/>
        <family val="1"/>
      </rPr>
      <t xml:space="preserve"> </t>
    </r>
    <r>
      <rPr>
        <sz val="10"/>
        <rFont val="Times New Roman"/>
        <family val="1"/>
      </rPr>
      <t>(Działanie 5.1);</t>
    </r>
  </si>
  <si>
    <t>2. określenie planowanych dotacji od gmin i powiatów:</t>
  </si>
  <si>
    <t xml:space="preserve">    2) stanowiących pomoc finansową na dofinansowanie innych zadań inwestycyjnych, tj.:</t>
  </si>
  <si>
    <r>
      <t xml:space="preserve">        - w kwocie 100.000 zł od gminy Bądkowo na zadanie pn. </t>
    </r>
    <r>
      <rPr>
        <i/>
        <sz val="10"/>
        <rFont val="Times New Roman"/>
        <family val="1"/>
      </rPr>
      <t>"Opracowanie dokumentacji projektowej dla przebudowy drogi wojewódzkiej 
          Nr 301 Janowice-Tadzin-Bądkowo-Krotoszyn-Osięciny na odc. od km 2+290 do km 18+295,5 km oraz od km 18+892,5 do km 19+226, 
          dł. 16,339 km".</t>
    </r>
  </si>
  <si>
    <r>
      <t xml:space="preserve">    1) w kwocie 538.708 zł na dofinansowanie inwestycji realizowanej w ramach RPO WK-P 2014-2020 pn. </t>
    </r>
    <r>
      <rPr>
        <i/>
        <sz val="10"/>
        <rFont val="Times New Roman"/>
        <family val="1"/>
      </rPr>
      <t xml:space="preserve">"Przebudowa wraz z rozbudową drogi 
       wojewódzkiej nr 265 Brześć Kujawski-Gostynin od km 0+003 do km 19+117 w zakresie dotyczącym budowy ciągów pieszo-rowerowych"
     </t>
    </r>
    <r>
      <rPr>
        <sz val="10"/>
        <rFont val="Times New Roman"/>
        <family val="1"/>
      </rPr>
      <t xml:space="preserve"> (Działanie 3.4);</t>
    </r>
  </si>
  <si>
    <t>1. zwiększenie planowanych dotacji od gmin i powiatów na dofinansowanie inwestycji realizowanych w ramach RPO WK-P 2014-2020, tj.:</t>
  </si>
  <si>
    <t xml:space="preserve">       - Poddziałania 9.2.2 Aktywne włączenie społeczne młodzieży objętej sądowym środkiem wychowawczym 
         lub poprawczym, na projekty:</t>
  </si>
  <si>
    <r>
      <t xml:space="preserve">         pn. </t>
    </r>
    <r>
      <rPr>
        <i/>
        <sz val="10"/>
        <rFont val="Times New Roman"/>
        <family val="1"/>
      </rPr>
      <t>"Trampolina 2"</t>
    </r>
  </si>
  <si>
    <r>
      <t xml:space="preserve">         pn. </t>
    </r>
    <r>
      <rPr>
        <i/>
        <sz val="10"/>
        <rFont val="Times New Roman"/>
        <family val="1"/>
      </rPr>
      <t>"Wykluczenie - nie ma MOW-y"</t>
    </r>
  </si>
  <si>
    <r>
      <t xml:space="preserve">       - Poddziałania 10.2.2 Kształcenie ogólne, na projekt pn. </t>
    </r>
    <r>
      <rPr>
        <i/>
        <sz val="10"/>
        <rFont val="Times New Roman"/>
        <family val="1"/>
      </rPr>
      <t>"Region Nauk Ścisłych II - edukacja przyszłości"</t>
    </r>
  </si>
  <si>
    <t>Urealnia się dochody uzyskiwane przez Zarząd Dróg Wojewódzkich w Bydgoszczy poprzez określenie dochodów w kwocie 50.000 zł z tytułu wpływów za utracone lub uszkodzone mienie.</t>
  </si>
  <si>
    <t>3. zmniejszenie planowanych dochodów w ramach:</t>
  </si>
  <si>
    <t>2. zwiększenie planowanych dochodów bieżących w ramach:</t>
  </si>
  <si>
    <r>
      <t xml:space="preserve">       - Poddziałania 10.4.1 Edukacja dorosłych w zakresie kompetencji cyfrowych i języków obcych, na projekt
         pn. </t>
    </r>
    <r>
      <rPr>
        <i/>
        <sz val="10"/>
        <rFont val="Times New Roman"/>
        <family val="1"/>
      </rPr>
      <t>"W Kujawsko-Pomorskiem Mówisz - masz - certyfikowane szkolenie językowe"</t>
    </r>
  </si>
  <si>
    <t xml:space="preserve">       - Poddziałania 10.2.2 Kształcenie ogólne, na projekty:</t>
  </si>
  <si>
    <r>
      <t xml:space="preserve">         pn. </t>
    </r>
    <r>
      <rPr>
        <i/>
        <sz val="10"/>
        <rFont val="Times New Roman"/>
        <family val="1"/>
      </rPr>
      <t>"Region Nauk Ścisłych II - edukacja przyszłości"</t>
    </r>
  </si>
  <si>
    <r>
      <t xml:space="preserve">         pn. </t>
    </r>
    <r>
      <rPr>
        <i/>
        <sz val="10"/>
        <rFont val="Times New Roman"/>
        <family val="1"/>
      </rPr>
      <t>"Niebo nad Astro bazami - rozwijamy kompetencje kluczowe uczniów"</t>
    </r>
  </si>
  <si>
    <r>
      <t xml:space="preserve">   2) na zadania inwestycyjne w ramach Poddziałania 10.2.2 Kształcenie ogólne, na projekt pn. </t>
    </r>
    <r>
      <rPr>
        <i/>
        <sz val="10"/>
        <rFont val="Times New Roman"/>
        <family val="1"/>
      </rPr>
      <t>"Niebo nad Astro 
       bazami - rozwijamy kompetencje kluczowe uczniów"</t>
    </r>
  </si>
  <si>
    <t>W celu dostosowania planu wydatków do wielkości prognozowanego współfinansowania krajowego dla projektów przewidzianych do realizacji przez beneficjentów w 2019 r. zmniejsza się o kwotę 314.959 zł wydatki zaplanowane w ramach RPO WK-P 2014-2020, Poddziałania 9.3.2 Rozwój usług społecznych.</t>
  </si>
  <si>
    <r>
      <t xml:space="preserve">Zmniejsza się o kwotę 4.323.830 zł wydatki zaplanowane na zadanie własne  pn. </t>
    </r>
    <r>
      <rPr>
        <i/>
        <sz val="10"/>
        <rFont val="Times New Roman"/>
        <family val="1"/>
      </rPr>
      <t>„Poręczenie kredytu EBI spółce KPIM”</t>
    </r>
    <r>
      <rPr>
        <sz val="10"/>
        <rFont val="Times New Roman"/>
        <family val="1"/>
      </rPr>
      <t xml:space="preserve"> w związku z uregulowaniem w I kwartale 2019 r. części zobowiązań wobec Europejskiego Banku Inwestycyjnego z tytułu kredytu zaciągniętego przez Kujawsko-Pomorskie Inwestycje Medyczne Sp. z o.o. (koszty odsetek i kapitału). </t>
    </r>
  </si>
  <si>
    <t>zmniejszeniem planowanych dochodów o kwotę 55.271.590 zł, tj. do kwoty 1.053.803.873 zł;</t>
  </si>
  <si>
    <t>zmniejszeniem planowanych wydatków o kwotę 31.271.590 zł, tj. do kwoty 1.097.803.873 zł;</t>
  </si>
  <si>
    <t>zwiększeniem planowanych przychodów o kwotę 24.000.000 zł, tj. do kwoty 80.480.952 zł, w wyniku zwiększenia przychodów stanowiących wolne środki z lat ubiegłych;</t>
  </si>
  <si>
    <t>W związku z niewydatkowaniem części środków przyznanych przez gminy i powiaty w roku 2018 dokonuje się zmian w dochodach z tytułu dotacji od jednostek samorządu terytorialnego poprzez:</t>
  </si>
  <si>
    <r>
      <t xml:space="preserve">    - o kwotę 122.214 zł na projekt pn. </t>
    </r>
    <r>
      <rPr>
        <i/>
        <sz val="10"/>
        <rFont val="Times New Roman"/>
        <family val="1"/>
      </rPr>
      <t xml:space="preserve">"Przebudowa i rozbudowa drogi wojewódzkiej Nr 559 na odcinku Lipno - Kamień Kotowy - granica 
      województwa" </t>
    </r>
    <r>
      <rPr>
        <sz val="10"/>
        <rFont val="Times New Roman"/>
        <family val="1"/>
      </rPr>
      <t>(Działanie 5.1);</t>
    </r>
  </si>
  <si>
    <r>
      <t xml:space="preserve">        - w kwocie 378.225 zł od gminy Osielsko na zadanie pn. </t>
    </r>
    <r>
      <rPr>
        <i/>
        <sz val="10"/>
        <rFont val="Times New Roman"/>
        <family val="1"/>
      </rPr>
      <t>"Opracowanie dokumentacji projektowej dla rozbudowy drogi wojewódzkiej 
          Nr 244 Kamieniec-Strzelce Dolne m. Żołędowo ul. Jastrzębia od km 30+068 do km 33+342 dł. 3,274 km";</t>
    </r>
  </si>
  <si>
    <t>Zwiększa się o kwotę 40.000 zł dochody z tytułu dotacji z funduszy celowych w związku z otrzymaniem z Wojewódzkiego Funduszu Ochrony Środowiska i Gospodarki Wodnej w Toruniu promesy udzielenia dotacji na przedsięwzięcie pn. "Opracowanie metodologii sporządzania audytu krajobrazowego dla województwa kujawsko-pomorskiego".</t>
  </si>
  <si>
    <r>
      <t xml:space="preserve">1. określenie planowanych dochodów na zadania bieżące w ramach Działania 4.4 Ochrona i rozwój zasobów 
    kultury, na projekt pn. </t>
    </r>
    <r>
      <rPr>
        <i/>
        <sz val="10"/>
        <rFont val="Times New Roman"/>
        <family val="1"/>
      </rPr>
      <t>"Kujawsko-Pomorskie - rozwój poprzez kulturę 2017"</t>
    </r>
  </si>
  <si>
    <t>Dokonuje się zmian w dochodach z tytułu dotacji celowych z budżetu państwa (budżet środków europejskich) przeznaczonych na projekty przewidziane do realizacji w ramach Regionalnego Programu Operacyjnego Województwa Kujawsko-Pomorskiego 2014-2020, poprzez:</t>
  </si>
  <si>
    <t>Dokonuje się zmian w dochodach z tytułu dotacji celowych z budżetu państwa (budżet środków krajowych) przeznaczonych na współfinansowanie projektów inwestycyjnych  w ramach Regionalnego Programu Operacyjnego Województwa Kujawsko-Pomorskiego 2014-2020, poprzez:</t>
  </si>
  <si>
    <t xml:space="preserve">   - Działanie 6.2 Rewitalizacja obszarów miejskich i ich obszarów funkcjonalnych</t>
  </si>
  <si>
    <t xml:space="preserve">   - Poddziałanie 6.4.1 Rewitalizacja obszarów miejskich i ich obszarów funkcjonalnych w ramach ZIT</t>
  </si>
  <si>
    <t>4. przeniesienie planowanych dochodów pomiędzy dotacjami przeznaczonymi na wydatki województwa (lidera)
    a dotacjami na wydatki partnerów w ramach:</t>
  </si>
  <si>
    <t>Dokonuje się zmian w dochodach bieżących z tytułu dotacji celowych z budżetu państwa (budżet środków krajowych) przeznaczonych na współfinansowanie projektów w ramach Regionalnego Programu Operacyjnego Województwa Kujawsko-Pomorskiego 2014-2020 poprzez:</t>
  </si>
  <si>
    <t>Zwiększa się o kwotę 20.000 zł dochody z tytułu dotacji z funduszy celowych w związku z otrzymaniem dotacji z Wojewódzkiego Funduszu Ochrony Środowiska i Gospodarki Wodnej w Toruniu na dofinansowanie na przedsięwzięcie pn. "Produkcja filmu dokumentalno-przyrodniczego pt. "Olędrzy w krajobrazie Doliny Dolnej Wisły".</t>
  </si>
  <si>
    <t xml:space="preserve"> - dochody własne województwa o kwotę 5.902 zł w związku z uzyskaniem przez Zespół Parków Krajobrazowych nad Dolną Wisłą wpływów 
   z Agencji Restrukturyzacji i Modernizacji Rolnictwa z tytułu płatności w ramach systemów wsparcia bezpośredniego.</t>
  </si>
  <si>
    <r>
      <t xml:space="preserve">Dokonuje się zmian w wydatkach zaplanowanych na pomoc finansową dla gmin na realizację zadań inwestycyjnych w celu zrekompensowania strat przyrodniczych i środowiskowych powstałych w wyniku budowy autostrady A-1 poprzez łączne zwiększenie dotacji w części klasyfikowanej w powyższym rozdziale na zadanie pn. </t>
    </r>
    <r>
      <rPr>
        <i/>
        <sz val="10"/>
        <rFont val="Times New Roman"/>
        <family val="1"/>
      </rPr>
      <t>"Przywrócenie równowagi ekologicznej na terenach gmin województwa kujawsko-pomorskiego w związku z budową autostrady A1 w latach 2011-2015"</t>
    </r>
    <r>
      <rPr>
        <sz val="10"/>
        <rFont val="Times New Roman"/>
        <family val="1"/>
      </rPr>
      <t xml:space="preserve"> o kwotę 44.261 zł, tj. do kwoty 66.306 zł. Szczegółowe zmiany przedstawia poniższa tabela.</t>
    </r>
  </si>
  <si>
    <r>
      <t xml:space="preserve">    - w kwocie 68.513 zł na zadanie własne pn. </t>
    </r>
    <r>
      <rPr>
        <i/>
        <sz val="10"/>
        <rFont val="Times New Roman"/>
        <family val="1"/>
      </rPr>
      <t xml:space="preserve">"Naprawa infrastruktury uszkodzonej" </t>
    </r>
    <r>
      <rPr>
        <sz val="10"/>
        <rFont val="Times New Roman"/>
        <family val="1"/>
      </rPr>
      <t>z przeznaczeniem na naprawę szkód wyrządzonych przez 
      użytkowników dróg w pasie administrowanym przez Rejony Dróg Wojewódzkich: Inowrocław, Włocławek, Tuchola i Żołędowo;</t>
    </r>
  </si>
  <si>
    <r>
      <t xml:space="preserve">    - w kwocie 378.225 zł na wieloletnie zadanie inwestycyjne pn. </t>
    </r>
    <r>
      <rPr>
        <i/>
        <sz val="10"/>
        <rFont val="Times New Roman"/>
        <family val="1"/>
      </rPr>
      <t>"Opracowanie dokumentacji projektowej dla rozbudowy drogi wojewódzkiej 
      Nr 244 Kamieniec-Strzelce Dolne, m. Żołędowo, ul. Jastrzębia od km 30+068 do km 33+342, dł. 3,274 km"</t>
    </r>
    <r>
      <rPr>
        <sz val="10"/>
        <rFont val="Times New Roman"/>
        <family val="1"/>
      </rPr>
      <t xml:space="preserve"> w związku z przeniesieniem 
      środków od gminy Osielsko niewydatkowanych w roku 2018 w wyniku przedłużającej się procedury związanej z uzyskaniem decyzji 
      środowiskowej oraz opracowaniem podziałów nieruchomości i podpisaniem aneksu nr 2 do umowy, zgodnie z którym dotacja podzielona 
      została na dwie transze, z których termin przekazania II transzy określony został do dnia 31 maja 2019 r.</t>
    </r>
  </si>
  <si>
    <t>Zwiększa się wydatki na zadania inwestycyjne ujęte w planie finansowym Zarząd Dróg Wojewódzkich w Bydgoszczy, tj. na:</t>
  </si>
  <si>
    <t>1) wieloletnie zadania inwestycyjne:</t>
  </si>
  <si>
    <r>
      <t xml:space="preserve">    - o kwotę 1.027.479 zł na zadanie "</t>
    </r>
    <r>
      <rPr>
        <i/>
        <sz val="10"/>
        <rFont val="Times New Roman"/>
        <family val="1"/>
      </rPr>
      <t>Modernizacja dróg wojewódzkich, grupa III - Kujawsko-pomorskiego planu spójności komunikacji 
      drogowej i kolejowej 2014-2020"</t>
    </r>
    <r>
      <rPr>
        <sz val="10"/>
        <rFont val="Times New Roman"/>
        <family val="1"/>
      </rPr>
      <t xml:space="preserve"> w związku z koniecznością zabezpieczenia środków na roboty dodatkowe i uzupełniające w m. Bierzgłowo 
      (DW 546) oraz Kokock-Wielgie (DW 558). Zwiększa się ogólna wartość zadania;</t>
    </r>
  </si>
  <si>
    <t>Określa się wydatki w kwocie 192.348 zł na Projekt COMBINE przewidziany do realizacji w latach 2019-2021 w ramach Programu INTERREG Region Morza Bałtyckiego. Głównym celem udziału Województwa w projekcie jest pogłębiona analiza przyszłego funkcjonowania platformy multimodalnej Bydgoszcz - Solec Kujawski. W ramach projektu przeprowadzone będą badania potoków transportowych pomiędzy głównymi hubami logistycznymi w ramach korytarza Bałtyk - Adriatyk, określony zostanie zasięg oddziaływania platformy multimodalnej w ramach ostatniej mili transportowej, wykonana zostanie analiza dostępnych technologii przeładunkowych i środków transportu w oparciu o doświadczenia innych krajów regionu Morza Bałtyckiego oraz określone zostaną potencjalne obszary inwestycyjne będące zapleczem przyszłej platformy a także możliwości finansowania przyszłej inwestycji i jej utrzymania. Projekt realizowany będzie przy współpracy z instytucjami partnerskimi z Niemiec, Szwecji, Danii, Finlandii, Belgii i Litwy. Środki w kwocie 163.496 zł sfinansowane zostaną ze środków zagranicznych, natomiast kwota 28.852 zł stanowi udział własny województwa.</t>
  </si>
  <si>
    <t xml:space="preserve">        - przeniesienie planowanych wydatków między podziałkami klasyfikacji budżetowej w kwocie 5.630.775 zł w celu urealnieniem wydatków 
          związanych z zarządzaniem projektem (wydatki bieżące - 255.959 zł) oraz zabezpieczenia środków na zakup infrastruktury technicznej na 
          potrzeby Województwa (wydatki inwestycyjne - 5.374.816 zł);</t>
  </si>
  <si>
    <t xml:space="preserve">         - przeniesienie planowanych wydatków między podziałkami klasyfikacji budżetowej w kwocie 62.103 zł w celu dostosowania planu
           wydatków do aktualnych potrzeb;</t>
  </si>
  <si>
    <t xml:space="preserve">    - przeniesienie planowanych wydatków między podziałkami klasyfikacji budżetowej w kwocie 48.200 zł w celu dostosowania planu wydatków 
      do kosztów wynikających z realizacji projektu;</t>
  </si>
  <si>
    <r>
      <t xml:space="preserve">Zwiększa się o kwotę 672.518 zł wydatki zaplanowane na wieloletnie zadanie inwestycyjne  pn. </t>
    </r>
    <r>
      <rPr>
        <i/>
        <sz val="10"/>
        <rFont val="Times New Roman"/>
        <family val="1"/>
      </rPr>
      <t xml:space="preserve">"Rozbudowa budynku Urzędu Marszałkowskiego". </t>
    </r>
    <r>
      <rPr>
        <sz val="10"/>
        <rFont val="Times New Roman"/>
        <family val="1"/>
      </rPr>
      <t>Środki w kwocie 621.777 zł przeniesione zostają z roku 2018 w wyniku braku możliwości sfinansowania kosztów zależnych od rozpoczęcia robót budowlanych, które możliwe będą po usunięciu kolizji sieci energetycznej i sieci ciepłowniczej. Zwiększa się ogólna wartość zadania o koszty opracowania dokumentacji przetargowej i przeprowadzenia postępowania o udzielenie zamówienia publicznego w trybie przetargu nieograniczonego.</t>
    </r>
  </si>
  <si>
    <r>
      <t>Dokonuje się zmian w planie podzadania Pomocy Technicznej Regionalnego Programu Operacyjnego Województwa Kujawsko-Pomorskiego 2014-2020</t>
    </r>
    <r>
      <rPr>
        <i/>
        <sz val="10"/>
        <rFont val="Times New Roman"/>
        <family val="1"/>
      </rPr>
      <t xml:space="preserve"> Koszty Zatrudnienia</t>
    </r>
    <r>
      <rPr>
        <sz val="10"/>
        <rFont val="Times New Roman"/>
        <family val="1"/>
      </rPr>
      <t xml:space="preserve"> poprzez:</t>
    </r>
  </si>
  <si>
    <t xml:space="preserve"> - zwiększenie planowanych wydatków o kwotę 863.368 zł w związku ze zmianą Rocznego Planu Działań Pomocy Technicznej RPO WK-P na rok 
   2019; </t>
  </si>
  <si>
    <t xml:space="preserve"> - przeniesienie planowanych wydatków między podziałkami klasyfikacji budżetowej w kwocie 104.611 zł w celu urealnienia planu wydatków na
   wynagrodzenia i pochodne.</t>
  </si>
  <si>
    <r>
      <t xml:space="preserve"> - o kwotę 753.522 zł na projekt pn.</t>
    </r>
    <r>
      <rPr>
        <i/>
        <sz val="10"/>
        <rFont val="Times New Roman"/>
        <family val="1"/>
      </rPr>
      <t xml:space="preserve"> "Wsparcie umiędzynarodowienia kujawsko-pomorskich MŚP oraz promocja potencjału gospodarczego 
   regionu" </t>
    </r>
    <r>
      <rPr>
        <sz val="10"/>
        <rFont val="Times New Roman"/>
        <family val="1"/>
      </rPr>
      <t>realizowany w ramach RPO WK-P 2014-2020, Podziałania 1.5.2 w związku z przeniesieniem organizacji części przedsięwzięć z roku 2018 
   na rok 2019. Nie zmienia się ogólna wartość projektu.</t>
    </r>
  </si>
  <si>
    <t xml:space="preserve">    - zmniejszenie wydatków o kwotę 391.831 zł w związku ze zmianą harmonogramu realizacji poszczególnych działań projektowych w wyniku 
      późnego rozpoczęcia projektu i przeniesieniem środków pomiędzy latami realizacji. Ogólna wartość projektu się nie zmienia;</t>
  </si>
  <si>
    <t xml:space="preserve">    - przeniesienie planowanych wydatków między podziałkami klasyfikacji budżetowej w kwocie 5.130 zł w celu dostosowania planu wydatków do 
      wniosku o dofinansowanie;</t>
  </si>
  <si>
    <r>
      <t xml:space="preserve">Zwiększa się o kwotę 5.668 zł wydatki zaplanowane na projekt partnerski pn. </t>
    </r>
    <r>
      <rPr>
        <i/>
        <sz val="10"/>
        <rFont val="Times New Roman"/>
        <family val="1"/>
      </rPr>
      <t xml:space="preserve">"Kujawsko-Pomorskie Środowiskowe Centrum Opieki Psychogeriatrycznej w Otępieniach"  </t>
    </r>
    <r>
      <rPr>
        <sz val="10"/>
        <rFont val="Times New Roman"/>
        <family val="1"/>
      </rPr>
      <t>realizowany przez Regionalny Ośrodek Polityki Społecznej w Toruniu w ramach Programu Operacyjnego Wiedza Edukacja Rozwój 2014-2020.  Zmiana wynika z niewydatkowania środków w roku 2018 i przeniesienia ich pomiędzy latami. Ogólna wartość projektu nie ulega zmianie. Jednocześnie dokonuje się przeniesienia planowanych wydatków między podziałkami klasyfikacji budżetowej w kwocie 268 zł w związku zmianą udziału poszczególnych źródeł finansowania.</t>
    </r>
  </si>
  <si>
    <t xml:space="preserve">      - zwiększenie planowanych wydatków o kwotę 410.875 zł w związku z przeniesieniem niewydatkowanych środków z roku 2018. Nie zmienia
        się ogólna wartość projektu;</t>
  </si>
  <si>
    <r>
      <t xml:space="preserve">Określa się wydatki w kwocie 3.698.738 zł na nowy projekt pn. </t>
    </r>
    <r>
      <rPr>
        <i/>
        <sz val="10"/>
        <rFont val="Times New Roman"/>
        <family val="1"/>
      </rPr>
      <t xml:space="preserve">"Aktywna Mama, aktywny Tata" </t>
    </r>
    <r>
      <rPr>
        <sz val="10"/>
        <rFont val="Times New Roman"/>
        <family val="1"/>
      </rPr>
      <t>przewidziany do realizacji w latach 2019-2021 w ramach RPO WK-P 2014-2020, Poddziałania 8.4.1. Celem projektu jest zwiększenie aktywności zawodowej osób pełniących opiekę nad dziećmi do lat 3 i wspieranie ich w powrocie na rynek pracy po urlopach macierzyńskich/rodzicielskich/wychowawczych. Projekt zakłada finansowanie opieki nad dziećmi do lat 3 w formie voucherów obejmujących pokrycie kosztów opieki nad dzieckiem w żłobku, klubie dziecięcym, wynagrodzenia dziennego opiekuna, pokrycie kosztów wynagrodzenia i składek na ubezpieczenie społeczne niani sprawującej opiekę nad dzieckiem oraz działania aktywizujące i szkolenia wspierające proces powrotu na rynek pracy. Projekt realizowany będzie w partnerstwie z Gminą Miasta Toruń, Miastem Bydgoszcz, Gminą Miasta Grudziądz, Powiatem Inowrocławskim, Powiatem Włocławskim i Gminą Miasta Włocławek. ROPS w Toruniu pełnił będzie rolę partnera wiodącego. Powyższa kwota sfinansowana zostanie z budżetu środków europejskich w kwocie 3.309.396 zł oraz z budżetu państwa na współfinansowanie krajowe w kwocie 389.342 zł.</t>
    </r>
  </si>
  <si>
    <t>W związku z koniecznością zastosowania właściwej klasyfikacji budżetowej dla wydatków związanych ze wsparciem rodziny zmniejsza się wydatki w powyższym rozdziale:</t>
  </si>
  <si>
    <t>1. Poddziałania 6.3.1 Inwestycje w infrastrukturę przedszkolną poprzez:</t>
  </si>
  <si>
    <t>2. Poddziałania 6.3.2 Inwestycje w infrastrukturę kształcenia zawodowego poprzez:</t>
  </si>
  <si>
    <r>
      <t xml:space="preserve">Zmniejsza się o kwotę 70.000 zł wydatki zaplanowane na zadanie własne pn. </t>
    </r>
    <r>
      <rPr>
        <i/>
        <sz val="10"/>
        <rFont val="Times New Roman"/>
        <family val="1"/>
      </rPr>
      <t>"Przygotowanie dokumentacji na potrzeby realizacji projektów w ramach RPO WK-P"</t>
    </r>
    <r>
      <rPr>
        <sz val="10"/>
        <rFont val="Times New Roman"/>
        <family val="1"/>
      </rPr>
      <t xml:space="preserve"> realizowane przez Urząd Marszałkowski w Toruniu, w związku z przeniesieniem środków w ramach zadania do rozdziałów 80116 (20.000 zł) i 80140 (50.000 zł).</t>
    </r>
  </si>
  <si>
    <t>W związku z koniecznością zastosowania właściwej klasyfikacji budżetowej dla wydatków związanych ze wsparciem rodziny określa się w powyższym rozdziale wydatki:</t>
  </si>
  <si>
    <t xml:space="preserve"> - zwiększenie wydatków finansowanych ze środków własnych województwa o kwotę 75.000 zł z przeznaczeniem na pokrycie kosztów związanych 
   z organizacją XII Międzynarodowego Festiwalu Fotografii i Filmu Przyrodniczego "Sztuka Natury" Toruń 2019 oraz produkcją i emisją programu
   edukacyjnego promującego walory przyrodnicze i krajoznawcze województwa kujawsko-pomorskiego pt. "Spotkania z ekologią";</t>
  </si>
  <si>
    <t>2) przeniesieniu planowanych wydatków w kwocie 2.035.445 zł pomiędzy dotacjami dla podmiotów zaliczanych i niezaliczanych do sektora 
    finansów publicznych, w ramach Poddziałania 6.4.1 Rewitalizacja obszarów miejskich i ich obszarów funkcjonalnych w ramach ZIT.</t>
  </si>
  <si>
    <r>
      <t xml:space="preserve">        - w kwocie 18.500 zł na projekt pn. </t>
    </r>
    <r>
      <rPr>
        <i/>
        <sz val="10"/>
        <rFont val="Times New Roman"/>
        <family val="1"/>
      </rPr>
      <t>Mazagan - inspiracje</t>
    </r>
    <r>
      <rPr>
        <sz val="10"/>
        <rFont val="Times New Roman"/>
        <family val="1"/>
      </rPr>
      <t>, na który instytucja uzyskała dofinansowanie w ramach Programu Ministra Kultury 
          i Dziedzictwa Narodowego Edukacja kulturalna. Głównym celem projektu jest wzmocnienie potencjału społecznego mieszkańców 
          rewitalizowanego Bydgoskiego Przedmieścia poprzez twórcze wykorzystanie ich opowieści na temat domu i wspólnoty. Planowane działania 
          edukacyjno-animacyjne w przestrzeni podwórkowej inspirowane są powstającym spektaklem pt. Mazagan. W ramach projektu odbędą się 
          czteromiesięczne spotkania artystów i animatorów z międzypokoleniową społecznością, w efekcie których stworzone zostaną trzy instalacje - 
          nośniki lokalnych historii oraz zaprojektowana zostanie przez młodzież aplikacja mobilna z wykorzystaniem rozszerzonej rzeczywistości. Na
          koniec odbędzie się wernisaż w formie spaceru śladami instalacji i opowieści oraz pokaz spektaklu Mazagan na podwórkach;</t>
    </r>
  </si>
  <si>
    <t xml:space="preserve">    3) w kwocie 190.000 zł na remont budynku głównego Teatru. Prace obejmą zewnętrzne ściany budynku, w tym reprezentacyjną fasadę, 
       (oczyszczenie starych tynków z powłok malarskich, skucie luźnego tynku i uzupełnienie ubytków, malowanie tynku farbą elewacyjną), 
       odbicie luźnych elementów części gzymsów, rekonstrukcję brakujących gzymsów, ryzalitów wraz ze scalaniem kolorystycznym z istniejącymi
       elementami architektonicznymi i malowanie gzymsów. Wykonane zostaną również prace blacharsko-dekarskie na dachu budynku: montaż 
       obróbek blacharskich, wymiana zniszczonych elementów części rynien i rur spustowych oraz uzupełnienie obróbek z papy zgrzewalnej;</t>
  </si>
  <si>
    <t xml:space="preserve"> - o kwotę 67.098 zł na działalność statutową Instytucji  z przeznaczeniem na pokrycie kosztów polisy ubezpieczeniowej, w tym dotyczącej 
   instrumentów muzycznych;</t>
  </si>
  <si>
    <r>
      <t xml:space="preserve"> - w kwocie 15.928 zł dla Ośrodka Chopinowskiego w Szafarni na projekt pn.</t>
    </r>
    <r>
      <rPr>
        <i/>
        <sz val="10"/>
        <rFont val="Times New Roman"/>
        <family val="1"/>
      </rPr>
      <t xml:space="preserve"> Wakacje z Chopinem</t>
    </r>
    <r>
      <rPr>
        <sz val="10"/>
        <rFont val="Times New Roman"/>
        <family val="1"/>
      </rPr>
      <t>, na który instytucja uzyskała dofinansowanie
   w ramach Programu Ministra Kultury i Dziedzictwa Narodowego Muzyka. W ramach projektu przewidziano organizację na terenie województwa 
   kujawsko-pomorskiego oraz w Ośrodku łącznie 8 koncertów z muzyką Fryderyka Chopina w każdą niedzielę wakacji od 7 lipca do 25 sierpnia br. 
   Utwory Chopina prezentowane zarówno przez uznanych pianistów, jak i młodych muzyków, przeplatane będą opowieścią na temat letnich 
   wakacji kompozytora w 1824 i 1825 r. oraz lekturą fragmentów listów kompozytora, w tym redagowanego w Szafarni "Kuriera Szafarskiegiego"
   w wykonaniu aktorów;</t>
    </r>
  </si>
  <si>
    <r>
      <t xml:space="preserve"> - w kwocie 29.200 zł z przeznaczeniem na zabezpieczenie wkładu własnego w projekcie pn. </t>
    </r>
    <r>
      <rPr>
        <i/>
        <sz val="10"/>
        <rFont val="Times New Roman"/>
        <family val="1"/>
      </rPr>
      <t>XX Międzynarodowy Konkurs Twórczości 
   Plastycznej Dzieci i Młodzieży "Zawsze zielono, zawsze niebiesko"</t>
    </r>
    <r>
      <rPr>
        <sz val="10"/>
        <rFont val="Times New Roman"/>
        <family val="1"/>
      </rPr>
      <t>, na który instytucja uzyskała dofinansowanie w ramach Programu Ministra 
   Kultury i Dziedzictwa Narodowego Edukacja kulturalna. Celem projektu jest zainteresowanie dzieci i młodzieży problemami ochrony 
   środowiska i otaczającej nas przyrody, rozwijanie kreatywności, wrażliwości i wyobraźni plastycznej a także promocja twórczo działających 
   szkół, przedszkoli i ośrodków kultury. Przedsięwzięcie składa się z cyklu intermedialnych, będących rodzajem integracyjnych zabaw warsztatów 
   plastycznych, konkursu z udziałem kilkunastu tysięcy uczestników oraz podsumowującej wystawy najbardziej interesujących, oryginalnych 
   przykładów współczesnej plastyki dziecięcej z różnych stron świata a także spotkań, wykładów, wystaw towarzyszących z udziałem ekologów, 
   biologów, fotografików przyrody;</t>
    </r>
  </si>
  <si>
    <r>
      <t xml:space="preserve">    - w kwocie 8.000 zł na projekt pn. </t>
    </r>
    <r>
      <rPr>
        <i/>
        <sz val="10"/>
        <rFont val="Times New Roman"/>
        <family val="1"/>
      </rPr>
      <t>RUCH-WYOBRAŹNIA-INTEGRACJA "Teatr bez barier"</t>
    </r>
    <r>
      <rPr>
        <sz val="10"/>
        <rFont val="Times New Roman"/>
        <family val="1"/>
      </rPr>
      <t>, na który instytucja uzyskała dofinansowanie 
      w ramach Programu Ministra Kultury i Dziedzictwa Narodowego Edukacja kulturalna. Projekt skierowany jest do młodych osób 
      niepełnosprawnych intelektualnie i ich opiekunów, nauczycieli i rodzin. Wezmą w nim udział wychowankowie Kujawsko-Pomorskiego 
      Specjalnego Ośrodka Szkolno-Wychowawczego w Toruniu i młodzież licealna. Celem projektu jest aktywizacja kulturalna oraz integracja 
      młodych osób. Odbędzie się 7 spotkań warsztatowych tematycznie powiązanych z teatrem. Warsztaty, organizowane głównie w Mediatece, 
      pozwolą poznać młodzieży, jak można spędzać wolny czas, nawiązać bliskie relacje z innymi, co pozwoli na przełamywanie barier, wpłynie na 
      wywołanie pozytywnych emocji, nauczy współpracy i akceptacji drugiego człowieka. Warsztaty zakończą się spektaklem teatralnym 
      przygotowanym wspólnie podczas zajęć;</t>
    </r>
  </si>
  <si>
    <r>
      <t xml:space="preserve">      - w kwocie 15.600 zł na projekt pn.</t>
    </r>
    <r>
      <rPr>
        <i/>
        <sz val="10"/>
        <rFont val="Times New Roman"/>
        <family val="1"/>
      </rPr>
      <t xml:space="preserve"> Kompanijka. </t>
    </r>
    <r>
      <rPr>
        <sz val="10"/>
        <rFont val="Times New Roman"/>
        <family val="1"/>
      </rPr>
      <t xml:space="preserve">Zadaniem projektu jest zaszczepienie w młodzieży pasji do gier książkowych (labiryntowych
        i mieszanych), tradycyjnych, które opierają się głównie na wyobraźni oraz do gier z wykorzystaniem nowych technologii, wykorzystujących 
        rozszerzoną rzeczywistość (VR). W ramach przedsięwzięcia zakupione zostaną pakiety gier planszowych i gier multimedialnych o charakterze
        edukacyjnym, stanowiska VR wyposażone zostaną w gogle i kontrolery. W okresie wakacyjnym odbywać się będą turnieje planszówek, 
        spotkania z wirtualną rzeczywistością oraz zabawy z tzw. gamebookami, które pozwalają graczowi-czytelnikowi wpływać na fabułę opowieści;  </t>
    </r>
  </si>
  <si>
    <r>
      <t xml:space="preserve">      - w kwocie 16.900 zł na projekt pn.</t>
    </r>
    <r>
      <rPr>
        <i/>
        <sz val="10"/>
        <rFont val="Times New Roman"/>
        <family val="1"/>
      </rPr>
      <t xml:space="preserve"> Biblioteka - twórczo i aktywnie. </t>
    </r>
    <r>
      <rPr>
        <sz val="10"/>
        <rFont val="Times New Roman"/>
        <family val="1"/>
      </rPr>
      <t>Celem projektu jest podniesienie kompetencji zawodowych bibliotekarzy,
        wykraczających poza standardowe umiejętności bibliotekarskie i wdrożenie w bibliotekach nowych narzędzi i usług. W ramach 
        przedsięwzięcia zorganizowany będzie cykl szkoleń warsztatowych, doskonalących umiejętności w zakresie działań animacyjnych i 
        edukacyjnych, aby tworzyć pozytywny wizerunek biblioteki jako miejsca nowoczesnego, zapewniającego atrakcyjne formy spędzania czasu 
        wolnego. Przeprowadzonych zostanie 9 szkoleń na temat gry miejskiej i gier planszowych oraz social mediów. Szkolenia obejmą 180 
        bibliotekarzy samorządowych bibliotek publicznych z regionu;</t>
    </r>
  </si>
  <si>
    <t xml:space="preserve">    2) na wkład własny w projektach przewidzianych do realizacji w ramach RPO WK-P 2014-2020, Poddziałania 4.6.2 Wsparcie ochrony zabytków 
        kultury w ramach ZIT:</t>
  </si>
  <si>
    <r>
      <t xml:space="preserve"> - Muzeum Etnograficznego w Toruniu w kwocie 15.903 zł z przeznaczeniem na zabezpieczenie wkładu własnego w projekcie pn.</t>
    </r>
    <r>
      <rPr>
        <i/>
        <sz val="10"/>
        <rFont val="Times New Roman"/>
        <family val="1"/>
      </rPr>
      <t xml:space="preserve"> Zakup kolekcji 
   rzeźb Józefa Soboty (1894-1979) artysty ludowego ze wsi Regut, w woj. mazowieckim</t>
    </r>
    <r>
      <rPr>
        <sz val="10"/>
        <rFont val="Times New Roman"/>
        <family val="1"/>
      </rPr>
      <t>, na który instytucja uzyskała dofinansowanie 
   w ramach Programu Ministra Kultury i Dziedzictwa Narodowego Kolekcje muzealne. W ramach zadania przewidziano zakup 46 rzeźb autorstwa 
   Józefa Soboty wykonanych w latach 1973-1976 i w tym czasie zgromadzonych przez lekarza Andrzeja Michała Korsaka z Warszawy, leczącego 
   artystę na prośbę znanego kolekcjonera polskiej sztuki ludowej Zimmerrera. Rzeźby zakupione zostaną od syna lekarza Michała Bartłomieja 
   Korsaka, który odziedziczył je po śmierci ojca. Zakupiona kolekcja wzbogaci dotychczasowy zbiór prac (5 rzeźb) artysty. Udostępniona będzie
   na stronie internetowej muzeum w formie wystawy wirtualnej z komentarzem tekstowym na jej temat i prezentacją dzieł.</t>
    </r>
  </si>
  <si>
    <r>
      <t xml:space="preserve"> - o kwotę 100.000 zł na zadanie własne pn. </t>
    </r>
    <r>
      <rPr>
        <i/>
        <sz val="10"/>
        <rFont val="Times New Roman"/>
        <family val="1"/>
      </rPr>
      <t xml:space="preserve">"Upowszechnianie kultury" </t>
    </r>
    <r>
      <rPr>
        <sz val="10"/>
        <rFont val="Times New Roman"/>
        <family val="1"/>
      </rPr>
      <t>z przeznaczeniem na nagrody z okazji świąt środowiskowych i jubileuszy 
   wojewódzkich instytucji kultury oraz dofinansowanie przedsięwzięć kulturalnych organizowanych na terenie województwa;</t>
    </r>
  </si>
  <si>
    <r>
      <t xml:space="preserve"> - w kwocie 137.900 zł na projekt pn. </t>
    </r>
    <r>
      <rPr>
        <i/>
        <sz val="10"/>
        <rFont val="Times New Roman"/>
        <family val="1"/>
      </rPr>
      <t xml:space="preserve">"Kujawsko-Pomorskie - rozwój poprzez kulturę 2017" </t>
    </r>
    <r>
      <rPr>
        <sz val="10"/>
        <rFont val="Times New Roman"/>
        <family val="1"/>
      </rPr>
      <t>realizowany w ramach RPO WK-P 2014-2020, 
   Działania 4.4 z przeznaczeniem na wypłatę dotacji dla dwóch partnerów projektu, zgodnie ze złożonymi wnioskami o płatność końcową;</t>
    </r>
  </si>
  <si>
    <t xml:space="preserve">   1) Gostynińsko-Włocławskiego Parku Krajobrazowego w kwocie 20.000 zł z przeznaczeniem na przedsięwzięcie "Jednodniowe zajęcia 
       edukacyjne na terenie Gostynińsko-Włocławskiego Parku Krajobrazowego";</t>
  </si>
  <si>
    <r>
      <t>Dokonuje się przeniesienia planowanych wydatków między podziałkami klasyfikacji budżetowej w kwocie 50.000 zł w zadaniu własnym pn.</t>
    </r>
    <r>
      <rPr>
        <i/>
        <sz val="10"/>
        <rFont val="Times New Roman"/>
        <family val="1"/>
      </rPr>
      <t xml:space="preserve"> "Mała architektura i budowa infrastruktury sportowej przy obiektach edukacyjnych - wsparcie finansowe"</t>
    </r>
    <r>
      <rPr>
        <sz val="10"/>
        <rFont val="Times New Roman"/>
        <family val="1"/>
      </rPr>
      <t xml:space="preserve"> w celu umożliwienia składania wniosków podmiotom niezaliczanym do sektora finansów publicznych. </t>
    </r>
  </si>
  <si>
    <t>Ponadto rozszerza się zakres upoważnień dla Zarządu Województwa do dokonywania zmian w planie dochodów i wydatków budżetu województwa w związku ze zmianami art. 258 ustawy o finansach publicznych wprowadzonymi ustawą z dnia 14 grudnia 2018 r. o zmianie ustawy o finansach publicznych oraz niektórych innych ustaw (Dz. U. poz. 2500).</t>
  </si>
  <si>
    <r>
      <t xml:space="preserve">     2) pn. </t>
    </r>
    <r>
      <rPr>
        <i/>
        <sz val="10"/>
        <rFont val="Times New Roman"/>
        <family val="1"/>
      </rPr>
      <t>"Rozbudowa drogi wojewódzkiej Nr 548 Stolno-Wąbrzeźno od km 0+005 do km 29+619 z wyłączeniem węzła autostradowego 
         w m. Lisewo od km 14+144 do km 15+146"</t>
    </r>
    <r>
      <rPr>
        <sz val="10"/>
        <rFont val="Times New Roman"/>
        <family val="1"/>
      </rPr>
      <t>:</t>
    </r>
  </si>
  <si>
    <r>
      <t xml:space="preserve">     3) pn. </t>
    </r>
    <r>
      <rPr>
        <i/>
        <sz val="10"/>
        <rFont val="Times New Roman"/>
        <family val="1"/>
      </rPr>
      <t>"Przebudowa i rozbudowa drogi wojewódzkiej Nr 559 na odcinku Lipno - Kamień Kotowy - granica województwa":</t>
    </r>
  </si>
  <si>
    <r>
      <t xml:space="preserve">     4) pn. </t>
    </r>
    <r>
      <rPr>
        <i/>
        <sz val="10"/>
        <rFont val="Times New Roman"/>
        <family val="1"/>
      </rPr>
      <t>"Rozbudowa drogi wojewódzkiej Nr 240 Chojnice-Świecie od km 23+190 do km 36+817 i od km 62+877 do km 65+718":</t>
    </r>
  </si>
  <si>
    <t xml:space="preserve">             - przeniesienie planowanych wydatków między podziałkami klasyfikacji budżetowej w kwocie 1.897 zł w celu urealnienia planu na 
               dodatkowe wynagrodzenie roczne do faktycznego wykonania;</t>
  </si>
  <si>
    <t xml:space="preserve">         a) w planie finansowym Urzędu Marszałkowskiego w zakresie wydatków bieżących: </t>
  </si>
  <si>
    <t xml:space="preserve">             - przeniesienie planowanych wydatków między podziałkami klasyfikacji budżetowej w kwocie 2.142 zł w celu urealnienia planu na 
               dodatkowe wynagrodzenie roczne do faktycznego wykonania;</t>
  </si>
  <si>
    <t xml:space="preserve">             - przeniesienie planowanych wydatków między podziałkami klasyfikacji budżetowej w kwocie 3.217 zł w celu urealnienia planu na 
               dodatkowe wynagrodzenie roczne do faktycznego wykonania;</t>
  </si>
  <si>
    <t xml:space="preserve">             - przeniesienie planowanych wydatków między podziałkami klasyfikacji budżetowej w kwocie 2.165 zł w celu urealnienia planu na 
               dodatkowe wynagrodzenie roczne do faktycznego wykonania;</t>
  </si>
  <si>
    <r>
      <t xml:space="preserve">     5) pn.</t>
    </r>
    <r>
      <rPr>
        <i/>
        <sz val="10"/>
        <rFont val="Times New Roman"/>
        <family val="1"/>
      </rPr>
      <t xml:space="preserve"> "Przebudowa wraz z rozbudową drogi wojewódzkiej Nr 265 Brześć Kujawski-Gostynin od km 0+003 do km 19+117" :</t>
    </r>
  </si>
  <si>
    <t xml:space="preserve">             - przeniesienie planowanych wydatków między podziałkami klasyfikacji budżetowej w kwocie 790 zł w celu urealnienia planu na 
               dodatkowe wynagrodzenie roczne do faktycznego wykonania;</t>
  </si>
  <si>
    <t xml:space="preserve">              w zakresie wydatków bieżących: </t>
  </si>
  <si>
    <t xml:space="preserve">               - przeniesienie planowanych wydatków między podziałkami klasyfikacji budżetowej w kwocie 51 zł w celu urealnienia planu na 
                 dodatkowe wynagrodzenie roczne do faktycznego wykonania;</t>
  </si>
  <si>
    <t xml:space="preserve">               - przeniesienie planowanych wydatków między podziałkami klasyfikacji budżetowej w kwocie 211 zł w celu urealnienia planu na 
                 dodatkowe wynagrodzenie roczne do faktycznego wykonania;</t>
  </si>
  <si>
    <t xml:space="preserve">               - przeniesienie planowanych wydatków między podziałkami klasyfikacji budżetowej w kwocie 12 zł w celu urealnienia planu na 
                 dodatkowe wynagrodzenie roczne do faktycznego wykonania;</t>
  </si>
  <si>
    <t xml:space="preserve">               - przeniesienie planowanych wydatków między podziałkami klasyfikacji budżetowej w kwocie 297 zł w celu urealnienia planu na 
                 dodatkowe wynagrodzenie roczne do faktycznego wykonania;</t>
  </si>
  <si>
    <t xml:space="preserve">              w zakresie wydatków inwestycyjnych: </t>
  </si>
  <si>
    <t xml:space="preserve">               - zmniejszenie wydatków finansowanych z budżetu środków europejskich o kwotę 94.095 zł;</t>
  </si>
  <si>
    <r>
      <t xml:space="preserve">     6) pn.</t>
    </r>
    <r>
      <rPr>
        <i/>
        <sz val="10"/>
        <rFont val="Times New Roman"/>
        <family val="1"/>
      </rPr>
      <t xml:space="preserve"> "Przebudowa i rozbudowa drogi wojewódzkiej Nr 255 Pakość - Strzelno od km 0+005 do km 21+910. Etap I - Rozbudowa drogi 
         wojewódzkiej Nr 255 na odc. od km 0+005 do km 2+220, dł. 2,215 km" </t>
    </r>
    <r>
      <rPr>
        <sz val="10"/>
        <rFont val="Times New Roman"/>
        <family val="1"/>
      </rPr>
      <t>w zakresie wydatków bieżących:</t>
    </r>
  </si>
  <si>
    <t xml:space="preserve">         b) przeniesienie planowanych wydatków między podziałkami klasyfikacji budżetowej w kwocie 1.365 zł w części ujętej w planie finansowym
             Urzędu Marszałkowskiego w celu urealnienia planu na dodatkowe wynagrodzenie roczne do faktycznego wykonania;</t>
  </si>
  <si>
    <r>
      <t xml:space="preserve">    2. Działania 3.4 Zrównoważona mobilność miejska i promowanie strategii niskoemisyjnych - projekt pn.</t>
    </r>
    <r>
      <rPr>
        <i/>
        <sz val="10"/>
        <rFont val="Times New Roman"/>
        <family val="1"/>
      </rPr>
      <t xml:space="preserve"> "Przebudowa wraz z rozbudową 
        drogi wojewódzkiej nr 265 Brześć Kujawski-Gostynin od km 0+003 do km 19+117 w zakresie dotyczącym budowy ciągów pieszo-
        rowerowych":</t>
    </r>
    <r>
      <rPr>
        <sz val="10"/>
        <rFont val="Times New Roman"/>
        <family val="1"/>
      </rPr>
      <t xml:space="preserve"> </t>
    </r>
  </si>
  <si>
    <t xml:space="preserve">               - przeniesienie planowanych wydatków między podziałkami klasyfikacji budżetowej w kwocie 42 zł w celu urealnienia planu na 
                 dodatkowe wynagrodzenie roczne do faktycznego wykonania;</t>
  </si>
  <si>
    <t xml:space="preserve">               - zwiększenie wydatków finansowanych z dotacji od jednostek samorządu terytorialnego stanowiących wkład gmin na 
                 współfinansowanie budowy ciągów pieszo-rowerowych o kwotę 122.214 zł w związku z przeniesieniem środków niewydatkowanych
                 w roku 2018 ;</t>
  </si>
  <si>
    <t xml:space="preserve">         a) zwiększenie wydatków łącznie o kwotę 117.590 zł, w tym w planie finansowym Urzędu Marszałkowskiego  o kwotę 19.214 zł oraz w planie 
             finansowym Zarządu Dróg Wojewódzkich w Bydgoszczy o kwotę 98.376 zł w związku z przeniesieniem z roku 2018 niewydatkowanych 
             środków na zarządzania projektem. Ogólna wartość projektu się nie zmienia;</t>
  </si>
  <si>
    <t xml:space="preserve">        1) określenie wydatków finansowanych z dotacji od jednostek samorządu terytorialnego w kwocie 538.708 zł;</t>
  </si>
  <si>
    <t xml:space="preserve">             - zwiększenie wydatków o kwotę 26.603 zł w związku z przeniesieniem z roku 2018 niewydatkowanych środków na zarządzania projektem; </t>
  </si>
  <si>
    <t xml:space="preserve">               - zwiększenie wydatków o kwotę 65.819 zł w związku z przeniesieniem z roku 2018 niewydatkowanych środków na zarządzania projektem
                 oraz obsługę prawną; </t>
  </si>
  <si>
    <t xml:space="preserve">               - określenie wydatków  niekwalifikowalnych w kwocie 61.605 zł w związku z nałożeniem korekty finansowej na usługę inżyniera kontraktu;</t>
  </si>
  <si>
    <t xml:space="preserve">             - zwiększenie wydatków o kwotę 46.773 zł w związku z przeniesieniem z roku 2018 niewydatkowanych środków na zarządzania projektem; </t>
  </si>
  <si>
    <t xml:space="preserve">               - zwiększenie wydatków o kwotę 191.689 zł w związku z przeniesieniem z roku 2018 niewydatkowanych środków na zarządzania projektem
                 oraz obsługę prawną; </t>
  </si>
  <si>
    <t xml:space="preserve">               - określenie wydatków niekwalifikowalnych w kwocie 1.000.000 zł na zabezpieczenie placu budowy;</t>
  </si>
  <si>
    <t xml:space="preserve">               - zwiększenie wydatków finansowanych ze środków własnych województwa o kwotę 2.889 zł;</t>
  </si>
  <si>
    <t xml:space="preserve">             - zwiększenie wydatków o kwotę 29.984 zł w związku z przeniesieniem z roku 2018 niewydatkowanych środków na zarządzania projektem; </t>
  </si>
  <si>
    <t xml:space="preserve">               - zwiększenie wydatków o kwotę 66.592 zł w związku z przeniesieniem z roku 2018 niewydatkowanych środków na zarządzania projektem
                 oraz obsługę prawną; </t>
  </si>
  <si>
    <t xml:space="preserve">               - określenie wydatków niekwalifikowalnych w kwocie 5.000.020 zł w związku z nałożeniem korekty finansowej na roboty budowlane;</t>
  </si>
  <si>
    <t xml:space="preserve">             - zwiększenie wydatków o kwotę 30.804 zł w związku z przeniesieniem z roku 2018 niewydatkowanych środków na zarządzania projektem; </t>
  </si>
  <si>
    <t xml:space="preserve">               - zwiększenie wydatków o kwotę 79.305 zł w związku z przeniesieniem z roku 2018 niewydatkowanych środków na zarządzania projektem
                 oraz obsługę prawną; </t>
  </si>
  <si>
    <t xml:space="preserve">             - zwiększenie wydatków o kwotę 10.964 zł w związku z przeniesieniem z roku 2018 niewydatkowanych środków na zarządzania projektem; </t>
  </si>
  <si>
    <t xml:space="preserve">               - zwiększenie wydatków o kwotę 69.857 zł w związku z przeniesieniem z roku 2018 niewydatkowanych środków na zarządzania projektem
                 oraz obsługę prawną; </t>
  </si>
  <si>
    <t xml:space="preserve">               - określenie wydatków  niekwalifikowalnych w kwocie 50.601 zł w związku z nałożeniem korekty finansowej na usługę inżyniera kontraktu;</t>
  </si>
  <si>
    <t xml:space="preserve">               - zwiększenie wydatków o kwotę 646.937 zł, w tym  finansowanych z budżetu środków europejskich o kwotę 643.721 zł oraz ze środków 
                 własnych województwa o kwotę 3.216 zł w związku z przeniesieniem środków niewydatkowanych w roku 2018 na skutek opóźnień 
                 w realizacji inwestycji spowodowanych problemami wykonawcy wynikających z braku podwykonawców, wyższych cen materiałów
                 i paliw oraz błędami i niezgodnościami w dokumentacji projektowej. Ogólna wartość projektu się nie zmienia;</t>
  </si>
  <si>
    <t xml:space="preserve">        2) zwiększenie wydatków finansowanych z budżetu środków europejskich o kwotę 768.425 zł. </t>
  </si>
  <si>
    <t>Środki w łącznej kwocie 1.307.133 zł przeniesione zostają z roku 2018 w związku z brakiem możliwości rozpoczęcia budowy ciągów pieszo-rowerowych, na skutek opóźnień w robotach drogowych realizowanych na drodze wojewódzkiej nr 265 w ramach działania 5.1 RPO WK-P.</t>
  </si>
  <si>
    <r>
      <t xml:space="preserve">    - o kwotę 174.720 zł na projekt pn. </t>
    </r>
    <r>
      <rPr>
        <i/>
        <sz val="10"/>
        <rFont val="Times New Roman"/>
        <family val="1"/>
      </rPr>
      <t xml:space="preserve">"Rozbudowa drogi wojewódzkiej Nr 251 Kaliska-Inowrocław na odcinku od km 19+649 (od granicy 
      województwa kujawsko-pomorskiego) do km 34+200 oraz od km 34+590,30 do km 35+290 wraz z przebudową mostu na rzece 
      Gąsawka w miejscowości Żnin" </t>
    </r>
    <r>
      <rPr>
        <sz val="10"/>
        <rFont val="Times New Roman"/>
        <family val="1"/>
      </rPr>
      <t>(Działanie 5.1);</t>
    </r>
  </si>
  <si>
    <r>
      <t xml:space="preserve"> - na projekt pn. </t>
    </r>
    <r>
      <rPr>
        <i/>
        <sz val="10"/>
        <rFont val="Times New Roman"/>
        <family val="1"/>
      </rPr>
      <t xml:space="preserve">"Infostrada Kujaw i Pomorza 2.0" </t>
    </r>
    <r>
      <rPr>
        <sz val="10"/>
        <rFont val="Times New Roman"/>
        <family val="1"/>
      </rPr>
      <t>realizowany w ramach RPO WK-P 2014-2020, Działania 2.1 o kwotę 2.308 zł w celu 
   urealnienia dotacji od partnerów projektu - jednostek samorządu terytorialnego oraz podmiotów należących do sektora publicznego;</t>
    </r>
  </si>
  <si>
    <r>
      <t xml:space="preserve">         pn. </t>
    </r>
    <r>
      <rPr>
        <i/>
        <sz val="10"/>
        <rFont val="Times New Roman"/>
        <family val="1"/>
      </rPr>
      <t>"Rozbudowa drogi wojewódzkiej Nr 251 Kaliska-Inowrocław na odcinku od km 19+649 
         (od granicy województwa kujawsko-pomorskiego) do km 34+200 oraz od km 34+590,30 do km 
         35+290 wraz z przebudową mostu na rzece Gąsawka w miejscowości Żnin"</t>
    </r>
  </si>
  <si>
    <r>
      <t xml:space="preserve">         pn. </t>
    </r>
    <r>
      <rPr>
        <i/>
        <sz val="10"/>
        <rFont val="Times New Roman"/>
        <family val="1"/>
      </rPr>
      <t>"Artyści w zawodzie-Modernizacja warsztatów kształcenia zawodowego w K-PSOSW im. Korczaka 
         w Toruniu"</t>
    </r>
  </si>
  <si>
    <r>
      <t xml:space="preserve">      -  Poddziałania 9.3.2 Rozwój usług społecznych, na projekt pn. </t>
    </r>
    <r>
      <rPr>
        <i/>
        <sz val="10"/>
        <rFont val="Times New Roman"/>
        <family val="1"/>
      </rPr>
      <t>"Rodzina w Centrum 2"</t>
    </r>
  </si>
  <si>
    <r>
      <t>1. określenie planowanych dochodów bieżących w ramach Poddziałania 8.4.1 Wsparcie zatrudnienia osób 
    pełniących funkcje opiekuńcze, na projekt pn.</t>
    </r>
    <r>
      <rPr>
        <i/>
        <sz val="10"/>
        <rFont val="Times New Roman"/>
        <family val="1"/>
      </rPr>
      <t xml:space="preserve"> "Aktywna Mama, aktywny Tata"</t>
    </r>
  </si>
  <si>
    <r>
      <t xml:space="preserve">1. określenie planowanych dochodów w ramach Poddziałania 8.4.1 Wsparcie zatrudnienia osób pełniących 
    funkcje opiekuńcze, na projekt pn. </t>
    </r>
    <r>
      <rPr>
        <i/>
        <sz val="10"/>
        <rFont val="Times New Roman"/>
        <family val="1"/>
      </rPr>
      <t>"Aktywna Mama, aktywny Tata"</t>
    </r>
  </si>
  <si>
    <r>
      <t xml:space="preserve">       - Poddziałania 9.3.2 Rozwój usług społecznych, na projekt pn. </t>
    </r>
    <r>
      <rPr>
        <i/>
        <sz val="10"/>
        <rFont val="Times New Roman"/>
        <family val="1"/>
      </rPr>
      <t>"Rodzina w Centrum 2"</t>
    </r>
  </si>
  <si>
    <t xml:space="preserve"> - zwiększenie dochodów z budżetu środków europejskich o kwotę 5.918 zł;</t>
  </si>
  <si>
    <t xml:space="preserve"> - zmniejszenie dochodów z budżetu państwa na współfinansowanie krajowe o kwotę 250 zł.</t>
  </si>
  <si>
    <r>
      <t xml:space="preserve">Określa się dochody z tytułu dotacji celowej z budżetu państwa na projekt partnerski pn. </t>
    </r>
    <r>
      <rPr>
        <i/>
        <sz val="10"/>
        <rFont val="Times New Roman"/>
        <family val="1"/>
      </rPr>
      <t xml:space="preserve">"Toruńska szkoła ćwiczeń dla województwa kujawsko-pomorskiego" </t>
    </r>
    <r>
      <rPr>
        <sz val="10"/>
        <rFont val="Times New Roman"/>
        <family val="1"/>
      </rPr>
      <t>przewidziany do realizacji przez Bibliotekę Pedagogiczną w Toruniu w ramach Programu Operacyjnego Wiedza Edukacja Rozwój 2014-2020, Działania 2.10 w łącznej kwocie 36.404 zł, tym z budżetu środków europejskich w kwocie 30.681 zł oraz z budżetu państwa na współfinansowanie krajowe w kwocie 5.723 zł (umowa o partnerstwie na rzecz realizacji projektu podpisana z Gminą Miasta Toruń i UMK w Toruniu).</t>
    </r>
  </si>
  <si>
    <t>w związku z niewydatkowaniem środków w roku 2018 i ze zmianą udziału dofinansowania z poszczególnych źródeł finansowania.</t>
  </si>
  <si>
    <t xml:space="preserve">   Wymiana zbiorników retencyjnych na wodę
   w miejscowości Dębniaki</t>
  </si>
  <si>
    <r>
      <t xml:space="preserve"> - na zadanie własne pn. </t>
    </r>
    <r>
      <rPr>
        <i/>
        <sz val="10"/>
        <rFont val="Times New Roman"/>
        <family val="1"/>
      </rPr>
      <t xml:space="preserve">"Europejska Sieć Dziedzictwa Kulinarnego" </t>
    </r>
    <r>
      <rPr>
        <sz val="10"/>
        <rFont val="Times New Roman"/>
        <family val="1"/>
      </rPr>
      <t>o kwotę 150 zł, tj. do wysokości przewidzianych wpływów z opłat za 
   członkostwo w regionalnej sieci Dziedzictwo Kulinarne Kujawy i Pomorze z przeznaczeniem na działania promujące;</t>
    </r>
  </si>
  <si>
    <t xml:space="preserve"> - dochody z tytułu dotacji z funduszy celowych zaplanowane z Wojewódzkiego Funduszu Ochrony Środowiska i Gospodarki Wodnej w Toruniu 
   łącznie o kwotę 151.670 zł, na podstawie informacji o udzieleniu dotacji na przedsięwzięcia przewidziane do realizacji przez parki krajobrazowe;</t>
  </si>
  <si>
    <r>
      <t xml:space="preserve">Określa się wydatki w kwocie 20.000 zł na zadanie własne pn. </t>
    </r>
    <r>
      <rPr>
        <i/>
        <sz val="10"/>
        <rFont val="Times New Roman"/>
        <family val="1"/>
      </rPr>
      <t>"Zadania w zakresie rozwoju nauki, badań, wdrożeń oraz innowacyjności"</t>
    </r>
    <r>
      <rPr>
        <sz val="10"/>
        <rFont val="Times New Roman"/>
        <family val="1"/>
      </rPr>
      <t xml:space="preserve"> z przeznaczeniem na realizację przedsięwzięć związanych z Regionalną Strategią Innowacji oraz współpracą z partnerami naukowymi i biznesowymi oraz na bieżące funkcjonowanie Wydziału Nauki i Innowacyjności Departamentu Planowania Strategicznego i Rozwoju Gospodarczego UM.</t>
    </r>
  </si>
  <si>
    <r>
      <t xml:space="preserve">Wprowadza się następujące zmiany w projekcie pn. </t>
    </r>
    <r>
      <rPr>
        <i/>
        <sz val="10"/>
        <rFont val="Times New Roman"/>
        <family val="1"/>
      </rPr>
      <t>"W Kujawsko-Pomorskiem Mówisz-masz-certyfikowane szkolenie językowe"</t>
    </r>
    <r>
      <rPr>
        <sz val="10"/>
        <rFont val="Times New Roman"/>
        <family val="1"/>
      </rPr>
      <t xml:space="preserve"> realizowanym w ramach RPO WK-P 2014-2020, Poddziałania 10.4.1:</t>
    </r>
  </si>
  <si>
    <t>Zwiększa się o kwotę 19.026 zł wydatki zaplanowane na Projekt Digitourism realizowany w ramach Programu INTERREG Europa w związku z przeniesieniem z roku 2018 kosztów związanych z organizacją wyjazdów zagranicznych dla pracowników jednostek organizacyjnych Województwa oraz niewydatkowanych środków na zarządzanie projektem. Nie zmienia się ogólna wartość projektu. Ponadto dokonuje się przeniesienia planowanych wydatków między podziałkami klasyfikacji budżetowej w kwocie 944 zł w celu urealnienia planu na dodatkowe wynagrodzenie roczne.</t>
  </si>
  <si>
    <r>
      <t xml:space="preserve">Określa się wydatki w kwocie 18.293 zł na zadanie pn. </t>
    </r>
    <r>
      <rPr>
        <i/>
        <sz val="10"/>
        <rFont val="Times New Roman"/>
        <family val="1"/>
      </rPr>
      <t xml:space="preserve">"Przywrócenie równowagi ekologicznej na terenach gmin województwa kujawsko-pomorskiego w związku z budową autostrady A1 w latach 2011-2015". </t>
    </r>
    <r>
      <rPr>
        <sz val="10"/>
        <rFont val="Times New Roman"/>
        <family val="1"/>
      </rPr>
      <t>Powyższa kwota przeznaczona zostanie na pomoc finansową dla gminy Kowal na zadanie inwestycyjne pn. "Budowa instalacji fotowoltanicznych na budynkach użyteczności publicznej (SUW Nakonowo, SUW Grabkowo, SUW Dębniaki, oczyszczalnia Gołaszewo" realizowane w celu zrekompensowania strat przyrodniczych i środowiskowych powstałych w wyniku budowy autostrady A-1 (zmiana klasyfikacji budżetowej dla zadania i przeniesienie zakresu rzeczowego zadania z rozdziału 90005).</t>
    </r>
  </si>
  <si>
    <r>
      <t xml:space="preserve">     1) pn. </t>
    </r>
    <r>
      <rPr>
        <i/>
        <sz val="10"/>
        <rFont val="Times New Roman"/>
        <family val="1"/>
      </rPr>
      <t>"Rozbudowa drogi wojewódzkiej Nr 251 Kaliska - Inowrocław na odcinku od km 19+649 (od granicy województwa kujawsko-
         pomorskiego) do km 34+200 oraz od km 34+590,30 do km 35+290 wraz z przebudową mostu na rzece Gąsawka w miejscowości Żnin":</t>
    </r>
  </si>
  <si>
    <t xml:space="preserve">               - zwiększenie wydatków finansowanych ze środków własnych województwa o kwotę 32.490 zł oraz z dotacji od jednostek samorządu 
                 terytorialnego stanowiących wkład gmin na współfinansowanie budowy ciągów pieszo-rowerowych o kwotę 174.720 zł. Środki 
                 przeniesione zostają z roku 2018. Ogólna wartość inwestycji się nie zmienia;</t>
  </si>
  <si>
    <t xml:space="preserve">              w zakresie wydatków inwestycyjnych - łączne zwiększenie o kwotę 1.642.889 zł, w tym wydatków finansowanych z dotacji od jednostek 
              samorządu terytorialnego stanowiących wkład gmin na współfinansowanie budowy ciągów pieszo-rowerowych o kwotę 196.000 zł, 
              w związku z przeniesieniem środków niewydatkowanych w roku 2018 na skutek opóźnień w realizacji inwestycji wynikających z robót 
              dodatkowych i zmian w dokumentacji projektowej. Ogólna wartość projektu się nie zmienia;</t>
  </si>
  <si>
    <r>
      <t xml:space="preserve">W ramach zadania pn. </t>
    </r>
    <r>
      <rPr>
        <i/>
        <sz val="10"/>
        <rFont val="Times New Roman"/>
        <family val="1"/>
      </rPr>
      <t>"Gospodarka przestrzenna"</t>
    </r>
    <r>
      <rPr>
        <sz val="10"/>
        <rFont val="Times New Roman"/>
        <family val="1"/>
      </rPr>
      <t xml:space="preserve"> określa się wydatki finansowane z Wojewódzkiego Funduszu Ochrony Środowiska i Gospodarki Wodnej w Toruniu w kwocie 40.000 zł w związku z otrzymaniem promesy udzielenia dotacji na przedsięwzięcie pn. "Opracowanie metodologii sporządzania audytu krajobrazowego dla województwa kujawsko-pomorskiego".</t>
    </r>
  </si>
  <si>
    <t xml:space="preserve">        - zwiększenie planowanych wydatków bieżących o kwotę 22.550 zł w związku z przeniesieniem wydatków pomiędzy latami realizacji;</t>
  </si>
  <si>
    <t xml:space="preserve">         - zwiększenie planowanych wydatków o kwotę 7.764.485 zł w związku z przeniesieniem z roku 2018 części zakresu rzeczowo-finansowego 
           z uwagi na wydłużone procedury przetargowe u partnerów projektu oraz w wyniku zwiększenia ogólnej wartości zadania na skutek
           rozszerzenia zakresu rzeczowego o doposażenie w urządzenia medyczne i systemy bezpośrednio związane z wytwarzaniem elektronicznej 
          dokumentacji medycznej;</t>
  </si>
  <si>
    <t xml:space="preserve">    - zwiększenie planowanych wydatków o kwotę 2.775.278 zł w związku z brakiem ofert na niektóre pakiety w postępowaniu przetargowym 
      przeprowadzonym w roku 2018 na zakup sprzętu do digitalizacji dla partnerów i koniecznością przeniesienia środków na rok 2019. Ogólna 
      wartość projektu się nie zmienia.</t>
  </si>
  <si>
    <r>
      <t>W ramach zadania pn.</t>
    </r>
    <r>
      <rPr>
        <i/>
        <sz val="10"/>
        <rFont val="Times New Roman"/>
        <family val="1"/>
      </rPr>
      <t xml:space="preserve"> "Program Przeciwdziałanie wykluczeniu cyfrowemu osób najuboższych oraz niepełnosprawnych"</t>
    </r>
    <r>
      <rPr>
        <sz val="10"/>
        <rFont val="Times New Roman"/>
        <family val="1"/>
      </rPr>
      <t xml:space="preserve"> zwiększa się wydatki finansowane z dotacji od jednostek samorządu terytorialnego o kwotę 10.912 zł przy jednoczesnym zmniejszeniu wydatków finansowanych ze środków własnych województwa. Zmiana wynika z urealnienia dochodów uzyskiwanych od gmin na pokrycie kosztów trwałości projektów.</t>
    </r>
  </si>
  <si>
    <t>Placówki kształcenia ustawicznego, placówki kształcenia praktycznego i ośrodki dokształcania i doskonalenia zawodowego</t>
  </si>
  <si>
    <r>
      <t xml:space="preserve">Określa się wydatki w kwocie 50.000 zł na zadanie własne pn. </t>
    </r>
    <r>
      <rPr>
        <i/>
        <sz val="10"/>
        <rFont val="Times New Roman"/>
        <family val="1"/>
      </rPr>
      <t>"Przygotowanie dokumentacji na potrzeby realizacji projektów w ramach RPO WK-P"</t>
    </r>
    <r>
      <rPr>
        <sz val="10"/>
        <rFont val="Times New Roman"/>
        <family val="1"/>
      </rPr>
      <t xml:space="preserve"> realizowane przez Urząd Marszałkowski w Toruniu z przeznaczeniem pokrycie kosztów aktualizacji programu funkcjonalno-użytkowego na potrzeby projektu pn. "Kwalifikacyjne Kursy Zawodowe twoją zawodową szansą - nowe formy praktycznej nauki zawodu w Kujawsko-Pomorskim Ośrodku Dokształcania i Doskonalenia Zawodowego" przewidzianego do realizacji w ramach RPO WK-P 2014-2020, Poddziałania 6.3.2.</t>
    </r>
  </si>
  <si>
    <r>
      <t xml:space="preserve">W związku z podziałem przez Zarząd PFRON środków przypadających według algorytmu dla poszczególnych województw na realizację zadań wynikających z ustawy z dnia 27 sierpnia 1997 r. o rehabilitacji zawodowej i społecznej oraz o zatrudnianiu osób niepełnosprawnych, zwiększa się o kwotę 62.794 zł wydatki zaplanowane na zadanie własne pn. </t>
    </r>
    <r>
      <rPr>
        <i/>
        <sz val="10"/>
        <rFont val="Times New Roman"/>
        <family val="1"/>
      </rPr>
      <t>"Obsługa zadań finansowanych ze środków PFRON"</t>
    </r>
    <r>
      <rPr>
        <sz val="10"/>
        <rFont val="Times New Roman"/>
        <family val="1"/>
      </rPr>
      <t xml:space="preserve">, które finansowane są z 2,5 % odpisu od środków przeznaczonych dla Województwa Kujawsko-Pomorskiego na powyższy cel. </t>
    </r>
  </si>
  <si>
    <r>
      <t xml:space="preserve">     2) zmniejszenie wydatków o kwotę 3.579.481 zł na projekt pn. </t>
    </r>
    <r>
      <rPr>
        <i/>
        <sz val="10"/>
        <rFont val="Times New Roman"/>
        <family val="1"/>
      </rPr>
      <t xml:space="preserve">"Artyści w zawodzie - Modernizacja warsztatów kształcenia zawodowego 
         w KPSOSW im. J. Korczaka w Toruniu" </t>
    </r>
    <r>
      <rPr>
        <sz val="10"/>
        <rFont val="Times New Roman"/>
        <family val="1"/>
      </rPr>
      <t xml:space="preserve">w związku z przeniesieniem środków na lata następne w wyniku unieważnienia powtórnie 
         przeprowadzonego postępowania przetargowego na wykonanie kompleksowej modernizacji i rozbudowy Ośrodka na skutek wpływu oferty 
         przekraczającej wartość szacunkową zamówienia i konieczności ponownego oszacowania wartości rynkowej inwestycji. </t>
    </r>
  </si>
  <si>
    <r>
      <t xml:space="preserve">3) w kwocie 100.000 zł na zadanie własne pn. </t>
    </r>
    <r>
      <rPr>
        <i/>
        <sz val="10"/>
        <rFont val="Times New Roman"/>
        <family val="1"/>
      </rPr>
      <t>"GRANTY - Wspieranie aktywizacji i integracji społecznej seniorów";</t>
    </r>
  </si>
  <si>
    <r>
      <t xml:space="preserve">2) w kwocie 156.000 zł na zadanie własne pn. </t>
    </r>
    <r>
      <rPr>
        <i/>
        <sz val="10"/>
        <rFont val="Times New Roman"/>
        <family val="1"/>
      </rPr>
      <t>"Kujawsko-Pomorski Program Wspierania Rodzin";</t>
    </r>
  </si>
  <si>
    <r>
      <t xml:space="preserve">1) w kwocie 6.657.255 zł na projekt pn. </t>
    </r>
    <r>
      <rPr>
        <i/>
        <sz val="10"/>
        <rFont val="Times New Roman"/>
        <family val="1"/>
      </rPr>
      <t>"Rodzina w Centrum 2"</t>
    </r>
    <r>
      <rPr>
        <sz val="10"/>
        <rFont val="Times New Roman"/>
        <family val="1"/>
      </rPr>
      <t xml:space="preserve"> realizowany przez Regionalny Ośrodek Polityki Społecznej w Toruniu w ramach 
    RPO WK-P, Poddziałania 9.3.2. . Zwiększa się ogólna wartość projektu w związku z przystąpieniem do projektu nowego partnera;</t>
    </r>
  </si>
  <si>
    <r>
      <t xml:space="preserve">4) w kwocie 150.000 zł na zadanie własne pn. </t>
    </r>
    <r>
      <rPr>
        <i/>
        <sz val="10"/>
        <rFont val="Times New Roman"/>
        <family val="1"/>
      </rPr>
      <t>"GRANTY - Wspieranie rodzin w wypełnianiu funkcji rodzicielskich";</t>
    </r>
  </si>
  <si>
    <r>
      <t xml:space="preserve">5) w kwocie 320.000 zł na zadanie własne pn. </t>
    </r>
    <r>
      <rPr>
        <i/>
        <sz val="10"/>
        <rFont val="Times New Roman"/>
        <family val="1"/>
      </rPr>
      <t>"GRANTY - Wspieranie zajęć rozwojowych dla dzieci i młodzieży zagrożonych wykluczeniem 
    społecznym";</t>
    </r>
  </si>
  <si>
    <r>
      <t xml:space="preserve">6) w kwocie 230.000 zł na zadanie własne pn. </t>
    </r>
    <r>
      <rPr>
        <i/>
        <sz val="10"/>
        <rFont val="Times New Roman"/>
        <family val="1"/>
      </rPr>
      <t>"GRANTY - Wspierania prac wychowawczych z dziećmi i młodzieżą realizowanych przez 
     organizacje młodzieżowe";</t>
    </r>
  </si>
  <si>
    <r>
      <t xml:space="preserve">7) w kwocie 20.000 zł na zadanie własne pn. </t>
    </r>
    <r>
      <rPr>
        <i/>
        <sz val="10"/>
        <rFont val="Times New Roman"/>
        <family val="1"/>
      </rPr>
      <t>"Wojewódzka Rada ds. Polityki Senioralnej";</t>
    </r>
  </si>
  <si>
    <r>
      <t xml:space="preserve">8) w kwocie 250.000 zł na zadanie własne pn. </t>
    </r>
    <r>
      <rPr>
        <i/>
        <sz val="10"/>
        <rFont val="Times New Roman"/>
        <family val="1"/>
      </rPr>
      <t xml:space="preserve">"GRANTY - Wsparcie działań z zakresu opieki nad osobami przewlekle chorymi". </t>
    </r>
    <r>
      <rPr>
        <sz val="10"/>
        <rFont val="Times New Roman"/>
        <family val="1"/>
      </rPr>
      <t>Zakres 
    rzeczowo-finansowy zadania przeniesiony zostaje z rozdziału 85395.</t>
    </r>
  </si>
  <si>
    <t>Powyższe zadania realizowane są w ramach Kujawsko-Pomorskiego Programu Wspierania Rodziny na lata 2014-2022.</t>
  </si>
  <si>
    <r>
      <t xml:space="preserve">Zmniejsza się wydatki zaplanowane na zadanie pn. </t>
    </r>
    <r>
      <rPr>
        <i/>
        <sz val="10"/>
        <rFont val="Times New Roman"/>
        <family val="1"/>
      </rPr>
      <t>"Przywrócenie równowagi ekologicznej na terenach gmin województwa kujawsko-pomorskiego w związku z budową autostrady A1 w latach 2011-2015"</t>
    </r>
    <r>
      <rPr>
        <sz val="10"/>
        <rFont val="Times New Roman"/>
        <family val="1"/>
      </rPr>
      <t xml:space="preserve"> w części ujętej w powyższym rozdziale o kwotę 10.000 zł, w związku ze zmianą klasyfikacji budżetowej dla zadania inwestycyjnego realizowanego przez gminę Kowal pn. "Budowa instalacji fotowoltanicznych na budynkach użyteczności publicznej (SUW Nakonowo, SUW Grabkowo, SUW Dębniaki, oczyszczalnia Gołaszewo" (przeniesienie do rozdziału 40002).</t>
    </r>
  </si>
  <si>
    <r>
      <t xml:space="preserve"> - o kwotę 1.300.000 zł dla Kujawsko-Pomorskiego Impresaryjnego Teatru Muzycznego w Toruniu zaplanowaną na wkład własny w projekcie 
   pn.  </t>
    </r>
    <r>
      <rPr>
        <i/>
        <sz val="10"/>
        <rFont val="Times New Roman"/>
        <family val="1"/>
      </rPr>
      <t xml:space="preserve">"Przebudowa i remont konserwatorski budynku Pałacu Dąmbskich w Toruniu" </t>
    </r>
    <r>
      <rPr>
        <sz val="10"/>
        <rFont val="Times New Roman"/>
        <family val="1"/>
      </rPr>
      <t>realizowanym w ramach Programu Operacyjnego 
   Infrastruktura i Środowisko 2014-2020, Działania 8.1 w związku z przeniesieniem niewydatkowanych środków w roku 2018 oraz zwiększeniem 
   ogólnej wartości inwestycji w wyniku ujęcia zakupu wyposażenia;</t>
    </r>
  </si>
  <si>
    <t xml:space="preserve"> - o kwotę 500.000 zł dla Opery NOVA w Bydgoszczy na działalność statutową z przeznaczeniem na pokrycie ujemnego wyniku finansowego 
   Instytucji.</t>
  </si>
  <si>
    <r>
      <t xml:space="preserve">    zwiększenie wydatków o kwotę 76.377 zł na projekt pn. </t>
    </r>
    <r>
      <rPr>
        <i/>
        <sz val="10"/>
        <rFont val="Times New Roman"/>
        <family val="1"/>
      </rPr>
      <t xml:space="preserve">"Tylko w Korczaku jest super dzieciaku" </t>
    </r>
    <r>
      <rPr>
        <sz val="10"/>
        <rFont val="Times New Roman"/>
        <family val="1"/>
      </rPr>
      <t>w związku z przeniesieniem środków 
    niewydatkowanych w roku 2018 w wyniku oszczędności powstałych po przeprowadzeniu postępowań przetargowych i zapytań ofertowych 
    na działania promocyjne i materiały biurowe i przeznaczenia ich na działania przewidziane w roku bieżącym. Nie zmienia się ogólna wartość 
    projektu;</t>
    </r>
  </si>
  <si>
    <r>
      <t xml:space="preserve">Zwiększa się o kwotę 344.988 zł dotację zaplanowaną dla Opery NOVA w Bydgoszczy na zadanie inwestycyjne pn. </t>
    </r>
    <r>
      <rPr>
        <i/>
        <sz val="10"/>
        <rFont val="Times New Roman"/>
        <family val="1"/>
      </rPr>
      <t>"Rozbudowa Opery NOVA w Bydgoszczy o IV krąg wraz z infrastrukturą parkingową"</t>
    </r>
    <r>
      <rPr>
        <sz val="10"/>
        <rFont val="Times New Roman"/>
        <family val="1"/>
      </rPr>
      <t>, tj. o kwotę pomocy finansowej z Miasta Bydgoszcz niewykorzystaną w roku 2018.</t>
    </r>
  </si>
  <si>
    <r>
      <t xml:space="preserve"> - w kwocie 42.200 zł dla Pałacu Lubostroń w Lubostroniu na projekt pn. </t>
    </r>
    <r>
      <rPr>
        <i/>
        <sz val="10"/>
        <rFont val="Times New Roman"/>
        <family val="1"/>
      </rPr>
      <t>Lubostroń, pałac XVIII w. prace konserwatorsko-restauratorskie 
   stolarki okiennej i drzwiowej</t>
    </r>
    <r>
      <rPr>
        <sz val="10"/>
        <rFont val="Times New Roman"/>
        <family val="1"/>
      </rPr>
      <t>, na który instytucja uzyskała dofinansowanie w ramach Programu Ministra Kultury i Dziedzictwa Narodowego 
   Ochrona zabytków. Celem zadania jest zabezpieczenie i zachowanie zabytkowych walorów pałacu, jego wartości architektonicznych, 
   artystycznych i historycznych. Prace będą polegały na rekonstrukcji stolarki ościeżnicowej o podwójnych skrzydłach z wykorzystaniem 
   zachowanych do naszych czasów XIX w. elementów - skrzydeł okiennych wewnętrznych, okuć i szklenia witrażowego, poddanych uprzednio 
   zabiegom konserwatorskim. Ponadto odtworzone zostaną pierwotne formy ram drewnianych stolarki, wprowadzone oszklenie ze szkła 
   ciągnionego oraz odtworzenie pierwotnych form okuć;</t>
    </r>
  </si>
  <si>
    <r>
      <t xml:space="preserve">    - w kwocie 7.000 zł na projekt pn. </t>
    </r>
    <r>
      <rPr>
        <i/>
        <sz val="10"/>
        <rFont val="Times New Roman"/>
        <family val="1"/>
      </rPr>
      <t>BIBLIOTEKA - PRZESTRZEŃ DODANA - warsztaty dla ambitnych bibliotekarzy z podregionu toruńsko-
      włocławskiego,</t>
    </r>
    <r>
      <rPr>
        <sz val="10"/>
        <rFont val="Times New Roman"/>
        <family val="1"/>
      </rPr>
      <t xml:space="preserve"> na który instytucja uzyskała dofinansowanie w ramach Programu Ministra Kultury i Dziedzictwa Narodowego Partnerstwo 
      dla książki. Celem projektu jest wyposażenie pracowników bibliotek w niezbędną wiedzę, umiejętności i kompetencje w zakresie wprowadzania 
      nowej oferty usług skierowanych w szczególności do grup, które bywają w bibliotece rzadko: młodzieży, małych dzieci w wieku przedszkolnym 
      (i ich rodziców), a także osób niedowidzących i seniorów. Działania obejmą edukację w zakresie promocji usług bibliotecznych w świecie 
      wirtualnym, możliwość zapoznania się ze specyfiką książki cyfrowej oraz nabycia umiejętności korzystania z aplikacji internetowych 
      przydatnych do pracy z użytkownikami biblioteki. W ramach projektu zorganizowanych zostanie 6 szkoleń, w trakcie których przeszkolonych 
      zostanie 80 pracowników z bibliotek publicznych podregionu;</t>
    </r>
  </si>
  <si>
    <r>
      <t xml:space="preserve">    - w kwocie 8.000 zł na projekt pn. </t>
    </r>
    <r>
      <rPr>
        <i/>
        <sz val="10"/>
        <rFont val="Times New Roman"/>
        <family val="1"/>
      </rPr>
      <t>Zabawa literaturą</t>
    </r>
    <r>
      <rPr>
        <sz val="10"/>
        <rFont val="Times New Roman"/>
        <family val="1"/>
      </rPr>
      <t xml:space="preserve">, na który instytucja uzyskała dofinansowanie w ramach Programu Ministra Kultury 
      i Dziedzictwa Narodowego Promocja Czytelnictwa. Projekt ma na celu popularyzację literatury polskiej wśród dzieci i młodzieży m.in. na 
      terenach społecznie zdegradowanych. W ramach zadania zorganizowanych zostanie 18 spotkań autorskich z twórcami i ilustratorami 
      literatury dziecięcej i młodzieżowej w niewielkich bibliotekach gminnych, 4 warsztaty literackie prowadzone przez pisarzy, spotkanie dla 
      opiekunów i wychowawców, wystawa dziecięcej ilustracji oraz wystawa fotografii rodzinnej z książką; </t>
    </r>
  </si>
  <si>
    <r>
      <t xml:space="preserve">      - w kwocie 15.000 zł na projekt pn.</t>
    </r>
    <r>
      <rPr>
        <i/>
        <sz val="10"/>
        <rFont val="Times New Roman"/>
        <family val="1"/>
      </rPr>
      <t xml:space="preserve"> Biblioteka na wynos.</t>
    </r>
    <r>
      <rPr>
        <sz val="10"/>
        <rFont val="Times New Roman"/>
        <family val="1"/>
      </rPr>
      <t xml:space="preserve"> Celem projektu jest promocja czytelnictwa wśród najmłodszych i ich rodzin. 
        Instytucja zamierza wyjść ze swoją ofertą kulturalną w przestrzeń miasta. Małe eventy dla całych rodzin organizowane będą podczas 
        weekendów w bydgoskich galeriach handlowych, czytelnictwo będzie również organizowane w szkołach podstawowych. Zaproszeni 
        goście - znakomici specjaliści z wieloletnią praktyką zawodową - animatorzy, autorzy książek dla dzieci oraz artyści przygotują warsztaty, 
        spotkania autorskie, wspólne czytanie, przedstawienie teatralne oraz koncert;</t>
    </r>
  </si>
  <si>
    <r>
      <t xml:space="preserve">      - w kwocie 26.592 zł  na projekt pn. </t>
    </r>
    <r>
      <rPr>
        <i/>
        <sz val="10"/>
        <rFont val="Times New Roman"/>
        <family val="1"/>
      </rPr>
      <t>"Droga do nowoczesności - prace remontowo-konserwatorskie zabytkowej klatki schodowej budynku 
        przy ul. Długiej 39 w Bydgoszczy"</t>
    </r>
    <r>
      <rPr>
        <sz val="10"/>
        <rFont val="Times New Roman"/>
        <family val="1"/>
      </rPr>
      <t>.  W ramach projektu przeprowadzony zostanie kompleksowy remont klatki schodowej w budynku, 
        w którym zlokalizowane są pomieszczenia administracyjne Biblioteki. Celem remontu jest zachowanie zbytkowego wystroju i przywrócenia 
        jego oryginalnej kolorystyki. Prace remontowe obejmą posadzkę, lamperię, renowację drewnianych elementów klatki schodowej: balustrad, 
        tralek, stopnic schodów, podestów i spoczników, odnowę sztukaterii i ozdobnych drzwi wejściowych.</t>
    </r>
  </si>
  <si>
    <t xml:space="preserve"> - Muzeum Ziemi Kujawskiej i Dobrzyńskiej we Włocławku w kwocie 149.883 zł na wymianę pokrycia dachowego na budynku oddziału Zbiory 
   Sztuki przy ul. Zamczej - zabytkowym spichlerzu. W ramach zadania zaplanowano rozbiórkę starego, ceramicznego i blaszanego pokrycia 
   dachów, części łat i całości obróbek blacharskich, montaż nowego pokrycia dachów dachówką ceramiczną i blachą tytanowo-cynkową 
   z obróbkami blacharskimi a także montaż instalacji odgromowej; </t>
  </si>
  <si>
    <r>
      <t xml:space="preserve">Zwiększa się o kwotę 321.434 zł wydatki zaplanowane na projekt pn. </t>
    </r>
    <r>
      <rPr>
        <i/>
        <sz val="10"/>
        <rFont val="Times New Roman"/>
        <family val="1"/>
      </rPr>
      <t xml:space="preserve">"Wsparcie opieki nad zabytkami Województwa Kujawsko-Pomorskiego w roku 2018" </t>
    </r>
    <r>
      <rPr>
        <sz val="10"/>
        <rFont val="Times New Roman"/>
        <family val="1"/>
      </rPr>
      <t>realizowany w ramach RPO WK-P, Działania 4.4 w związku z przeniesieniem środków niewydatkowanych na zarządzanie i promocję projektu w roku ubiegłym. Urealnia wydatki poniesione w roku 2018 i ogólną wartość projektu.</t>
    </r>
  </si>
  <si>
    <t>1. zwiększenie wydatków finansowanych z dotacji z Wojewódzkiego Funduszu Ochrony Środowiska i Gospodarki Wodnej w Toruniu w części 
    ujętej w planie finansowym Brodnickiego Parku Krajobrazowego o kwotę 21.670 zł z przeznaczeniem na przedsięwzięcia:</t>
  </si>
  <si>
    <t xml:space="preserve">     - pn. "Jednodniowe zajęcia edukacyjne na terenie Brodnickiego Parku Krajobrazowego" (20.000 zł);</t>
  </si>
  <si>
    <t xml:space="preserve">     - pn. "Wojewódzki etap konkursu "Poznajemy Parki Krajobrazowe Polski 2018/2019" (1.670 zł);</t>
  </si>
  <si>
    <t xml:space="preserve">   3) Urzędu Marszałkowskiego w Toruniu o kwotę 90.000 zł z przeznaczeniem na przedsięwzięcie pn. "Edukacja ekologiczna w parkach 
       krajobrazowych: Krajeńskim Parku Krajobrazowym, Nadgoplańskim Parku Tysiąclecia, Tucholskim Parku Krajobrazowym, Wdeckim 
       Parku Krajobrazowym, Górznieńsko-Lidzbarskim Parku Krajobrazowym".</t>
  </si>
  <si>
    <t xml:space="preserve">Powyższe zmiany dokonywane są w związku z otrzymaniem z WFOŚiGW w Toruniu informacji o udzieleniu dotacji na ww. przedsięwzięcia. </t>
  </si>
  <si>
    <t xml:space="preserve">   2) Zespołu Parków Krajobrazowych nad Dolną Wisłą w kwocie 20.000 zł z przeznaczeniem na przedsięwzięcie pn. "Jednodniowe zajęcia 
       edukacyjne na terenie Zespołu Parków Krajobrazowych nad Dolną Wisłą";</t>
  </si>
  <si>
    <r>
      <t xml:space="preserve">    - w kwocie 90.000 zł na wieloletnie zadanie inwestycyjne pn. </t>
    </r>
    <r>
      <rPr>
        <i/>
        <sz val="10"/>
        <rFont val="Times New Roman"/>
        <family val="1"/>
      </rPr>
      <t>"Przygotowanie dokumentacji na zadania drogowe planowane do realizacji 
      w ramach Funduszu Dróg Samorządowych"</t>
    </r>
    <r>
      <rPr>
        <sz val="10"/>
        <rFont val="Times New Roman"/>
        <family val="1"/>
      </rPr>
      <t xml:space="preserve"> przewidziane do realizacji w latach 2019-2020. W ramach zadania zabezpieczone zostają środki 
      na pokrycie kosztów opracowania programów funkcjonalno-użytkowych wraz z uzyskaniem decyzji środowiskowych, niezbędnych dla 
      późniejszej realizacji rozbudowy dróg wojewódzkich nr: 204, 299, 272, 245, 400, 402, 391, 377, i 248. Koszty przygotowania dokumentacji 
      zrefundowane zostaną środkami, o których mowa w ustawie z dnia 23 października 2018 r. o Funduszu Dróg Samorządowych;</t>
    </r>
  </si>
  <si>
    <r>
      <t xml:space="preserve">    - o kwotę 9.650.294 zł na zadanie pn. </t>
    </r>
    <r>
      <rPr>
        <i/>
        <sz val="10"/>
        <rFont val="Times New Roman"/>
        <family val="1"/>
      </rPr>
      <t xml:space="preserve">"Roboty dodatkowe i uzupełniające związane z realizacją inwestycji drogowych w ramach grupy I RPO"
      </t>
    </r>
    <r>
      <rPr>
        <sz val="10"/>
        <rFont val="Times New Roman"/>
        <family val="1"/>
      </rPr>
      <t>na roboty dodatkowe i uzupełniające, które są niezbędne dla prawidłowego przebiegu inwestycji realizowanych w ramach Działania 5.1. 
      Zwiększa się ogólna wartość zadania;</t>
    </r>
  </si>
  <si>
    <t xml:space="preserve">               - zmniejszenie wydatków finansowanych z budżetu środków europejskich o kwotę 42.978.898 zł w związku z wydłużeniem realizacji 
                 inwestycji do roku 2021 i przeniesieniem środków na lata następne na skutek opóźnień wykonawcy. Zwiększa się ogólna wartość 
                 projektu;</t>
  </si>
  <si>
    <t xml:space="preserve">      - zwiększenie planowanych wydatków o kwotę 105.916 zł w związku z przeniesieniem wydatków pomiędzy latami realizacji. Ogólna wartość
        projektu nie ulega zmianie;</t>
  </si>
  <si>
    <t xml:space="preserve"> - Brodnickiego Parku Krajobrazowego o kwotę 42.679 zł w celu zabezpieczenia środków na pokrycie kosztów związanych z zatrudnieniem
   pracowników obsługi (1,5 etatu);</t>
  </si>
  <si>
    <t>§ 3 ust. 1 pkt 2 dotyczący pokrycia deficytu budżetowego przychodami stanowiącymi wolne środki z lat ubiegłych</t>
  </si>
  <si>
    <t>20.</t>
  </si>
  <si>
    <t xml:space="preserve">§ 3 ust. 1 pkt 1 dotyczący pokrycia deficytu budżetowego przychodami pochodzącymi z kredytów bankowych 
(dotychczas § 3 ust. 1) </t>
  </si>
  <si>
    <t xml:space="preserve">    3) przeniesienie planowanych wydatków między podziałkami klasyfikacji budżetowej w celu dostosowania planu wydatków do potrzeb 
       wynikających z realizacji projektu:</t>
  </si>
  <si>
    <r>
      <t xml:space="preserve">       - w kwocie 15.307 zł w projekcie pn. </t>
    </r>
    <r>
      <rPr>
        <i/>
        <sz val="10"/>
        <rFont val="Times New Roman"/>
        <family val="1"/>
      </rPr>
      <t>"Mistrz zawodu w nowoczesnym warsztacie - modernizacja warsztatów kształcenia zawodowego 
         w Specjalnym Ośrodku Szkolno-Wychowawczym Nr 1 im. L. Braille'a w Bydgoszczy";</t>
    </r>
  </si>
  <si>
    <r>
      <t xml:space="preserve">       - w kwocie 76.000 zł w projekcie pn. </t>
    </r>
    <r>
      <rPr>
        <i/>
        <sz val="10"/>
        <rFont val="Times New Roman"/>
        <family val="1"/>
      </rPr>
      <t>"Artyści w zawodzie - Modernizacja warsztatów kształcenia zawodowego w KPSOSW im. J. Korczaka
         w Toruniu"</t>
    </r>
    <r>
      <rPr>
        <sz val="10"/>
        <rFont val="Times New Roman"/>
        <family val="1"/>
      </rPr>
      <t>.</t>
    </r>
  </si>
  <si>
    <r>
      <t xml:space="preserve">Zwiększa się dochody z tytułu dotacji celowej z budżetu państwa na projekt partnerski pn. </t>
    </r>
    <r>
      <rPr>
        <i/>
        <sz val="10"/>
        <rFont val="Times New Roman"/>
        <family val="1"/>
      </rPr>
      <t xml:space="preserve">"Pogodna jesień życia na Kujawach i Pomorzu-projekt rozwoju pomocy środowiskowej dla seniorów" </t>
    </r>
    <r>
      <rPr>
        <sz val="10"/>
        <rFont val="Times New Roman"/>
        <family val="1"/>
      </rPr>
      <t>realizowany przez Regionalny Ośrodek Polityki Społecznej w Toruniu w ramach RPO WK-P 2014-2020, Poddziałania 9.3.2 Rozwój usług społecznych o kwotę 388.916 zł, w tym z budżetu środków europejskich o kwotę 359.929 zł oraz z budżetu państwa na współfinansowanie krajowe o kwotę 28.987 zł.</t>
    </r>
  </si>
  <si>
    <r>
      <t xml:space="preserve">W związku z uchwałą Nadzwyczajnego Zgromadzenia Wspólników zmieniającą Akt Założycielski spółki Kujawsko-Pomorska Sieć Informacyjna spółka z ograniczona odpowiedzialnością i wpisem w Krajowym Rejestrze Sądowym dotyczącym zmiany firmy, pod którą działa spółka, dotychczasowa nazwa zadania pn. </t>
    </r>
    <r>
      <rPr>
        <i/>
        <sz val="10"/>
        <rFont val="Times New Roman"/>
        <family val="1"/>
      </rPr>
      <t>"Objęcie udziałów w podwyższonym kapitale spółki Kujawsko-Pomorska Sieć Informacyjna Sp. z o.o."</t>
    </r>
    <r>
      <rPr>
        <sz val="10"/>
        <rFont val="Times New Roman"/>
        <family val="1"/>
      </rPr>
      <t xml:space="preserve"> otrzymuje brzmienie </t>
    </r>
    <r>
      <rPr>
        <i/>
        <sz val="10"/>
        <rFont val="Times New Roman"/>
        <family val="1"/>
      </rPr>
      <t>"Objęcie udziałów w podwyższonym kapitale spółki Kujawsko-Pomorskie Centrum Kompetencji Cyfrowych Sp. z o.o.".</t>
    </r>
  </si>
  <si>
    <t>Zakresy rzeczowo-finansowe powyższych zadań przeniesione zostają z rozdziału 85295.</t>
  </si>
  <si>
    <r>
      <t xml:space="preserve"> - w kwocie 46.274 zł na wkład własny w projekcie pn. </t>
    </r>
    <r>
      <rPr>
        <i/>
        <sz val="10"/>
        <rFont val="Times New Roman"/>
        <family val="1"/>
      </rPr>
      <t xml:space="preserve">"Kujawsko-Pomorskie - rozwój poprzez kulturę 2019" </t>
    </r>
    <r>
      <rPr>
        <sz val="10"/>
        <rFont val="Times New Roman"/>
        <family val="1"/>
      </rPr>
      <t>przewidzianym do</t>
    </r>
    <r>
      <rPr>
        <i/>
        <sz val="10"/>
        <rFont val="Times New Roman"/>
        <family val="1"/>
      </rPr>
      <t xml:space="preserve"> </t>
    </r>
    <r>
      <rPr>
        <sz val="10"/>
        <rFont val="Times New Roman"/>
        <family val="1"/>
      </rPr>
      <t xml:space="preserve">realizacji 
   w latach 2019-2020 w ramach RPO WK-P 2014-2020, Działania 4.4. W ramach projektu udzielone zostaną dotacje na organizację na terenie 
   województwa imprez kulturalnych, które wykazują znaczny wpływ na gospodarkę regionalną, mających jednocześnie wkład w osiągnięcie 
   celów Strategii UE dla Regionu Morza Bałtyckiego w obszarze priorytetowym Kultura. </t>
    </r>
  </si>
  <si>
    <t>zwiększeniem planowanego deficytu budżetowego o kwotę 24.000.000 zł, tj. do kwoty 44.000.000 zł, który pokryty zostanie przychodami pochodzącymi z kredytów bankowych w kwocie 20.000.000 zł oraz wolnymi środkami z lat ubiegłych w kwocie 24.000.000 zł.</t>
  </si>
  <si>
    <r>
      <t xml:space="preserve">W ramach zadania pn. </t>
    </r>
    <r>
      <rPr>
        <i/>
        <sz val="10"/>
        <rFont val="Times New Roman"/>
        <family val="1"/>
      </rPr>
      <t xml:space="preserve">"Regionalny Konkurs Wiedzy o Samorządzie Terytorialnym" </t>
    </r>
    <r>
      <rPr>
        <sz val="10"/>
        <rFont val="Times New Roman"/>
        <family val="1"/>
      </rPr>
      <t>określa się wydatki finansowane z funduszu celowego w kwocie 2.800 zł przy jednoczesnym zmniejszeniu wydatków finansowanych ze środków własnych województwa. Zmiana dokonywana jest w związku z przyznaniem przez Wojewódzki Fundusz Ochrony Środowiska i Gospodarki Wodnej w Toruniu dotacji na zakup nagród dla laureatów, którzy zajęli I i II miejsce w XVI Regionalnym Konkursie Wiedzy o Samorządzie Terytorialnym dla uczniów dotychczasowych gimnazjów oraz klas dotychczasowych gimnazjów prowadzonych w szkołach innego typu zgodnie z podstawą programową dla gimnazjów w roku szkolnym 2018/2019.</t>
    </r>
  </si>
  <si>
    <t xml:space="preserve"> </t>
  </si>
  <si>
    <r>
      <t>Określa się wydatki w kwocie 798.052 zł na zadanie własne pn.</t>
    </r>
    <r>
      <rPr>
        <i/>
        <sz val="10"/>
        <rFont val="Times New Roman"/>
        <family val="1"/>
      </rPr>
      <t xml:space="preserve"> "Zwrot części oświatowej subwencji ogólnej za lata poprzednie"</t>
    </r>
    <r>
      <rPr>
        <sz val="10"/>
        <rFont val="Times New Roman"/>
        <family val="1"/>
      </rPr>
      <t xml:space="preserve"> w związku z wszczęciem przez Ministra Finansów postępowania administracyjnego w sprawie zobowiązania Województwa Kujawsko-Pomorskie do zwrotu nienależnie uzyskanej kwoty części oświatowej subwencji ogólnej za 2015 rok w wyniku stwierdzenia podczas audytu przeprowadzonego przez Dyrektora Izby Administracji Skarbowej w Bydgoszczy zawyżonej liczby uczniów przeliczeniowych, stanowiących postawę naliczenia subwencji dla szkół zorganizowanych przy podmiotach leczniczych.</t>
    </r>
  </si>
  <si>
    <r>
      <t xml:space="preserve">Określa się wydatki w kwocie 20.000 zł na zadanie własne pn. </t>
    </r>
    <r>
      <rPr>
        <i/>
        <sz val="10"/>
        <rFont val="Times New Roman"/>
        <family val="1"/>
      </rPr>
      <t>"Przygotowanie dokumentacji na potrzeby realizacji projektów w ramach RPO WK-P"</t>
    </r>
    <r>
      <rPr>
        <sz val="10"/>
        <rFont val="Times New Roman"/>
        <family val="1"/>
      </rPr>
      <t xml:space="preserve"> realizowane przez Urząd Marszałkowski w Toruniu z przeznaczeniem pokrycie kosztów aktualizacji programu funkcjonalno-użytkowego na potrzeby projektu pn. "Medyczne Centrum Przyszłości - utworzenie bazy kształcenia zawodowego dla Medyczno-Społecznego Centrum Kształcenia Zawodowego i Ustawicznego w Toruniu" przewidzianego do realizacji w ramach RPO WK-P 2014-2020, Poddziałania 6.3.2.</t>
    </r>
  </si>
  <si>
    <t xml:space="preserve">      - przeniesienie planowanych wydatków między podziałkami klasyfikacji budżetowej w kwocie 136.858 zł w celu zabezpieczenia środków dla 
        partnerów projektu;</t>
  </si>
  <si>
    <t>W związku z mniejszym wykonaniem wydatków w 2018 r. zmniejsza się o kwotę 16.172 zł dochody pochodzące z innych źródeł zagranicznych zaplanowane jako refundacja wydatków poniesionych na projekt Digitourism realizowany w ramach Programu INTERREG Europa.</t>
  </si>
  <si>
    <t>W związku z mniejszym wykonaniem wydatków w 2018 r. zmniejsza się o kwotę 7.490 zł dochody pochodzące z innych źródeł zagranicznych zaplanowane jako refundacja wydatków poniesionych na projekt ThreeT (Thematic Trial Trigger - Stymulowanie działalności szlaków tematycznych) realizowany w ramach Programu INTERREG Europa.</t>
  </si>
  <si>
    <t xml:space="preserve">               - zmniejszenie wydatków finansowanych z budżetu środków europejskich o kwotę 20.400.128 zł w związku z częściowym zaprzestaniem 
                 realizacji robót drogowych i wystąpieniem wykonawcy o zwiększenie wynagrodzenia i akceptację robót dodatkowych. Środki 
                 przeniesione zostają na rok 2020. Ogólna wartość projektu się nie zmienia;</t>
  </si>
  <si>
    <t>W celu dostosowania planu wydatków do wielkości prognozowanego współfinansowania krajowego dla projektów przewidzianych do realizacji przez beneficjentów w 2019 r. w ramach RPO WK-P 2014-2020 zmniejsza się o kwotę 200.000 zł na Poddziałanie 10.2.2 Kształcenie ogólne.</t>
  </si>
  <si>
    <r>
      <t xml:space="preserve">Zmniejsza się o kwotę 1.227.373 zł wydatki zaplanowane na projekt pn. </t>
    </r>
    <r>
      <rPr>
        <i/>
        <sz val="10"/>
        <rFont val="Times New Roman"/>
        <family val="1"/>
      </rPr>
      <t>"Kwalifikacyjne Kursy Zawodowe twoją zawodową szansą - nowe formy praktycznej nauki zawodu w Kujawsko-Pomorskim Ośrodku Dokształcania i Doskonalenia Zawodowego"</t>
    </r>
    <r>
      <rPr>
        <sz val="10"/>
        <rFont val="Times New Roman"/>
        <family val="1"/>
      </rPr>
      <t xml:space="preserve"> przewidziany do realizacji w ramach RPO WK-P 2014-2020, Poddziałania 6.3.2 w związku ze zmniejszeniem zakresu rzeczowo-finansowego na skutek wyłączenia z projektu części, która nie może być współfinansowana ze środków EFRR, tj. modernizacji i rozbudowy internatu.</t>
    </r>
  </si>
</sst>
</file>

<file path=xl/styles.xml><?xml version="1.0" encoding="utf-8"?>
<styleSheet xmlns="http://schemas.openxmlformats.org/spreadsheetml/2006/main">
  <numFmts count="5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00000"/>
    <numFmt numFmtId="166" formatCode="0.00000"/>
    <numFmt numFmtId="167" formatCode="0.0000"/>
    <numFmt numFmtId="168" formatCode="0.000"/>
    <numFmt numFmtId="169" formatCode="#,##0.0"/>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0.0"/>
    <numFmt numFmtId="179" formatCode="#,##0.000"/>
    <numFmt numFmtId="180" formatCode="#,##0.0000"/>
    <numFmt numFmtId="181" formatCode="#,##0.00\ &quot;zł&quot;"/>
    <numFmt numFmtId="182" formatCode="#,##0;[Red]#,##0"/>
    <numFmt numFmtId="183" formatCode="&quot;Tak&quot;;&quot;Tak&quot;;&quot;Nie&quot;"/>
    <numFmt numFmtId="184" formatCode="&quot;Prawda&quot;;&quot;Prawda&quot;;&quot;Fałsz&quot;"/>
    <numFmt numFmtId="185" formatCode="&quot;Włączone&quot;;&quot;Włączone&quot;;&quot;Wyłączone&quot;"/>
    <numFmt numFmtId="186" formatCode="[$€-2]\ #,##0.00_);[Red]\([$€-2]\ #,##0.00\)"/>
    <numFmt numFmtId="187" formatCode="_-* #,##0.000\ _z_ł_-;\-* #,##0.000\ _z_ł_-;_-* &quot;-&quot;??\ _z_ł_-;_-@_-"/>
    <numFmt numFmtId="188" formatCode="_-* #,##0.0\ _z_ł_-;\-* #,##0.0\ _z_ł_-;_-* &quot;-&quot;??\ _z_ł_-;_-@_-"/>
    <numFmt numFmtId="189" formatCode="_-* #,##0\ _z_ł_-;\-* #,##0\ _z_ł_-;_-* &quot;-&quot;??\ _z_ł_-;_-@_-"/>
    <numFmt numFmtId="190" formatCode="#,##0_ ;\-#,##0\ "/>
    <numFmt numFmtId="191" formatCode="_-* #,##0.0000\ _z_ł_-;\-* #,##0.0000\ _z_ł_-;_-* &quot;-&quot;??\ _z_ł_-;_-@_-"/>
    <numFmt numFmtId="192" formatCode="[$-415]d\ mmmm\ yyyy"/>
    <numFmt numFmtId="193" formatCode="#,##0.00_ ;\-#,##0.00\ "/>
    <numFmt numFmtId="194" formatCode="_-* #,##0.000\ &quot;zł&quot;_-;\-* #,##0.000\ &quot;zł&quot;_-;_-* &quot;-&quot;???\ &quot;zł&quot;_-;_-@_-"/>
    <numFmt numFmtId="195" formatCode="0_ ;\-0\ "/>
    <numFmt numFmtId="196" formatCode="_-* #,##0.00\ _z_ł_-;\-* #,##0.00\ _z_ł_-;_-* \-??\ _z_ł_-;_-@_-"/>
    <numFmt numFmtId="197" formatCode="0.00000000"/>
    <numFmt numFmtId="198" formatCode="0.0000000"/>
    <numFmt numFmtId="199" formatCode="#,##0.0000000000000000000000000"/>
    <numFmt numFmtId="200" formatCode="0.000000000"/>
    <numFmt numFmtId="201" formatCode="0.000%"/>
    <numFmt numFmtId="202" formatCode="0.0000%"/>
    <numFmt numFmtId="203" formatCode="#,##0\ &quot;zł&quot;"/>
    <numFmt numFmtId="204" formatCode="#,##0.00000"/>
    <numFmt numFmtId="205" formatCode="#,##0.000000"/>
    <numFmt numFmtId="206" formatCode="#,##0.0000000"/>
    <numFmt numFmtId="207" formatCode="#,##0.00000000"/>
    <numFmt numFmtId="208" formatCode="#,##0\ _z_ł"/>
    <numFmt numFmtId="209" formatCode="#,##0.0\ &quot;zł&quot;"/>
    <numFmt numFmtId="210" formatCode="#,##0.000\ &quot;zł&quot;"/>
    <numFmt numFmtId="211" formatCode="#,##0.0000\ &quot;zł&quot;"/>
  </numFmts>
  <fonts count="51">
    <font>
      <sz val="10"/>
      <name val="Arial"/>
      <family val="0"/>
    </font>
    <font>
      <sz val="10"/>
      <name val="Times New Roman"/>
      <family val="1"/>
    </font>
    <font>
      <b/>
      <sz val="10"/>
      <name val="Times New Roman"/>
      <family val="1"/>
    </font>
    <font>
      <b/>
      <sz val="11"/>
      <name val="Times New Roman"/>
      <family val="1"/>
    </font>
    <font>
      <i/>
      <sz val="10"/>
      <name val="Times New Roman"/>
      <family val="1"/>
    </font>
    <font>
      <sz val="11"/>
      <name val="Times New Roman"/>
      <family val="1"/>
    </font>
    <font>
      <u val="single"/>
      <sz val="10"/>
      <color indexed="12"/>
      <name val="Arial"/>
      <family val="2"/>
    </font>
    <font>
      <u val="single"/>
      <sz val="10"/>
      <color indexed="36"/>
      <name val="Arial"/>
      <family val="2"/>
    </font>
    <font>
      <sz val="10"/>
      <name val="Arial PL"/>
      <family val="0"/>
    </font>
    <font>
      <b/>
      <i/>
      <sz val="12"/>
      <name val="Times New Roman"/>
      <family val="1"/>
    </font>
    <font>
      <b/>
      <sz val="15"/>
      <name val="Times New Roman"/>
      <family val="1"/>
    </font>
    <font>
      <sz val="9.5"/>
      <name val="Times New Roman"/>
      <family val="1"/>
    </font>
    <font>
      <i/>
      <sz val="10"/>
      <color indexed="10"/>
      <name val="Times New Roman"/>
      <family val="1"/>
    </font>
    <font>
      <sz val="8"/>
      <name val="Times New Roman"/>
      <family val="1"/>
    </font>
    <font>
      <b/>
      <sz val="8"/>
      <name val="Times New Roman"/>
      <family val="1"/>
    </font>
    <font>
      <i/>
      <sz val="8"/>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i/>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border>
    <border>
      <left style="thin">
        <color indexed="8"/>
      </left>
      <right>
        <color indexed="63"/>
      </right>
      <top style="thin"/>
      <bottom style="thin"/>
    </border>
    <border>
      <left>
        <color indexed="63"/>
      </left>
      <right style="thin">
        <color indexed="8"/>
      </right>
      <top style="thin"/>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7" borderId="1" applyNumberFormat="0" applyAlignment="0" applyProtection="0"/>
    <xf numFmtId="0" fontId="7"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2" borderId="0" applyNumberFormat="0" applyBorder="0" applyAlignment="0" applyProtection="0"/>
  </cellStyleXfs>
  <cellXfs count="153">
    <xf numFmtId="0" fontId="0" fillId="0" borderId="0" xfId="0" applyAlignment="1">
      <alignment/>
    </xf>
    <xf numFmtId="0" fontId="1" fillId="0" borderId="0" xfId="52" applyFont="1" applyFill="1" applyAlignment="1" applyProtection="1">
      <alignment horizontal="justify" vertical="center" wrapText="1"/>
      <protection/>
    </xf>
    <xf numFmtId="0" fontId="1" fillId="0" borderId="0" xfId="52" applyFont="1" applyFill="1" applyAlignment="1" applyProtection="1">
      <alignment horizontal="justify" vertical="center" wrapText="1"/>
      <protection/>
    </xf>
    <xf numFmtId="0" fontId="10" fillId="0" borderId="0" xfId="52" applyFont="1" applyFill="1" applyBorder="1" applyAlignment="1" applyProtection="1">
      <alignment horizontal="center"/>
      <protection/>
    </xf>
    <xf numFmtId="0" fontId="1" fillId="0" borderId="0" xfId="52" applyFont="1" applyFill="1" applyAlignment="1" applyProtection="1">
      <alignment horizontal="left" vertical="center"/>
      <protection/>
    </xf>
    <xf numFmtId="0" fontId="9" fillId="0" borderId="0" xfId="0" applyFont="1" applyFill="1" applyAlignment="1" applyProtection="1">
      <alignment horizontal="left"/>
      <protection/>
    </xf>
    <xf numFmtId="0" fontId="5" fillId="0" borderId="0" xfId="0" applyFont="1" applyFill="1" applyAlignment="1" applyProtection="1">
      <alignment horizontal="left"/>
      <protection/>
    </xf>
    <xf numFmtId="0" fontId="5" fillId="0" borderId="0" xfId="0" applyFont="1" applyFill="1" applyAlignment="1" applyProtection="1">
      <alignment vertical="center"/>
      <protection/>
    </xf>
    <xf numFmtId="0" fontId="1" fillId="0" borderId="0" xfId="52" applyFont="1" applyFill="1" applyBorder="1" applyAlignment="1" applyProtection="1">
      <alignment horizontal="justify" vertical="center" wrapText="1"/>
      <protection/>
    </xf>
    <xf numFmtId="0" fontId="1" fillId="0" borderId="0" xfId="0" applyFont="1" applyFill="1" applyAlignment="1" applyProtection="1">
      <alignment horizontal="justify" vertical="center" wrapText="1"/>
      <protection/>
    </xf>
    <xf numFmtId="0" fontId="5" fillId="0" borderId="0" xfId="0" applyFont="1" applyFill="1" applyAlignment="1" applyProtection="1">
      <alignment horizontal="left" vertical="center"/>
      <protection/>
    </xf>
    <xf numFmtId="0" fontId="9" fillId="0" borderId="0" xfId="0" applyFont="1" applyFill="1" applyAlignment="1" applyProtection="1">
      <alignment horizontal="left" vertical="center"/>
      <protection/>
    </xf>
    <xf numFmtId="0" fontId="2" fillId="0" borderId="10" xfId="52" applyFont="1" applyFill="1" applyBorder="1" applyAlignment="1" applyProtection="1">
      <alignment horizontal="center" vertical="center" wrapText="1"/>
      <protection/>
    </xf>
    <xf numFmtId="0" fontId="2" fillId="0" borderId="11" xfId="52" applyFont="1" applyFill="1" applyBorder="1" applyAlignment="1" applyProtection="1">
      <alignment horizontal="center" vertical="center" wrapText="1"/>
      <protection/>
    </xf>
    <xf numFmtId="0" fontId="2" fillId="0" borderId="12" xfId="52" applyFont="1" applyFill="1" applyBorder="1" applyAlignment="1" applyProtection="1">
      <alignment horizontal="center" vertical="center" wrapText="1"/>
      <protection/>
    </xf>
    <xf numFmtId="3" fontId="2" fillId="0" borderId="10" xfId="52" applyNumberFormat="1" applyFont="1" applyFill="1" applyBorder="1" applyAlignment="1" applyProtection="1">
      <alignment horizontal="center" vertical="center" wrapText="1"/>
      <protection/>
    </xf>
    <xf numFmtId="0" fontId="2" fillId="0" borderId="0" xfId="52" applyFont="1" applyFill="1" applyAlignment="1" applyProtection="1">
      <alignment horizontal="center" vertical="center" wrapText="1"/>
      <protection/>
    </xf>
    <xf numFmtId="0" fontId="4" fillId="0" borderId="0" xfId="52" applyFont="1" applyFill="1" applyAlignment="1" applyProtection="1">
      <alignment horizontal="center" vertical="center"/>
      <protection/>
    </xf>
    <xf numFmtId="0" fontId="1" fillId="0" borderId="0" xfId="0" applyFont="1" applyFill="1" applyAlignment="1" applyProtection="1">
      <alignment horizontal="justify" vertical="top" wrapText="1"/>
      <protection/>
    </xf>
    <xf numFmtId="3" fontId="1" fillId="0" borderId="0" xfId="0" applyNumberFormat="1" applyFont="1" applyFill="1" applyAlignment="1" applyProtection="1">
      <alignment horizontal="justify" vertical="top" wrapText="1"/>
      <protection/>
    </xf>
    <xf numFmtId="0" fontId="4" fillId="0" borderId="0" xfId="52" applyFont="1" applyFill="1" applyAlignment="1" applyProtection="1">
      <alignment vertical="center"/>
      <protection/>
    </xf>
    <xf numFmtId="0" fontId="3" fillId="33" borderId="0" xfId="52" applyFont="1" applyFill="1" applyAlignment="1" applyProtection="1">
      <alignment horizontal="center"/>
      <protection/>
    </xf>
    <xf numFmtId="0" fontId="3" fillId="33" borderId="0" xfId="52" applyFont="1" applyFill="1" applyAlignment="1" applyProtection="1">
      <alignment wrapText="1"/>
      <protection/>
    </xf>
    <xf numFmtId="3" fontId="3" fillId="33" borderId="0" xfId="52" applyNumberFormat="1" applyFont="1" applyFill="1" applyAlignment="1" applyProtection="1">
      <alignment/>
      <protection/>
    </xf>
    <xf numFmtId="0" fontId="3" fillId="0" borderId="0" xfId="52" applyFont="1" applyFill="1" applyAlignment="1" applyProtection="1">
      <alignment/>
      <protection/>
    </xf>
    <xf numFmtId="0" fontId="1" fillId="0" borderId="0" xfId="52" applyFont="1" applyFill="1" applyAlignment="1" applyProtection="1">
      <alignment horizontal="center"/>
      <protection/>
    </xf>
    <xf numFmtId="0" fontId="1" fillId="0" borderId="0" xfId="52" applyFont="1" applyFill="1" applyAlignment="1" applyProtection="1">
      <alignment horizontal="left" wrapText="1"/>
      <protection/>
    </xf>
    <xf numFmtId="3" fontId="1" fillId="0" borderId="0" xfId="52" applyNumberFormat="1" applyFont="1" applyFill="1" applyAlignment="1" applyProtection="1">
      <alignment horizontal="left" wrapText="1"/>
      <protection/>
    </xf>
    <xf numFmtId="0" fontId="1" fillId="0" borderId="0" xfId="52" applyFont="1" applyFill="1" applyProtection="1">
      <alignment/>
      <protection/>
    </xf>
    <xf numFmtId="0" fontId="5" fillId="0" borderId="13" xfId="52" applyFont="1" applyFill="1" applyBorder="1" applyAlignment="1" applyProtection="1">
      <alignment horizontal="center" vertical="center"/>
      <protection/>
    </xf>
    <xf numFmtId="0" fontId="5" fillId="0" borderId="13" xfId="52" applyFont="1" applyFill="1" applyBorder="1" applyAlignment="1" applyProtection="1">
      <alignment vertical="center" wrapText="1"/>
      <protection/>
    </xf>
    <xf numFmtId="3" fontId="5" fillId="0" borderId="13" xfId="52" applyNumberFormat="1" applyFont="1" applyFill="1" applyBorder="1" applyAlignment="1" applyProtection="1">
      <alignment vertical="center"/>
      <protection/>
    </xf>
    <xf numFmtId="0" fontId="5" fillId="0" borderId="0" xfId="52" applyFont="1" applyFill="1" applyAlignment="1" applyProtection="1">
      <alignment vertical="center"/>
      <protection/>
    </xf>
    <xf numFmtId="0" fontId="1" fillId="0" borderId="0" xfId="52" applyFont="1" applyFill="1" applyAlignment="1" applyProtection="1">
      <alignment horizontal="center" vertical="center"/>
      <protection/>
    </xf>
    <xf numFmtId="0" fontId="1" fillId="0" borderId="0" xfId="52" applyFont="1" applyFill="1" applyAlignment="1" applyProtection="1">
      <alignment vertical="center"/>
      <protection/>
    </xf>
    <xf numFmtId="49" fontId="5" fillId="0" borderId="13" xfId="52" applyNumberFormat="1" applyFont="1" applyFill="1" applyBorder="1" applyAlignment="1" applyProtection="1">
      <alignment horizontal="center" vertical="center"/>
      <protection/>
    </xf>
    <xf numFmtId="49" fontId="4" fillId="0" borderId="0" xfId="52" applyNumberFormat="1" applyFont="1" applyFill="1" applyAlignment="1" applyProtection="1">
      <alignment horizontal="center" vertical="center"/>
      <protection/>
    </xf>
    <xf numFmtId="0" fontId="4" fillId="0" borderId="0" xfId="52" applyFont="1" applyFill="1" applyAlignment="1" applyProtection="1">
      <alignment vertical="center" wrapText="1"/>
      <protection/>
    </xf>
    <xf numFmtId="3" fontId="4" fillId="0" borderId="0" xfId="52" applyNumberFormat="1" applyFont="1" applyFill="1" applyAlignment="1" applyProtection="1">
      <alignment vertical="center"/>
      <protection/>
    </xf>
    <xf numFmtId="0" fontId="1" fillId="0" borderId="0" xfId="52" applyFont="1" applyFill="1" applyBorder="1" applyAlignment="1" applyProtection="1">
      <alignment horizontal="justify" vertical="center" wrapText="1"/>
      <protection/>
    </xf>
    <xf numFmtId="0" fontId="5" fillId="0" borderId="0" xfId="52" applyFont="1" applyFill="1" applyBorder="1" applyAlignment="1" applyProtection="1">
      <alignment horizontal="center" vertical="center"/>
      <protection/>
    </xf>
    <xf numFmtId="0" fontId="1" fillId="0" borderId="0" xfId="52" applyFont="1" applyFill="1" applyBorder="1" applyAlignment="1" applyProtection="1">
      <alignment horizontal="justify" wrapText="1"/>
      <protection/>
    </xf>
    <xf numFmtId="0" fontId="5" fillId="0" borderId="0" xfId="52" applyFont="1" applyFill="1" applyBorder="1" applyAlignment="1" applyProtection="1">
      <alignment vertical="center"/>
      <protection/>
    </xf>
    <xf numFmtId="3" fontId="1" fillId="0" borderId="0" xfId="52" applyNumberFormat="1" applyFont="1" applyFill="1" applyAlignment="1" applyProtection="1">
      <alignment horizontal="justify" vertical="center" wrapText="1"/>
      <protection/>
    </xf>
    <xf numFmtId="3" fontId="5" fillId="0" borderId="13" xfId="52" applyNumberFormat="1" applyFont="1" applyFill="1" applyBorder="1" applyAlignment="1" applyProtection="1">
      <alignment vertical="center" wrapText="1"/>
      <protection/>
    </xf>
    <xf numFmtId="3" fontId="4" fillId="0" borderId="0" xfId="52" applyNumberFormat="1" applyFont="1" applyFill="1" applyAlignment="1" applyProtection="1">
      <alignment vertical="center" wrapText="1"/>
      <protection/>
    </xf>
    <xf numFmtId="0" fontId="1" fillId="0" borderId="0" xfId="52" applyFont="1" applyFill="1" applyAlignment="1" applyProtection="1">
      <alignment horizontal="justify" wrapText="1"/>
      <protection/>
    </xf>
    <xf numFmtId="0" fontId="4" fillId="0" borderId="0" xfId="52" applyFont="1" applyFill="1" applyAlignment="1" applyProtection="1">
      <alignment horizontal="center" vertical="top"/>
      <protection/>
    </xf>
    <xf numFmtId="0" fontId="4" fillId="0" borderId="0" xfId="52" applyFont="1" applyFill="1" applyAlignment="1" applyProtection="1">
      <alignment horizontal="left" wrapText="1"/>
      <protection/>
    </xf>
    <xf numFmtId="3" fontId="4" fillId="0" borderId="0" xfId="52" applyNumberFormat="1" applyFont="1" applyFill="1" applyAlignment="1" applyProtection="1">
      <alignment/>
      <protection/>
    </xf>
    <xf numFmtId="0" fontId="4" fillId="0" borderId="0" xfId="52" applyFont="1" applyFill="1" applyAlignment="1" applyProtection="1">
      <alignment wrapText="1"/>
      <protection/>
    </xf>
    <xf numFmtId="0" fontId="1" fillId="0" borderId="0" xfId="52" applyFont="1" applyFill="1" applyBorder="1" applyAlignment="1" applyProtection="1">
      <alignment horizontal="left" wrapText="1"/>
      <protection/>
    </xf>
    <xf numFmtId="0" fontId="1" fillId="0" borderId="0" xfId="52" applyFont="1" applyFill="1" applyAlignment="1" applyProtection="1">
      <alignment horizontal="center" wrapText="1"/>
      <protection/>
    </xf>
    <xf numFmtId="203" fontId="1" fillId="0" borderId="0" xfId="52" applyNumberFormat="1" applyFont="1" applyFill="1" applyAlignment="1" applyProtection="1">
      <alignment horizontal="right" wrapText="1"/>
      <protection/>
    </xf>
    <xf numFmtId="3" fontId="1" fillId="0" borderId="0" xfId="52" applyNumberFormat="1" applyFont="1" applyFill="1" applyAlignment="1" applyProtection="1">
      <alignment horizontal="right" wrapText="1"/>
      <protection/>
    </xf>
    <xf numFmtId="0" fontId="1" fillId="0" borderId="0" xfId="52" applyFont="1" applyFill="1" applyBorder="1" applyAlignment="1" applyProtection="1">
      <alignment horizontal="left" vertical="center" wrapText="1"/>
      <protection/>
    </xf>
    <xf numFmtId="0" fontId="1" fillId="0" borderId="0" xfId="52" applyFont="1" applyFill="1" applyAlignment="1" applyProtection="1">
      <alignment horizontal="center" vertical="center" wrapText="1"/>
      <protection/>
    </xf>
    <xf numFmtId="203" fontId="1" fillId="0" borderId="0" xfId="52" applyNumberFormat="1" applyFont="1" applyFill="1" applyAlignment="1" applyProtection="1">
      <alignment horizontal="right" vertical="center" wrapText="1"/>
      <protection/>
    </xf>
    <xf numFmtId="0" fontId="1" fillId="0" borderId="0" xfId="52" applyFont="1" applyFill="1" applyAlignment="1" applyProtection="1">
      <alignment horizontal="left" vertical="center" wrapText="1"/>
      <protection/>
    </xf>
    <xf numFmtId="0" fontId="1" fillId="0" borderId="0" xfId="52" applyFont="1" applyFill="1" applyBorder="1" applyAlignment="1" applyProtection="1">
      <alignment horizontal="left" wrapText="1"/>
      <protection/>
    </xf>
    <xf numFmtId="0" fontId="1" fillId="0" borderId="0" xfId="52" applyFont="1" applyFill="1" applyAlignment="1" applyProtection="1">
      <alignment horizontal="left" wrapText="1"/>
      <protection/>
    </xf>
    <xf numFmtId="0" fontId="50" fillId="0" borderId="0" xfId="52" applyFont="1" applyFill="1" applyAlignment="1" applyProtection="1">
      <alignment horizontal="center" vertical="center"/>
      <protection/>
    </xf>
    <xf numFmtId="3" fontId="5" fillId="0" borderId="13" xfId="0" applyNumberFormat="1" applyFont="1" applyFill="1" applyBorder="1" applyAlignment="1" applyProtection="1">
      <alignment vertical="center"/>
      <protection/>
    </xf>
    <xf numFmtId="0" fontId="5" fillId="0" borderId="0" xfId="52" applyFont="1" applyFill="1" applyProtection="1">
      <alignment/>
      <protection/>
    </xf>
    <xf numFmtId="0" fontId="5" fillId="0" borderId="13" xfId="0" applyFont="1" applyFill="1" applyBorder="1" applyAlignment="1" applyProtection="1">
      <alignment horizontal="center" vertical="center"/>
      <protection/>
    </xf>
    <xf numFmtId="0" fontId="5" fillId="0" borderId="13" xfId="0" applyFont="1" applyFill="1" applyBorder="1" applyAlignment="1" applyProtection="1">
      <alignment vertical="center" wrapText="1"/>
      <protection/>
    </xf>
    <xf numFmtId="0" fontId="4" fillId="0" borderId="0" xfId="52" applyFont="1" applyFill="1" applyAlignment="1" applyProtection="1">
      <alignment horizontal="justify" vertical="center" wrapText="1"/>
      <protection/>
    </xf>
    <xf numFmtId="0" fontId="5" fillId="0" borderId="13" xfId="52" applyFont="1" applyFill="1" applyBorder="1" applyAlignment="1" applyProtection="1">
      <alignment horizontal="center" vertical="top"/>
      <protection/>
    </xf>
    <xf numFmtId="0" fontId="5" fillId="0" borderId="13" xfId="52" applyFont="1" applyFill="1" applyBorder="1" applyAlignment="1" applyProtection="1">
      <alignment wrapText="1"/>
      <protection/>
    </xf>
    <xf numFmtId="3" fontId="5" fillId="0" borderId="13" xfId="52" applyNumberFormat="1" applyFont="1" applyFill="1" applyBorder="1" applyAlignment="1" applyProtection="1">
      <alignment/>
      <protection/>
    </xf>
    <xf numFmtId="0" fontId="3" fillId="33" borderId="0" xfId="0" applyFont="1" applyFill="1" applyAlignment="1" applyProtection="1">
      <alignment horizontal="center"/>
      <protection/>
    </xf>
    <xf numFmtId="0" fontId="3" fillId="33" borderId="0" xfId="0" applyFont="1" applyFill="1" applyAlignment="1" applyProtection="1">
      <alignment wrapText="1"/>
      <protection/>
    </xf>
    <xf numFmtId="3" fontId="3" fillId="33" borderId="0" xfId="0" applyNumberFormat="1" applyFont="1" applyFill="1" applyAlignment="1" applyProtection="1">
      <alignment/>
      <protection/>
    </xf>
    <xf numFmtId="0" fontId="3" fillId="0" borderId="0" xfId="0" applyFont="1" applyFill="1" applyAlignment="1" applyProtection="1">
      <alignment/>
      <protection/>
    </xf>
    <xf numFmtId="0" fontId="1" fillId="0" borderId="0" xfId="0" applyFont="1" applyFill="1" applyAlignment="1" applyProtection="1">
      <alignment horizontal="center"/>
      <protection/>
    </xf>
    <xf numFmtId="0" fontId="1" fillId="0" borderId="0" xfId="0" applyFont="1" applyFill="1" applyAlignment="1" applyProtection="1">
      <alignment horizontal="left" wrapText="1"/>
      <protection/>
    </xf>
    <xf numFmtId="3" fontId="1" fillId="0" borderId="0" xfId="0" applyNumberFormat="1" applyFont="1" applyFill="1" applyAlignment="1" applyProtection="1">
      <alignment horizontal="left" wrapText="1"/>
      <protection/>
    </xf>
    <xf numFmtId="0" fontId="1" fillId="0" borderId="0" xfId="0" applyFont="1" applyFill="1" applyAlignment="1" applyProtection="1">
      <alignment/>
      <protection/>
    </xf>
    <xf numFmtId="49" fontId="5" fillId="0" borderId="13" xfId="0" applyNumberFormat="1" applyFont="1" applyFill="1" applyBorder="1" applyAlignment="1" applyProtection="1">
      <alignment horizontal="center" vertical="center"/>
      <protection/>
    </xf>
    <xf numFmtId="0" fontId="1" fillId="0" borderId="14" xfId="52" applyFont="1" applyFill="1" applyBorder="1" applyAlignment="1" applyProtection="1">
      <alignment horizontal="center" vertical="center" wrapText="1"/>
      <protection/>
    </xf>
    <xf numFmtId="0" fontId="1" fillId="0" borderId="14" xfId="52" applyFont="1" applyFill="1" applyBorder="1" applyAlignment="1" applyProtection="1">
      <alignment horizontal="center" vertical="center" wrapText="1"/>
      <protection/>
    </xf>
    <xf numFmtId="0" fontId="4" fillId="0" borderId="15" xfId="52" applyFont="1" applyFill="1" applyBorder="1" applyAlignment="1" applyProtection="1">
      <alignment horizontal="center" vertical="center" wrapText="1"/>
      <protection/>
    </xf>
    <xf numFmtId="0" fontId="1" fillId="0" borderId="15" xfId="52" applyFont="1" applyFill="1" applyBorder="1" applyAlignment="1" applyProtection="1">
      <alignment horizontal="center" vertical="center" wrapText="1"/>
      <protection/>
    </xf>
    <xf numFmtId="0" fontId="15" fillId="0" borderId="0" xfId="52" applyFont="1" applyFill="1" applyAlignment="1" applyProtection="1">
      <alignment horizontal="center" vertical="center"/>
      <protection/>
    </xf>
    <xf numFmtId="49" fontId="15" fillId="0" borderId="0" xfId="52" applyNumberFormat="1" applyFont="1" applyFill="1" applyAlignment="1" applyProtection="1">
      <alignment horizontal="center" vertical="center"/>
      <protection/>
    </xf>
    <xf numFmtId="0" fontId="15" fillId="0" borderId="15" xfId="52" applyFont="1" applyFill="1" applyBorder="1" applyAlignment="1" applyProtection="1">
      <alignment horizontal="center" vertical="center" wrapText="1"/>
      <protection/>
    </xf>
    <xf numFmtId="0" fontId="15" fillId="0" borderId="0" xfId="52" applyFont="1" applyFill="1" applyAlignment="1" applyProtection="1">
      <alignment horizontal="center" vertical="center" wrapText="1"/>
      <protection/>
    </xf>
    <xf numFmtId="0" fontId="1" fillId="0" borderId="14" xfId="52" applyFont="1" applyFill="1" applyBorder="1" applyAlignment="1" applyProtection="1">
      <alignment horizontal="justify" vertical="center" wrapText="1"/>
      <protection/>
    </xf>
    <xf numFmtId="3" fontId="1" fillId="0" borderId="14" xfId="52" applyNumberFormat="1" applyFont="1" applyFill="1" applyBorder="1" applyAlignment="1" applyProtection="1">
      <alignment horizontal="right" vertical="center" wrapText="1"/>
      <protection/>
    </xf>
    <xf numFmtId="0" fontId="4" fillId="0" borderId="14" xfId="52" applyFont="1" applyFill="1" applyBorder="1" applyAlignment="1" applyProtection="1">
      <alignment horizontal="justify" vertical="center" wrapText="1"/>
      <protection/>
    </xf>
    <xf numFmtId="3" fontId="4" fillId="0" borderId="14" xfId="52" applyNumberFormat="1" applyFont="1" applyFill="1" applyBorder="1" applyAlignment="1" applyProtection="1">
      <alignment horizontal="right" vertical="center" wrapText="1"/>
      <protection/>
    </xf>
    <xf numFmtId="0" fontId="1" fillId="0" borderId="0" xfId="55" applyFont="1" applyFill="1" applyAlignment="1" applyProtection="1">
      <alignment horizontal="justify" vertical="center" wrapText="1"/>
      <protection/>
    </xf>
    <xf numFmtId="3" fontId="4" fillId="0" borderId="0" xfId="52" applyNumberFormat="1" applyFont="1" applyFill="1" applyAlignment="1" applyProtection="1">
      <alignment horizontal="right" vertical="center"/>
      <protection/>
    </xf>
    <xf numFmtId="3" fontId="4" fillId="0" borderId="0" xfId="52" applyNumberFormat="1" applyFont="1" applyAlignment="1" applyProtection="1">
      <alignment vertical="center"/>
      <protection/>
    </xf>
    <xf numFmtId="49" fontId="1" fillId="0" borderId="0" xfId="52" applyNumberFormat="1" applyFont="1" applyFill="1" applyAlignment="1" applyProtection="1">
      <alignment horizontal="justify" vertical="center" wrapText="1"/>
      <protection/>
    </xf>
    <xf numFmtId="0" fontId="1" fillId="0" borderId="0" xfId="52" applyFont="1" applyFill="1" applyAlignment="1" applyProtection="1">
      <alignment horizontal="justify" wrapText="1"/>
      <protection/>
    </xf>
    <xf numFmtId="0" fontId="4" fillId="0" borderId="0" xfId="0" applyFont="1" applyFill="1" applyAlignment="1" applyProtection="1">
      <alignment horizontal="center" vertical="center"/>
      <protection/>
    </xf>
    <xf numFmtId="0" fontId="4" fillId="0" borderId="0" xfId="0" applyFont="1" applyFill="1" applyAlignment="1" applyProtection="1">
      <alignment horizontal="center" vertical="top"/>
      <protection/>
    </xf>
    <xf numFmtId="0" fontId="4" fillId="0" borderId="0" xfId="0" applyFont="1" applyFill="1" applyAlignment="1" applyProtection="1">
      <alignment wrapText="1"/>
      <protection/>
    </xf>
    <xf numFmtId="3" fontId="4" fillId="0" borderId="0" xfId="0" applyNumberFormat="1" applyFont="1" applyFill="1" applyAlignment="1" applyProtection="1">
      <alignment/>
      <protection/>
    </xf>
    <xf numFmtId="0" fontId="4" fillId="0" borderId="0" xfId="0" applyFont="1" applyFill="1" applyAlignment="1" applyProtection="1">
      <alignment vertical="center"/>
      <protection/>
    </xf>
    <xf numFmtId="3" fontId="1" fillId="0" borderId="0" xfId="52" applyNumberFormat="1" applyFont="1" applyFill="1" applyAlignment="1" applyProtection="1">
      <alignment horizontal="justify" wrapText="1"/>
      <protection/>
    </xf>
    <xf numFmtId="0" fontId="4" fillId="0" borderId="0" xfId="52" applyFont="1" applyFill="1" applyBorder="1" applyAlignment="1" applyProtection="1">
      <alignment horizontal="center" vertical="center"/>
      <protection/>
    </xf>
    <xf numFmtId="0" fontId="5" fillId="0" borderId="16" xfId="52" applyFont="1" applyFill="1" applyBorder="1" applyAlignment="1" applyProtection="1">
      <alignment horizontal="center" vertical="center"/>
      <protection/>
    </xf>
    <xf numFmtId="0" fontId="5" fillId="0" borderId="16" xfId="52" applyFont="1" applyFill="1" applyBorder="1" applyAlignment="1" applyProtection="1">
      <alignment vertical="center" wrapText="1"/>
      <protection/>
    </xf>
    <xf numFmtId="3" fontId="5" fillId="0" borderId="16" xfId="52" applyNumberFormat="1" applyFont="1" applyFill="1" applyBorder="1" applyAlignment="1" applyProtection="1">
      <alignment vertical="center"/>
      <protection/>
    </xf>
    <xf numFmtId="0" fontId="1" fillId="0" borderId="0" xfId="52" applyFont="1" applyFill="1" applyAlignment="1" applyProtection="1">
      <alignment horizontal="justify" vertical="top" wrapText="1"/>
      <protection/>
    </xf>
    <xf numFmtId="0" fontId="4" fillId="0" borderId="0" xfId="52" applyFont="1" applyFill="1" applyAlignment="1" applyProtection="1">
      <alignment horizontal="center"/>
      <protection/>
    </xf>
    <xf numFmtId="0" fontId="4" fillId="0" borderId="0" xfId="52" applyFont="1" applyFill="1" applyAlignment="1" applyProtection="1">
      <alignment/>
      <protection/>
    </xf>
    <xf numFmtId="0" fontId="3" fillId="33" borderId="0" xfId="0" applyFont="1" applyFill="1" applyBorder="1" applyAlignment="1" applyProtection="1">
      <alignment horizontal="center"/>
      <protection/>
    </xf>
    <xf numFmtId="0" fontId="3" fillId="33" borderId="17" xfId="0" applyFont="1" applyFill="1" applyBorder="1" applyAlignment="1" applyProtection="1">
      <alignment horizontal="left"/>
      <protection/>
    </xf>
    <xf numFmtId="3" fontId="5" fillId="33" borderId="17" xfId="0" applyNumberFormat="1" applyFont="1" applyFill="1" applyBorder="1" applyAlignment="1" applyProtection="1">
      <alignment/>
      <protection/>
    </xf>
    <xf numFmtId="0" fontId="1" fillId="0" borderId="10" xfId="52" applyFont="1" applyFill="1" applyBorder="1" applyAlignment="1" applyProtection="1">
      <alignment horizontal="center" vertical="center"/>
      <protection/>
    </xf>
    <xf numFmtId="0" fontId="1" fillId="0" borderId="18" xfId="52" applyFont="1" applyFill="1" applyBorder="1" applyAlignment="1" applyProtection="1">
      <alignment horizontal="justify" vertical="center" wrapText="1"/>
      <protection/>
    </xf>
    <xf numFmtId="0" fontId="1" fillId="0" borderId="19" xfId="52" applyFont="1" applyFill="1" applyBorder="1" applyAlignment="1" applyProtection="1">
      <alignment horizontal="justify" vertical="center" wrapText="1"/>
      <protection/>
    </xf>
    <xf numFmtId="3" fontId="1" fillId="0" borderId="10" xfId="52" applyNumberFormat="1" applyFont="1" applyFill="1" applyBorder="1" applyAlignment="1" applyProtection="1">
      <alignment vertical="center"/>
      <protection/>
    </xf>
    <xf numFmtId="0" fontId="5" fillId="0" borderId="0" xfId="52" applyFont="1" applyFill="1" applyAlignment="1" applyProtection="1">
      <alignment horizontal="left" vertical="center"/>
      <protection/>
    </xf>
    <xf numFmtId="0" fontId="1" fillId="0" borderId="20" xfId="52" applyFont="1" applyFill="1" applyBorder="1" applyAlignment="1" applyProtection="1">
      <alignment horizontal="left" vertical="center" wrapText="1"/>
      <protection/>
    </xf>
    <xf numFmtId="0" fontId="1" fillId="0" borderId="21" xfId="52" applyFont="1" applyFill="1" applyBorder="1" applyAlignment="1" applyProtection="1">
      <alignment horizontal="left" vertical="center" wrapText="1"/>
      <protection/>
    </xf>
    <xf numFmtId="4" fontId="1" fillId="0" borderId="10" xfId="52" applyNumberFormat="1" applyFont="1" applyFill="1" applyBorder="1" applyAlignment="1" applyProtection="1">
      <alignment vertical="center"/>
      <protection/>
    </xf>
    <xf numFmtId="0" fontId="1" fillId="0" borderId="22" xfId="52" applyFont="1" applyFill="1" applyBorder="1" applyAlignment="1" applyProtection="1">
      <alignment horizontal="left" vertical="center" wrapText="1"/>
      <protection/>
    </xf>
    <xf numFmtId="0" fontId="1" fillId="0" borderId="23" xfId="52" applyFont="1" applyFill="1" applyBorder="1" applyAlignment="1" applyProtection="1">
      <alignment horizontal="left" vertical="center" wrapText="1"/>
      <protection/>
    </xf>
    <xf numFmtId="0" fontId="1" fillId="0" borderId="11" xfId="52" applyFont="1" applyFill="1" applyBorder="1" applyAlignment="1" applyProtection="1">
      <alignment horizontal="left" vertical="center" wrapText="1"/>
      <protection/>
    </xf>
    <xf numFmtId="0" fontId="1" fillId="0" borderId="12" xfId="52" applyFont="1" applyFill="1" applyBorder="1" applyAlignment="1" applyProtection="1">
      <alignment horizontal="left" vertical="center" wrapText="1"/>
      <protection/>
    </xf>
    <xf numFmtId="0" fontId="1" fillId="0" borderId="14" xfId="0" applyFont="1" applyFill="1" applyBorder="1" applyAlignment="1" applyProtection="1">
      <alignment horizontal="left" vertical="center" wrapText="1"/>
      <protection/>
    </xf>
    <xf numFmtId="3" fontId="11" fillId="0" borderId="10" xfId="52" applyNumberFormat="1" applyFont="1" applyFill="1" applyBorder="1" applyAlignment="1" applyProtection="1">
      <alignment vertical="center"/>
      <protection/>
    </xf>
    <xf numFmtId="0" fontId="1" fillId="0" borderId="18" xfId="52" applyFont="1" applyFill="1" applyBorder="1" applyAlignment="1" applyProtection="1">
      <alignment horizontal="left" vertical="center" wrapText="1"/>
      <protection/>
    </xf>
    <xf numFmtId="0" fontId="1" fillId="0" borderId="19" xfId="52" applyFont="1" applyFill="1" applyBorder="1" applyAlignment="1" applyProtection="1">
      <alignment horizontal="left" vertical="center" wrapText="1"/>
      <protection/>
    </xf>
    <xf numFmtId="0" fontId="1" fillId="0" borderId="14" xfId="52" applyFont="1" applyFill="1" applyBorder="1" applyAlignment="1" applyProtection="1">
      <alignment horizontal="left" vertical="center" wrapText="1"/>
      <protection/>
    </xf>
    <xf numFmtId="0" fontId="1" fillId="0" borderId="0" xfId="52"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1" fillId="0" borderId="0" xfId="0" applyFont="1" applyFill="1" applyBorder="1" applyAlignment="1" applyProtection="1">
      <alignment horizontal="left" vertical="center" wrapText="1"/>
      <protection/>
    </xf>
    <xf numFmtId="3" fontId="1" fillId="0" borderId="0" xfId="0" applyNumberFormat="1" applyFont="1" applyFill="1" applyBorder="1" applyAlignment="1" applyProtection="1">
      <alignment vertical="center"/>
      <protection/>
    </xf>
    <xf numFmtId="0" fontId="3" fillId="33" borderId="0" xfId="0" applyFont="1" applyFill="1" applyAlignment="1" applyProtection="1">
      <alignment horizontal="left" wrapText="1"/>
      <protection/>
    </xf>
    <xf numFmtId="0" fontId="1" fillId="0" borderId="0" xfId="0" applyFont="1" applyFill="1" applyAlignment="1" applyProtection="1">
      <alignment horizontal="center" vertical="center"/>
      <protection/>
    </xf>
    <xf numFmtId="0" fontId="1" fillId="0" borderId="0" xfId="0" applyFont="1" applyFill="1" applyAlignment="1" applyProtection="1">
      <alignment vertical="center"/>
      <protection/>
    </xf>
    <xf numFmtId="0" fontId="13" fillId="0" borderId="0" xfId="0" applyFont="1" applyFill="1" applyAlignment="1" applyProtection="1">
      <alignment vertical="center"/>
      <protection/>
    </xf>
    <xf numFmtId="3" fontId="13" fillId="0" borderId="0" xfId="0" applyNumberFormat="1" applyFont="1" applyFill="1" applyAlignment="1" applyProtection="1">
      <alignment vertical="center"/>
      <protection/>
    </xf>
    <xf numFmtId="0" fontId="14" fillId="0" borderId="0" xfId="0" applyFont="1" applyFill="1" applyAlignment="1" applyProtection="1">
      <alignment vertical="center"/>
      <protection/>
    </xf>
    <xf numFmtId="0" fontId="1" fillId="0" borderId="0" xfId="0" applyFont="1" applyFill="1" applyAlignment="1" applyProtection="1">
      <alignment horizontal="justify" vertical="center" wrapText="1"/>
      <protection/>
    </xf>
    <xf numFmtId="3" fontId="1" fillId="0" borderId="0" xfId="0" applyNumberFormat="1" applyFont="1" applyFill="1" applyAlignment="1" applyProtection="1">
      <alignment horizontal="justify" vertical="center" wrapText="1"/>
      <protection/>
    </xf>
    <xf numFmtId="0" fontId="3" fillId="33" borderId="0" xfId="52" applyFont="1" applyFill="1" applyAlignment="1" applyProtection="1">
      <alignment horizontal="left" wrapText="1"/>
      <protection/>
    </xf>
    <xf numFmtId="3" fontId="3" fillId="33" borderId="0" xfId="52" applyNumberFormat="1" applyFont="1" applyFill="1" applyProtection="1">
      <alignment/>
      <protection/>
    </xf>
    <xf numFmtId="0" fontId="1" fillId="0" borderId="0" xfId="52" applyFont="1" applyFill="1" applyAlignment="1" applyProtection="1">
      <alignment wrapText="1"/>
      <protection/>
    </xf>
    <xf numFmtId="3" fontId="1" fillId="0" borderId="0" xfId="52" applyNumberFormat="1" applyFont="1" applyFill="1" applyAlignment="1" applyProtection="1">
      <alignment wrapText="1"/>
      <protection/>
    </xf>
    <xf numFmtId="0" fontId="1" fillId="0" borderId="0" xfId="52" applyFont="1" applyFill="1" applyAlignment="1" applyProtection="1">
      <alignment horizontal="right" vertical="center" wrapText="1"/>
      <protection/>
    </xf>
    <xf numFmtId="0" fontId="1" fillId="0" borderId="0" xfId="52" applyFont="1" applyFill="1" applyAlignment="1" applyProtection="1">
      <alignment horizontal="right" vertical="top" wrapText="1"/>
      <protection/>
    </xf>
    <xf numFmtId="0" fontId="1" fillId="0" borderId="0" xfId="52" applyFont="1" applyFill="1" applyAlignment="1" applyProtection="1">
      <alignment horizontal="center" vertical="top"/>
      <protection/>
    </xf>
    <xf numFmtId="0" fontId="1" fillId="0" borderId="0" xfId="52" applyFont="1" applyFill="1" applyBorder="1" applyAlignment="1" applyProtection="1">
      <alignment horizontal="left" vertical="top" wrapText="1"/>
      <protection/>
    </xf>
    <xf numFmtId="0" fontId="1" fillId="0" borderId="0" xfId="52" applyFont="1" applyFill="1" applyAlignment="1" applyProtection="1">
      <alignment vertical="top"/>
      <protection/>
    </xf>
    <xf numFmtId="3" fontId="1" fillId="0" borderId="0" xfId="52" applyNumberFormat="1" applyFont="1" applyFill="1" applyProtection="1">
      <alignment/>
      <protection/>
    </xf>
    <xf numFmtId="0" fontId="1" fillId="0" borderId="0" xfId="0" applyFont="1" applyFill="1" applyAlignment="1" applyProtection="1">
      <alignment wrapText="1"/>
      <protection/>
    </xf>
    <xf numFmtId="3" fontId="1" fillId="0" borderId="0" xfId="0" applyNumberFormat="1" applyFont="1" applyFill="1" applyAlignment="1" applyProtection="1">
      <alignment/>
      <protection/>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Normalny 2 2" xfId="53"/>
    <cellStyle name="Normalny 3" xfId="54"/>
    <cellStyle name="Normalny 3 2" xfId="55"/>
    <cellStyle name="Obliczenia" xfId="56"/>
    <cellStyle name="Followed Hyperlink" xfId="57"/>
    <cellStyle name="Percent" xfId="58"/>
    <cellStyle name="Styl 1" xfId="59"/>
    <cellStyle name="Suma" xfId="60"/>
    <cellStyle name="Tekst objaśnienia" xfId="61"/>
    <cellStyle name="Tekst ostrzeżenia" xfId="62"/>
    <cellStyle name="Tytuł" xfId="63"/>
    <cellStyle name="Uwaga" xfId="64"/>
    <cellStyle name="Currency" xfId="65"/>
    <cellStyle name="Currency [0]" xfId="66"/>
    <cellStyle name="Złe"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C647"/>
  <sheetViews>
    <sheetView tabSelected="1" view="pageBreakPreview" zoomScaleSheetLayoutView="100" zoomScalePageLayoutView="0" workbookViewId="0" topLeftCell="A1">
      <selection activeCell="A4" sqref="A4:H4"/>
    </sheetView>
  </sheetViews>
  <sheetFormatPr defaultColWidth="9.140625" defaultRowHeight="12.75"/>
  <cols>
    <col min="1" max="1" width="3.57421875" style="74" customWidth="1"/>
    <col min="2" max="2" width="6.28125" style="74" customWidth="1"/>
    <col min="3" max="3" width="44.421875" style="151" customWidth="1"/>
    <col min="4" max="4" width="13.140625" style="152" customWidth="1"/>
    <col min="5" max="5" width="14.28125" style="152" customWidth="1"/>
    <col min="6" max="6" width="13.57421875" style="152" customWidth="1"/>
    <col min="7" max="7" width="12.7109375" style="152" customWidth="1"/>
    <col min="8" max="8" width="13.00390625" style="152" customWidth="1"/>
    <col min="9" max="16384" width="9.140625" style="77" customWidth="1"/>
  </cols>
  <sheetData>
    <row r="1" spans="1:8" s="4" customFormat="1" ht="18" customHeight="1">
      <c r="A1" s="3" t="s">
        <v>23</v>
      </c>
      <c r="B1" s="3"/>
      <c r="C1" s="3"/>
      <c r="D1" s="3"/>
      <c r="E1" s="3"/>
      <c r="F1" s="3"/>
      <c r="G1" s="3"/>
      <c r="H1" s="3"/>
    </row>
    <row r="2" spans="1:8" s="6" customFormat="1" ht="18" customHeight="1">
      <c r="A2" s="5" t="s">
        <v>0</v>
      </c>
      <c r="B2" s="5"/>
      <c r="C2" s="5"/>
      <c r="D2" s="5"/>
      <c r="E2" s="5"/>
      <c r="F2" s="5"/>
      <c r="G2" s="5"/>
      <c r="H2" s="5"/>
    </row>
    <row r="3" spans="1:8" s="7" customFormat="1" ht="52.5" customHeight="1">
      <c r="A3" s="2" t="s">
        <v>149</v>
      </c>
      <c r="B3" s="2"/>
      <c r="C3" s="2"/>
      <c r="D3" s="2"/>
      <c r="E3" s="2"/>
      <c r="F3" s="2"/>
      <c r="G3" s="2"/>
      <c r="H3" s="2"/>
    </row>
    <row r="4" spans="1:159" s="7" customFormat="1" ht="42" customHeight="1">
      <c r="A4" s="2" t="s">
        <v>147</v>
      </c>
      <c r="B4" s="2"/>
      <c r="C4" s="2"/>
      <c r="D4" s="2"/>
      <c r="E4" s="2"/>
      <c r="F4" s="2"/>
      <c r="G4" s="2"/>
      <c r="H4" s="2"/>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row>
    <row r="5" spans="1:8" s="6" customFormat="1" ht="15.75" customHeight="1">
      <c r="A5" s="5" t="s">
        <v>1</v>
      </c>
      <c r="B5" s="5"/>
      <c r="C5" s="5"/>
      <c r="D5" s="5"/>
      <c r="E5" s="5"/>
      <c r="F5" s="5"/>
      <c r="G5" s="5"/>
      <c r="H5" s="5"/>
    </row>
    <row r="6" spans="1:8" s="4" customFormat="1" ht="69" customHeight="1">
      <c r="A6" s="8" t="s">
        <v>151</v>
      </c>
      <c r="B6" s="8"/>
      <c r="C6" s="8"/>
      <c r="D6" s="8"/>
      <c r="E6" s="8"/>
      <c r="F6" s="8"/>
      <c r="G6" s="8"/>
      <c r="H6" s="8"/>
    </row>
    <row r="7" spans="1:8" s="4" customFormat="1" ht="25.5" customHeight="1">
      <c r="A7" s="8" t="s">
        <v>65</v>
      </c>
      <c r="B7" s="8"/>
      <c r="C7" s="8"/>
      <c r="D7" s="8"/>
      <c r="E7" s="8"/>
      <c r="F7" s="8"/>
      <c r="G7" s="8"/>
      <c r="H7" s="8"/>
    </row>
    <row r="8" spans="1:8" s="6" customFormat="1" ht="18" customHeight="1">
      <c r="A8" s="5" t="s">
        <v>39</v>
      </c>
      <c r="B8" s="5"/>
      <c r="C8" s="5"/>
      <c r="D8" s="5"/>
      <c r="E8" s="5"/>
      <c r="F8" s="5"/>
      <c r="G8" s="5"/>
      <c r="H8" s="5"/>
    </row>
    <row r="9" spans="1:8" s="10" customFormat="1" ht="20.25" customHeight="1">
      <c r="A9" s="9" t="s">
        <v>3</v>
      </c>
      <c r="B9" s="9"/>
      <c r="C9" s="9"/>
      <c r="D9" s="9"/>
      <c r="E9" s="9"/>
      <c r="F9" s="9"/>
      <c r="G9" s="9"/>
      <c r="H9" s="9"/>
    </row>
    <row r="10" spans="1:8" s="10" customFormat="1" ht="18" customHeight="1">
      <c r="A10" s="11" t="s">
        <v>150</v>
      </c>
      <c r="B10" s="11"/>
      <c r="C10" s="11"/>
      <c r="D10" s="11"/>
      <c r="E10" s="11"/>
      <c r="F10" s="11"/>
      <c r="G10" s="11"/>
      <c r="H10" s="11"/>
    </row>
    <row r="11" spans="1:8" s="16" customFormat="1" ht="91.5" customHeight="1">
      <c r="A11" s="12" t="s">
        <v>13</v>
      </c>
      <c r="B11" s="13" t="s">
        <v>4</v>
      </c>
      <c r="C11" s="14"/>
      <c r="D11" s="15" t="s">
        <v>5</v>
      </c>
      <c r="E11" s="15" t="s">
        <v>8</v>
      </c>
      <c r="F11" s="15" t="s">
        <v>6</v>
      </c>
      <c r="G11" s="15" t="s">
        <v>14</v>
      </c>
      <c r="H11" s="15" t="s">
        <v>7</v>
      </c>
    </row>
    <row r="12" spans="1:8" s="20" customFormat="1" ht="4.5" customHeight="1">
      <c r="A12" s="17"/>
      <c r="B12" s="17"/>
      <c r="C12" s="18"/>
      <c r="D12" s="18"/>
      <c r="E12" s="18"/>
      <c r="F12" s="18"/>
      <c r="G12" s="18"/>
      <c r="H12" s="19"/>
    </row>
    <row r="13" spans="1:8" s="24" customFormat="1" ht="14.25" customHeight="1">
      <c r="A13" s="21" t="s">
        <v>9</v>
      </c>
      <c r="B13" s="21"/>
      <c r="C13" s="22" t="s">
        <v>24</v>
      </c>
      <c r="D13" s="23"/>
      <c r="E13" s="23"/>
      <c r="F13" s="23"/>
      <c r="G13" s="23"/>
      <c r="H13" s="23"/>
    </row>
    <row r="14" spans="1:8" s="28" customFormat="1" ht="4.5" customHeight="1">
      <c r="A14" s="25"/>
      <c r="B14" s="25"/>
      <c r="C14" s="26"/>
      <c r="D14" s="26"/>
      <c r="E14" s="26"/>
      <c r="F14" s="26"/>
      <c r="G14" s="26"/>
      <c r="H14" s="27"/>
    </row>
    <row r="15" spans="1:8" s="32" customFormat="1" ht="24" customHeight="1">
      <c r="A15" s="29"/>
      <c r="B15" s="29"/>
      <c r="C15" s="30" t="s">
        <v>15</v>
      </c>
      <c r="D15" s="31">
        <v>1109075463</v>
      </c>
      <c r="E15" s="31">
        <f>E25+E59+E177+E187+E193+E17+E55+E159+E163+E181+E21+E173+E39+E43+E47</f>
        <v>15246261</v>
      </c>
      <c r="F15" s="31">
        <f>F25+F59+F177+F187+F193+F17+F55+F159+F163+F181+F21+F173+F39+F43+F47</f>
        <v>70517851</v>
      </c>
      <c r="G15" s="31">
        <f>G25+G59+G177+G187+G193+G17+G55+G159+G163+G181+G21+G173+G39+G43+G47</f>
        <v>19382353</v>
      </c>
      <c r="H15" s="31">
        <f>D15+E15-F15</f>
        <v>1053803873</v>
      </c>
    </row>
    <row r="16" spans="1:8" s="34" customFormat="1" ht="3.75" customHeight="1">
      <c r="A16" s="33"/>
      <c r="B16" s="33"/>
      <c r="C16" s="1"/>
      <c r="D16" s="1"/>
      <c r="E16" s="1"/>
      <c r="F16" s="1"/>
      <c r="G16" s="1"/>
      <c r="H16" s="1"/>
    </row>
    <row r="17" spans="1:8" s="32" customFormat="1" ht="24" customHeight="1">
      <c r="A17" s="29"/>
      <c r="B17" s="35" t="s">
        <v>33</v>
      </c>
      <c r="C17" s="30" t="s">
        <v>34</v>
      </c>
      <c r="D17" s="31">
        <v>12013271</v>
      </c>
      <c r="E17" s="31">
        <f>E18</f>
        <v>150</v>
      </c>
      <c r="F17" s="31">
        <f>F18</f>
        <v>0</v>
      </c>
      <c r="G17" s="31">
        <f>G18</f>
        <v>0</v>
      </c>
      <c r="H17" s="31">
        <f>D17+E17-F17</f>
        <v>12013421</v>
      </c>
    </row>
    <row r="18" spans="1:8" s="20" customFormat="1" ht="19.5" customHeight="1">
      <c r="A18" s="17"/>
      <c r="B18" s="36" t="s">
        <v>83</v>
      </c>
      <c r="C18" s="37" t="s">
        <v>21</v>
      </c>
      <c r="D18" s="38">
        <v>13271</v>
      </c>
      <c r="E18" s="38">
        <v>150</v>
      </c>
      <c r="F18" s="38">
        <v>0</v>
      </c>
      <c r="G18" s="38">
        <v>0</v>
      </c>
      <c r="H18" s="38">
        <f>D18+E18-F18</f>
        <v>13421</v>
      </c>
    </row>
    <row r="19" spans="1:8" s="34" customFormat="1" ht="33.75" customHeight="1">
      <c r="A19" s="33"/>
      <c r="B19" s="33"/>
      <c r="C19" s="8" t="s">
        <v>170</v>
      </c>
      <c r="D19" s="8"/>
      <c r="E19" s="8"/>
      <c r="F19" s="8"/>
      <c r="G19" s="8"/>
      <c r="H19" s="8"/>
    </row>
    <row r="20" spans="1:8" s="20" customFormat="1" ht="4.5" customHeight="1">
      <c r="A20" s="17"/>
      <c r="B20" s="36"/>
      <c r="C20" s="39"/>
      <c r="D20" s="39"/>
      <c r="E20" s="39"/>
      <c r="F20" s="39"/>
      <c r="G20" s="39"/>
      <c r="H20" s="39"/>
    </row>
    <row r="21" spans="1:8" s="32" customFormat="1" ht="24.75" customHeight="1">
      <c r="A21" s="29"/>
      <c r="B21" s="29">
        <v>150</v>
      </c>
      <c r="C21" s="30" t="s">
        <v>94</v>
      </c>
      <c r="D21" s="31">
        <v>4095727</v>
      </c>
      <c r="E21" s="31">
        <f>E22</f>
        <v>0</v>
      </c>
      <c r="F21" s="31">
        <f>F22</f>
        <v>16172</v>
      </c>
      <c r="G21" s="31">
        <f>G22</f>
        <v>0</v>
      </c>
      <c r="H21" s="31">
        <f>D21+E21-F21</f>
        <v>4079555</v>
      </c>
    </row>
    <row r="22" spans="1:8" s="20" customFormat="1" ht="18" customHeight="1">
      <c r="A22" s="17"/>
      <c r="B22" s="17">
        <v>15095</v>
      </c>
      <c r="C22" s="37" t="s">
        <v>21</v>
      </c>
      <c r="D22" s="38">
        <v>385458</v>
      </c>
      <c r="E22" s="38">
        <v>0</v>
      </c>
      <c r="F22" s="38">
        <v>16172</v>
      </c>
      <c r="G22" s="38">
        <v>0</v>
      </c>
      <c r="H22" s="38">
        <f>D22+E22-F22</f>
        <v>369286</v>
      </c>
    </row>
    <row r="23" spans="1:8" s="20" customFormat="1" ht="44.25" customHeight="1">
      <c r="A23" s="17"/>
      <c r="B23" s="17"/>
      <c r="C23" s="2" t="s">
        <v>536</v>
      </c>
      <c r="D23" s="2"/>
      <c r="E23" s="2"/>
      <c r="F23" s="2"/>
      <c r="G23" s="2"/>
      <c r="H23" s="2"/>
    </row>
    <row r="24" spans="1:8" s="32" customFormat="1" ht="4.5" customHeight="1">
      <c r="A24" s="40"/>
      <c r="B24" s="40"/>
      <c r="C24" s="1"/>
      <c r="D24" s="1"/>
      <c r="E24" s="1"/>
      <c r="F24" s="1"/>
      <c r="G24" s="1"/>
      <c r="H24" s="1"/>
    </row>
    <row r="25" spans="1:8" s="32" customFormat="1" ht="24.75" customHeight="1">
      <c r="A25" s="29"/>
      <c r="B25" s="29">
        <v>600</v>
      </c>
      <c r="C25" s="30" t="s">
        <v>35</v>
      </c>
      <c r="D25" s="31">
        <v>90939252</v>
      </c>
      <c r="E25" s="31">
        <f>E26</f>
        <v>1559867</v>
      </c>
      <c r="F25" s="31">
        <f>F26</f>
        <v>0</v>
      </c>
      <c r="G25" s="31">
        <f>G26</f>
        <v>0</v>
      </c>
      <c r="H25" s="31">
        <f>D25+E25-F25</f>
        <v>92499119</v>
      </c>
    </row>
    <row r="26" spans="1:8" s="20" customFormat="1" ht="21.75" customHeight="1">
      <c r="A26" s="17"/>
      <c r="B26" s="36" t="s">
        <v>62</v>
      </c>
      <c r="C26" s="37" t="s">
        <v>61</v>
      </c>
      <c r="D26" s="38">
        <v>38307201</v>
      </c>
      <c r="E26" s="38">
        <v>1559867</v>
      </c>
      <c r="F26" s="38">
        <v>0</v>
      </c>
      <c r="G26" s="38">
        <v>0</v>
      </c>
      <c r="H26" s="38">
        <f>D26+E26-F26</f>
        <v>39867068</v>
      </c>
    </row>
    <row r="27" spans="1:8" s="20" customFormat="1" ht="26.25" customHeight="1">
      <c r="A27" s="17"/>
      <c r="B27" s="17"/>
      <c r="C27" s="41" t="s">
        <v>360</v>
      </c>
      <c r="D27" s="41"/>
      <c r="E27" s="41"/>
      <c r="F27" s="41"/>
      <c r="G27" s="41"/>
      <c r="H27" s="41"/>
    </row>
    <row r="28" spans="1:8" s="20" customFormat="1" ht="14.25" customHeight="1">
      <c r="A28" s="17"/>
      <c r="B28" s="17"/>
      <c r="C28" s="8" t="s">
        <v>342</v>
      </c>
      <c r="D28" s="8"/>
      <c r="E28" s="8"/>
      <c r="F28" s="8"/>
      <c r="G28" s="8"/>
      <c r="H28" s="8"/>
    </row>
    <row r="29" spans="1:8" s="20" customFormat="1" ht="40.5" customHeight="1">
      <c r="A29" s="17"/>
      <c r="B29" s="17"/>
      <c r="C29" s="2" t="s">
        <v>457</v>
      </c>
      <c r="D29" s="2"/>
      <c r="E29" s="2"/>
      <c r="F29" s="2"/>
      <c r="G29" s="2"/>
      <c r="H29" s="2"/>
    </row>
    <row r="30" spans="1:8" s="20" customFormat="1" ht="28.5" customHeight="1">
      <c r="A30" s="17"/>
      <c r="B30" s="17"/>
      <c r="C30" s="8" t="s">
        <v>337</v>
      </c>
      <c r="D30" s="8"/>
      <c r="E30" s="8"/>
      <c r="F30" s="8"/>
      <c r="G30" s="8"/>
      <c r="H30" s="8"/>
    </row>
    <row r="31" spans="1:8" s="42" customFormat="1" ht="26.25" customHeight="1">
      <c r="A31" s="40"/>
      <c r="B31" s="40"/>
      <c r="C31" s="2" t="s">
        <v>361</v>
      </c>
      <c r="D31" s="2"/>
      <c r="E31" s="2"/>
      <c r="F31" s="2"/>
      <c r="G31" s="2"/>
      <c r="H31" s="2"/>
    </row>
    <row r="32" spans="1:8" s="20" customFormat="1" ht="17.25" customHeight="1">
      <c r="A32" s="17"/>
      <c r="B32" s="17"/>
      <c r="C32" s="8" t="s">
        <v>338</v>
      </c>
      <c r="D32" s="8"/>
      <c r="E32" s="8"/>
      <c r="F32" s="8"/>
      <c r="G32" s="8"/>
      <c r="H32" s="8"/>
    </row>
    <row r="33" spans="1:8" s="20" customFormat="1" ht="38.25" customHeight="1">
      <c r="A33" s="17"/>
      <c r="B33" s="17"/>
      <c r="C33" s="2" t="s">
        <v>341</v>
      </c>
      <c r="D33" s="2"/>
      <c r="E33" s="2"/>
      <c r="F33" s="2"/>
      <c r="G33" s="2"/>
      <c r="H33" s="2"/>
    </row>
    <row r="34" spans="1:8" s="20" customFormat="1" ht="16.5" customHeight="1">
      <c r="A34" s="17"/>
      <c r="B34" s="17"/>
      <c r="C34" s="8" t="s">
        <v>339</v>
      </c>
      <c r="D34" s="8"/>
      <c r="E34" s="8"/>
      <c r="F34" s="8"/>
      <c r="G34" s="8"/>
      <c r="H34" s="8"/>
    </row>
    <row r="35" spans="1:8" s="20" customFormat="1" ht="29.25" customHeight="1">
      <c r="A35" s="17"/>
      <c r="B35" s="17"/>
      <c r="C35" s="2" t="s">
        <v>362</v>
      </c>
      <c r="D35" s="2"/>
      <c r="E35" s="2"/>
      <c r="F35" s="2"/>
      <c r="G35" s="2"/>
      <c r="H35" s="2"/>
    </row>
    <row r="36" spans="1:8" s="20" customFormat="1" ht="42.75" customHeight="1">
      <c r="A36" s="17"/>
      <c r="B36" s="17"/>
      <c r="C36" s="2" t="s">
        <v>340</v>
      </c>
      <c r="D36" s="2"/>
      <c r="E36" s="2"/>
      <c r="F36" s="2"/>
      <c r="G36" s="2"/>
      <c r="H36" s="2"/>
    </row>
    <row r="37" spans="1:8" s="42" customFormat="1" ht="36" customHeight="1">
      <c r="A37" s="40"/>
      <c r="B37" s="40"/>
      <c r="C37" s="8" t="s">
        <v>347</v>
      </c>
      <c r="D37" s="8"/>
      <c r="E37" s="8"/>
      <c r="F37" s="8"/>
      <c r="G37" s="8"/>
      <c r="H37" s="8"/>
    </row>
    <row r="38" spans="1:8" s="34" customFormat="1" ht="3.75" customHeight="1">
      <c r="A38" s="33"/>
      <c r="B38" s="33"/>
      <c r="C38" s="1"/>
      <c r="D38" s="1"/>
      <c r="E38" s="1"/>
      <c r="F38" s="1"/>
      <c r="G38" s="1"/>
      <c r="H38" s="43"/>
    </row>
    <row r="39" spans="1:8" s="32" customFormat="1" ht="23.25" customHeight="1">
      <c r="A39" s="29"/>
      <c r="B39" s="29">
        <v>630</v>
      </c>
      <c r="C39" s="44" t="s">
        <v>111</v>
      </c>
      <c r="D39" s="31">
        <v>554529</v>
      </c>
      <c r="E39" s="31">
        <f>E40</f>
        <v>0</v>
      </c>
      <c r="F39" s="31">
        <f>F40</f>
        <v>7490</v>
      </c>
      <c r="G39" s="31">
        <f>G40</f>
        <v>0</v>
      </c>
      <c r="H39" s="31">
        <f>D39+E39-F39</f>
        <v>547039</v>
      </c>
    </row>
    <row r="40" spans="1:8" s="20" customFormat="1" ht="20.25" customHeight="1">
      <c r="A40" s="17"/>
      <c r="B40" s="17">
        <v>63095</v>
      </c>
      <c r="C40" s="45" t="s">
        <v>21</v>
      </c>
      <c r="D40" s="38">
        <v>544983</v>
      </c>
      <c r="E40" s="38">
        <v>0</v>
      </c>
      <c r="F40" s="38">
        <v>7490</v>
      </c>
      <c r="G40" s="38">
        <v>0</v>
      </c>
      <c r="H40" s="38">
        <f>D40+E40-F40</f>
        <v>537493</v>
      </c>
    </row>
    <row r="41" spans="1:8" s="20" customFormat="1" ht="50.25" customHeight="1">
      <c r="A41" s="17"/>
      <c r="B41" s="17"/>
      <c r="C41" s="2" t="s">
        <v>537</v>
      </c>
      <c r="D41" s="2"/>
      <c r="E41" s="2"/>
      <c r="F41" s="2"/>
      <c r="G41" s="2"/>
      <c r="H41" s="2"/>
    </row>
    <row r="42" spans="1:8" s="20" customFormat="1" ht="6" customHeight="1">
      <c r="A42" s="17"/>
      <c r="B42" s="17"/>
      <c r="C42" s="1"/>
      <c r="D42" s="1"/>
      <c r="E42" s="1"/>
      <c r="F42" s="1"/>
      <c r="G42" s="1"/>
      <c r="H42" s="1"/>
    </row>
    <row r="43" spans="1:8" s="32" customFormat="1" ht="25.5" customHeight="1">
      <c r="A43" s="29"/>
      <c r="B43" s="29">
        <v>710</v>
      </c>
      <c r="C43" s="30" t="s">
        <v>68</v>
      </c>
      <c r="D43" s="31">
        <v>370450</v>
      </c>
      <c r="E43" s="31">
        <f>E44</f>
        <v>40000</v>
      </c>
      <c r="F43" s="31">
        <f>F44</f>
        <v>0</v>
      </c>
      <c r="G43" s="31">
        <f>G44</f>
        <v>0</v>
      </c>
      <c r="H43" s="31">
        <f>D43+E43-F43</f>
        <v>410450</v>
      </c>
    </row>
    <row r="44" spans="1:8" s="20" customFormat="1" ht="21" customHeight="1">
      <c r="A44" s="17"/>
      <c r="B44" s="17">
        <v>71004</v>
      </c>
      <c r="C44" s="37" t="s">
        <v>234</v>
      </c>
      <c r="D44" s="38">
        <v>0</v>
      </c>
      <c r="E44" s="38">
        <v>40000</v>
      </c>
      <c r="F44" s="38"/>
      <c r="G44" s="38">
        <v>0</v>
      </c>
      <c r="H44" s="38">
        <f>D44+E44-F44</f>
        <v>40000</v>
      </c>
    </row>
    <row r="45" spans="1:8" s="20" customFormat="1" ht="42.75" customHeight="1">
      <c r="A45" s="17"/>
      <c r="B45" s="17"/>
      <c r="C45" s="2" t="s">
        <v>363</v>
      </c>
      <c r="D45" s="2"/>
      <c r="E45" s="2"/>
      <c r="F45" s="2"/>
      <c r="G45" s="2"/>
      <c r="H45" s="2"/>
    </row>
    <row r="46" spans="1:8" s="20" customFormat="1" ht="9" customHeight="1">
      <c r="A46" s="17"/>
      <c r="B46" s="17"/>
      <c r="C46" s="1"/>
      <c r="D46" s="1"/>
      <c r="E46" s="1"/>
      <c r="F46" s="1"/>
      <c r="G46" s="1"/>
      <c r="H46" s="1"/>
    </row>
    <row r="47" spans="1:8" s="32" customFormat="1" ht="24.75" customHeight="1">
      <c r="A47" s="29"/>
      <c r="B47" s="29">
        <v>720</v>
      </c>
      <c r="C47" s="30" t="s">
        <v>50</v>
      </c>
      <c r="D47" s="31">
        <v>865484</v>
      </c>
      <c r="E47" s="31">
        <f>E48</f>
        <v>23304</v>
      </c>
      <c r="F47" s="31">
        <f>F48</f>
        <v>10031</v>
      </c>
      <c r="G47" s="31">
        <f>G48</f>
        <v>0</v>
      </c>
      <c r="H47" s="31">
        <f>D47+E47-F47</f>
        <v>878757</v>
      </c>
    </row>
    <row r="48" spans="1:8" s="20" customFormat="1" ht="19.5" customHeight="1">
      <c r="A48" s="17"/>
      <c r="B48" s="17">
        <v>72095</v>
      </c>
      <c r="C48" s="37" t="s">
        <v>21</v>
      </c>
      <c r="D48" s="38">
        <v>865484</v>
      </c>
      <c r="E48" s="38">
        <v>23304</v>
      </c>
      <c r="F48" s="38">
        <v>10031</v>
      </c>
      <c r="G48" s="38">
        <v>0</v>
      </c>
      <c r="H48" s="38">
        <f>D48+E48-F48</f>
        <v>878757</v>
      </c>
    </row>
    <row r="49" spans="1:8" s="20" customFormat="1" ht="18" customHeight="1">
      <c r="A49" s="17"/>
      <c r="B49" s="17"/>
      <c r="C49" s="46" t="s">
        <v>271</v>
      </c>
      <c r="D49" s="46"/>
      <c r="E49" s="46"/>
      <c r="F49" s="46"/>
      <c r="G49" s="46"/>
      <c r="H49" s="46"/>
    </row>
    <row r="50" spans="1:8" s="20" customFormat="1" ht="29.25" customHeight="1">
      <c r="A50" s="17"/>
      <c r="B50" s="17"/>
      <c r="C50" s="2" t="s">
        <v>270</v>
      </c>
      <c r="D50" s="2"/>
      <c r="E50" s="2"/>
      <c r="F50" s="2"/>
      <c r="G50" s="2"/>
      <c r="H50" s="2"/>
    </row>
    <row r="51" spans="1:8" s="20" customFormat="1" ht="29.25" customHeight="1">
      <c r="A51" s="17"/>
      <c r="B51" s="17"/>
      <c r="C51" s="2" t="s">
        <v>458</v>
      </c>
      <c r="D51" s="2"/>
      <c r="E51" s="2"/>
      <c r="F51" s="2"/>
      <c r="G51" s="2"/>
      <c r="H51" s="2"/>
    </row>
    <row r="52" spans="1:8" s="34" customFormat="1" ht="29.25" customHeight="1">
      <c r="A52" s="33"/>
      <c r="B52" s="33"/>
      <c r="C52" s="2" t="s">
        <v>272</v>
      </c>
      <c r="D52" s="2"/>
      <c r="E52" s="2"/>
      <c r="F52" s="2"/>
      <c r="G52" s="2"/>
      <c r="H52" s="2"/>
    </row>
    <row r="53" spans="1:8" s="20" customFormat="1" ht="43.5" customHeight="1">
      <c r="A53" s="17"/>
      <c r="B53" s="17"/>
      <c r="C53" s="2" t="s">
        <v>288</v>
      </c>
      <c r="D53" s="2"/>
      <c r="E53" s="2"/>
      <c r="F53" s="2"/>
      <c r="G53" s="2"/>
      <c r="H53" s="2"/>
    </row>
    <row r="54" spans="1:8" s="34" customFormat="1" ht="5.25" customHeight="1">
      <c r="A54" s="33"/>
      <c r="B54" s="33"/>
      <c r="C54" s="1"/>
      <c r="D54" s="1"/>
      <c r="E54" s="1"/>
      <c r="F54" s="1"/>
      <c r="G54" s="1"/>
      <c r="H54" s="1"/>
    </row>
    <row r="55" spans="1:8" s="32" customFormat="1" ht="23.25" customHeight="1">
      <c r="A55" s="29"/>
      <c r="B55" s="29">
        <v>750</v>
      </c>
      <c r="C55" s="30" t="s">
        <v>86</v>
      </c>
      <c r="D55" s="31">
        <v>3040615</v>
      </c>
      <c r="E55" s="31">
        <f>E56</f>
        <v>2800</v>
      </c>
      <c r="F55" s="31">
        <f>F56</f>
        <v>0</v>
      </c>
      <c r="G55" s="31">
        <f>G56</f>
        <v>0</v>
      </c>
      <c r="H55" s="31">
        <f>D55+E55-F55</f>
        <v>3043415</v>
      </c>
    </row>
    <row r="56" spans="1:8" s="20" customFormat="1" ht="22.5" customHeight="1">
      <c r="A56" s="17"/>
      <c r="B56" s="17">
        <v>75095</v>
      </c>
      <c r="C56" s="37" t="s">
        <v>21</v>
      </c>
      <c r="D56" s="38">
        <v>1500000</v>
      </c>
      <c r="E56" s="38">
        <v>2800</v>
      </c>
      <c r="F56" s="38">
        <v>0</v>
      </c>
      <c r="G56" s="38">
        <v>0</v>
      </c>
      <c r="H56" s="38">
        <f>D56+E56-F56</f>
        <v>1502800</v>
      </c>
    </row>
    <row r="57" spans="1:8" s="32" customFormat="1" ht="61.5" customHeight="1">
      <c r="A57" s="40"/>
      <c r="B57" s="40"/>
      <c r="C57" s="2" t="s">
        <v>231</v>
      </c>
      <c r="D57" s="2"/>
      <c r="E57" s="2"/>
      <c r="F57" s="2"/>
      <c r="G57" s="2"/>
      <c r="H57" s="2"/>
    </row>
    <row r="58" spans="1:8" s="32" customFormat="1" ht="6" customHeight="1">
      <c r="A58" s="40"/>
      <c r="B58" s="40"/>
      <c r="C58" s="1"/>
      <c r="D58" s="1"/>
      <c r="E58" s="1"/>
      <c r="F58" s="1"/>
      <c r="G58" s="1"/>
      <c r="H58" s="1"/>
    </row>
    <row r="59" spans="1:8" s="32" customFormat="1" ht="23.25" customHeight="1">
      <c r="A59" s="29"/>
      <c r="B59" s="29">
        <v>758</v>
      </c>
      <c r="C59" s="30" t="s">
        <v>49</v>
      </c>
      <c r="D59" s="31">
        <v>657159540</v>
      </c>
      <c r="E59" s="31">
        <f>E60+E65+E120+E62</f>
        <v>12072189</v>
      </c>
      <c r="F59" s="31">
        <f>F60+F65+F120+F62</f>
        <v>70483908</v>
      </c>
      <c r="G59" s="31">
        <f>G60+G65+G120+G62</f>
        <v>19382353</v>
      </c>
      <c r="H59" s="31">
        <f>D59+E59-F59</f>
        <v>598747821</v>
      </c>
    </row>
    <row r="60" spans="1:8" s="20" customFormat="1" ht="27" customHeight="1">
      <c r="A60" s="17"/>
      <c r="B60" s="47">
        <v>75801</v>
      </c>
      <c r="C60" s="48" t="s">
        <v>74</v>
      </c>
      <c r="D60" s="49">
        <v>59737098</v>
      </c>
      <c r="E60" s="49">
        <v>0</v>
      </c>
      <c r="F60" s="49">
        <v>1984850</v>
      </c>
      <c r="G60" s="49">
        <v>0</v>
      </c>
      <c r="H60" s="49">
        <f>D60+E60-F60</f>
        <v>57752248</v>
      </c>
    </row>
    <row r="61" spans="1:8" s="20" customFormat="1" ht="45" customHeight="1">
      <c r="A61" s="17"/>
      <c r="B61" s="17"/>
      <c r="C61" s="2" t="s">
        <v>167</v>
      </c>
      <c r="D61" s="2"/>
      <c r="E61" s="2"/>
      <c r="F61" s="2"/>
      <c r="G61" s="2"/>
      <c r="H61" s="2"/>
    </row>
    <row r="62" spans="1:8" s="20" customFormat="1" ht="21" customHeight="1">
      <c r="A62" s="17"/>
      <c r="B62" s="17">
        <v>75833</v>
      </c>
      <c r="C62" s="37" t="s">
        <v>168</v>
      </c>
      <c r="D62" s="38">
        <v>60403478</v>
      </c>
      <c r="E62" s="38">
        <v>0</v>
      </c>
      <c r="F62" s="38">
        <v>4871179</v>
      </c>
      <c r="G62" s="38">
        <v>0</v>
      </c>
      <c r="H62" s="38">
        <f>D62+E62-F62</f>
        <v>55532299</v>
      </c>
    </row>
    <row r="63" spans="1:8" s="20" customFormat="1" ht="42" customHeight="1">
      <c r="A63" s="17"/>
      <c r="B63" s="47"/>
      <c r="C63" s="2" t="s">
        <v>289</v>
      </c>
      <c r="D63" s="2"/>
      <c r="E63" s="2"/>
      <c r="F63" s="2"/>
      <c r="G63" s="2"/>
      <c r="H63" s="2"/>
    </row>
    <row r="64" spans="1:8" s="20" customFormat="1" ht="30" customHeight="1">
      <c r="A64" s="17"/>
      <c r="B64" s="47"/>
      <c r="C64" s="1"/>
      <c r="D64" s="1"/>
      <c r="E64" s="1"/>
      <c r="F64" s="1"/>
      <c r="G64" s="1"/>
      <c r="H64" s="1"/>
    </row>
    <row r="65" spans="1:8" s="20" customFormat="1" ht="38.25" customHeight="1">
      <c r="A65" s="17"/>
      <c r="B65" s="47">
        <v>75863</v>
      </c>
      <c r="C65" s="50" t="s">
        <v>63</v>
      </c>
      <c r="D65" s="49">
        <v>325183673</v>
      </c>
      <c r="E65" s="49">
        <v>7806648</v>
      </c>
      <c r="F65" s="49">
        <v>63356265</v>
      </c>
      <c r="G65" s="49">
        <v>17204503</v>
      </c>
      <c r="H65" s="49">
        <f>D65+E65-F65</f>
        <v>269634056</v>
      </c>
    </row>
    <row r="66" spans="1:8" s="20" customFormat="1" ht="27" customHeight="1">
      <c r="A66" s="17"/>
      <c r="B66" s="17"/>
      <c r="C66" s="46" t="s">
        <v>66</v>
      </c>
      <c r="D66" s="46"/>
      <c r="E66" s="46"/>
      <c r="F66" s="46"/>
      <c r="G66" s="46"/>
      <c r="H66" s="46"/>
    </row>
    <row r="67" spans="1:8" s="20" customFormat="1" ht="27" customHeight="1">
      <c r="A67" s="17"/>
      <c r="B67" s="17"/>
      <c r="C67" s="51" t="s">
        <v>364</v>
      </c>
      <c r="D67" s="51"/>
      <c r="E67" s="51"/>
      <c r="F67" s="51"/>
      <c r="G67" s="52" t="s">
        <v>73</v>
      </c>
      <c r="H67" s="53">
        <v>137900</v>
      </c>
    </row>
    <row r="68" spans="1:8" s="20" customFormat="1" ht="15" customHeight="1">
      <c r="A68" s="17"/>
      <c r="B68" s="17"/>
      <c r="C68" s="8" t="s">
        <v>106</v>
      </c>
      <c r="D68" s="8"/>
      <c r="E68" s="8"/>
      <c r="F68" s="8"/>
      <c r="G68" s="8"/>
      <c r="H68" s="8"/>
    </row>
    <row r="69" spans="1:8" s="20" customFormat="1" ht="12.75" customHeight="1">
      <c r="A69" s="17"/>
      <c r="B69" s="17"/>
      <c r="C69" s="8" t="s">
        <v>67</v>
      </c>
      <c r="D69" s="8"/>
      <c r="E69" s="8"/>
      <c r="F69" s="8"/>
      <c r="G69" s="8"/>
      <c r="H69" s="8"/>
    </row>
    <row r="70" spans="1:8" s="20" customFormat="1" ht="25.5" customHeight="1">
      <c r="A70" s="17"/>
      <c r="B70" s="17"/>
      <c r="C70" s="51" t="s">
        <v>323</v>
      </c>
      <c r="D70" s="51"/>
      <c r="E70" s="51"/>
      <c r="F70" s="51"/>
      <c r="G70" s="52" t="s">
        <v>60</v>
      </c>
      <c r="H70" s="53">
        <v>640493</v>
      </c>
    </row>
    <row r="71" spans="1:8" s="20" customFormat="1" ht="25.5" customHeight="1">
      <c r="A71" s="17"/>
      <c r="B71" s="17"/>
      <c r="C71" s="51" t="s">
        <v>325</v>
      </c>
      <c r="D71" s="51"/>
      <c r="E71" s="51"/>
      <c r="F71" s="51"/>
      <c r="G71" s="52" t="s">
        <v>60</v>
      </c>
      <c r="H71" s="53">
        <v>19167</v>
      </c>
    </row>
    <row r="72" spans="1:8" s="20" customFormat="1" ht="25.5" customHeight="1">
      <c r="A72" s="17"/>
      <c r="B72" s="17"/>
      <c r="C72" s="51" t="s">
        <v>324</v>
      </c>
      <c r="D72" s="51"/>
      <c r="E72" s="51"/>
      <c r="F72" s="51"/>
      <c r="G72" s="52" t="s">
        <v>60</v>
      </c>
      <c r="H72" s="53">
        <v>118872</v>
      </c>
    </row>
    <row r="73" spans="1:8" s="20" customFormat="1" ht="12" customHeight="1">
      <c r="A73" s="17"/>
      <c r="B73" s="17"/>
      <c r="C73" s="51" t="s">
        <v>124</v>
      </c>
      <c r="D73" s="51"/>
      <c r="E73" s="51"/>
      <c r="F73" s="51"/>
      <c r="G73" s="52"/>
      <c r="H73" s="54"/>
    </row>
    <row r="74" spans="1:8" s="20" customFormat="1" ht="15.75" customHeight="1">
      <c r="A74" s="17"/>
      <c r="B74" s="17"/>
      <c r="C74" s="55" t="s">
        <v>322</v>
      </c>
      <c r="D74" s="55"/>
      <c r="E74" s="55"/>
      <c r="F74" s="55"/>
      <c r="G74" s="56" t="s">
        <v>60</v>
      </c>
      <c r="H74" s="57">
        <v>1408338</v>
      </c>
    </row>
    <row r="75" spans="1:8" s="20" customFormat="1" ht="15.75" customHeight="1">
      <c r="A75" s="17"/>
      <c r="B75" s="17"/>
      <c r="C75" s="55" t="s">
        <v>330</v>
      </c>
      <c r="D75" s="55"/>
      <c r="E75" s="55"/>
      <c r="F75" s="55"/>
      <c r="G75" s="52" t="s">
        <v>60</v>
      </c>
      <c r="H75" s="53">
        <v>273217</v>
      </c>
    </row>
    <row r="76" spans="1:8" s="20" customFormat="1" ht="13.5" customHeight="1">
      <c r="A76" s="17"/>
      <c r="B76" s="17"/>
      <c r="C76" s="41" t="s">
        <v>81</v>
      </c>
      <c r="D76" s="41"/>
      <c r="E76" s="41"/>
      <c r="F76" s="41"/>
      <c r="G76" s="41"/>
      <c r="H76" s="41"/>
    </row>
    <row r="77" spans="1:8" s="20" customFormat="1" ht="39.75" customHeight="1">
      <c r="A77" s="17"/>
      <c r="B77" s="17"/>
      <c r="C77" s="51" t="s">
        <v>459</v>
      </c>
      <c r="D77" s="51"/>
      <c r="E77" s="51"/>
      <c r="F77" s="51"/>
      <c r="G77" s="52" t="s">
        <v>60</v>
      </c>
      <c r="H77" s="53">
        <v>78561</v>
      </c>
    </row>
    <row r="78" spans="1:8" s="20" customFormat="1" ht="26.25" customHeight="1">
      <c r="A78" s="17"/>
      <c r="B78" s="17"/>
      <c r="C78" s="51" t="s">
        <v>125</v>
      </c>
      <c r="D78" s="51"/>
      <c r="E78" s="51"/>
      <c r="F78" s="51"/>
      <c r="G78" s="52" t="s">
        <v>60</v>
      </c>
      <c r="H78" s="53">
        <v>202693</v>
      </c>
    </row>
    <row r="79" spans="1:8" s="20" customFormat="1" ht="38.25" customHeight="1">
      <c r="A79" s="17"/>
      <c r="B79" s="17"/>
      <c r="C79" s="51" t="s">
        <v>123</v>
      </c>
      <c r="D79" s="51"/>
      <c r="E79" s="51"/>
      <c r="F79" s="51"/>
      <c r="G79" s="52" t="s">
        <v>60</v>
      </c>
      <c r="H79" s="53">
        <v>99949</v>
      </c>
    </row>
    <row r="80" spans="1:8" s="20" customFormat="1" ht="26.25" customHeight="1">
      <c r="A80" s="17"/>
      <c r="B80" s="17"/>
      <c r="C80" s="51" t="s">
        <v>126</v>
      </c>
      <c r="D80" s="51"/>
      <c r="E80" s="51"/>
      <c r="F80" s="51"/>
      <c r="G80" s="52" t="s">
        <v>60</v>
      </c>
      <c r="H80" s="53">
        <v>81912</v>
      </c>
    </row>
    <row r="81" spans="1:8" s="20" customFormat="1" ht="26.25" customHeight="1">
      <c r="A81" s="17"/>
      <c r="B81" s="17"/>
      <c r="C81" s="51" t="s">
        <v>127</v>
      </c>
      <c r="D81" s="51"/>
      <c r="E81" s="51"/>
      <c r="F81" s="51"/>
      <c r="G81" s="52" t="s">
        <v>60</v>
      </c>
      <c r="H81" s="53">
        <v>93412</v>
      </c>
    </row>
    <row r="82" spans="1:8" s="20" customFormat="1" ht="26.25" customHeight="1">
      <c r="A82" s="17"/>
      <c r="B82" s="17"/>
      <c r="C82" s="51" t="s">
        <v>128</v>
      </c>
      <c r="D82" s="51"/>
      <c r="E82" s="51"/>
      <c r="F82" s="51"/>
      <c r="G82" s="52" t="s">
        <v>60</v>
      </c>
      <c r="H82" s="53">
        <v>62946</v>
      </c>
    </row>
    <row r="83" spans="1:8" s="20" customFormat="1" ht="27" customHeight="1">
      <c r="A83" s="17"/>
      <c r="B83" s="17"/>
      <c r="C83" s="58" t="s">
        <v>326</v>
      </c>
      <c r="D83" s="58"/>
      <c r="E83" s="58"/>
      <c r="F83" s="58"/>
      <c r="G83" s="52" t="s">
        <v>60</v>
      </c>
      <c r="H83" s="53">
        <v>64920</v>
      </c>
    </row>
    <row r="84" spans="1:8" s="20" customFormat="1" ht="13.5" customHeight="1">
      <c r="A84" s="17"/>
      <c r="B84" s="17"/>
      <c r="C84" s="51" t="s">
        <v>327</v>
      </c>
      <c r="D84" s="51"/>
      <c r="E84" s="51"/>
      <c r="F84" s="51"/>
      <c r="G84" s="52"/>
      <c r="H84" s="53"/>
    </row>
    <row r="85" spans="1:8" s="20" customFormat="1" ht="25.5" customHeight="1">
      <c r="A85" s="17"/>
      <c r="B85" s="17"/>
      <c r="C85" s="51" t="s">
        <v>329</v>
      </c>
      <c r="D85" s="51"/>
      <c r="E85" s="51"/>
      <c r="F85" s="51"/>
      <c r="G85" s="52" t="s">
        <v>60</v>
      </c>
      <c r="H85" s="53">
        <v>14352</v>
      </c>
    </row>
    <row r="86" spans="1:8" s="20" customFormat="1" ht="25.5" customHeight="1">
      <c r="A86" s="17"/>
      <c r="B86" s="17"/>
      <c r="C86" s="55" t="s">
        <v>460</v>
      </c>
      <c r="D86" s="55"/>
      <c r="E86" s="55"/>
      <c r="F86" s="55"/>
      <c r="G86" s="52" t="s">
        <v>60</v>
      </c>
      <c r="H86" s="53">
        <v>11859</v>
      </c>
    </row>
    <row r="87" spans="1:8" s="20" customFormat="1" ht="14.25" customHeight="1">
      <c r="A87" s="17"/>
      <c r="B87" s="17"/>
      <c r="C87" s="8" t="s">
        <v>80</v>
      </c>
      <c r="D87" s="8"/>
      <c r="E87" s="8"/>
      <c r="F87" s="8"/>
      <c r="G87" s="8"/>
      <c r="H87" s="8"/>
    </row>
    <row r="88" spans="1:8" s="20" customFormat="1" ht="25.5" customHeight="1">
      <c r="A88" s="17"/>
      <c r="B88" s="17"/>
      <c r="C88" s="51" t="s">
        <v>148</v>
      </c>
      <c r="D88" s="51"/>
      <c r="E88" s="51"/>
      <c r="F88" s="51"/>
      <c r="G88" s="52" t="s">
        <v>60</v>
      </c>
      <c r="H88" s="53">
        <v>7806588</v>
      </c>
    </row>
    <row r="89" spans="1:8" s="20" customFormat="1" ht="25.5" customHeight="1">
      <c r="A89" s="17"/>
      <c r="B89" s="17"/>
      <c r="C89" s="51" t="s">
        <v>324</v>
      </c>
      <c r="D89" s="51"/>
      <c r="E89" s="51"/>
      <c r="F89" s="51"/>
      <c r="G89" s="52" t="s">
        <v>60</v>
      </c>
      <c r="H89" s="53">
        <v>2635375</v>
      </c>
    </row>
    <row r="90" spans="1:8" s="20" customFormat="1" ht="38.25" customHeight="1">
      <c r="A90" s="17"/>
      <c r="B90" s="17"/>
      <c r="C90" s="51" t="s">
        <v>129</v>
      </c>
      <c r="D90" s="51"/>
      <c r="E90" s="51"/>
      <c r="F90" s="51"/>
      <c r="G90" s="52" t="s">
        <v>60</v>
      </c>
      <c r="H90" s="53">
        <v>768425</v>
      </c>
    </row>
    <row r="91" spans="1:8" s="20" customFormat="1" ht="13.5" customHeight="1">
      <c r="A91" s="17"/>
      <c r="B91" s="17"/>
      <c r="C91" s="41" t="s">
        <v>81</v>
      </c>
      <c r="D91" s="41"/>
      <c r="E91" s="41"/>
      <c r="F91" s="41"/>
      <c r="G91" s="41"/>
      <c r="H91" s="41"/>
    </row>
    <row r="92" spans="1:8" s="20" customFormat="1" ht="26.25" customHeight="1">
      <c r="A92" s="17"/>
      <c r="B92" s="17"/>
      <c r="C92" s="51" t="s">
        <v>127</v>
      </c>
      <c r="D92" s="51"/>
      <c r="E92" s="51"/>
      <c r="F92" s="51"/>
      <c r="G92" s="52" t="s">
        <v>60</v>
      </c>
      <c r="H92" s="53">
        <v>1445489</v>
      </c>
    </row>
    <row r="93" spans="1:8" s="20" customFormat="1" ht="26.25" customHeight="1">
      <c r="A93" s="17"/>
      <c r="B93" s="17"/>
      <c r="C93" s="51" t="s">
        <v>128</v>
      </c>
      <c r="D93" s="51"/>
      <c r="E93" s="51"/>
      <c r="F93" s="51"/>
      <c r="G93" s="52" t="s">
        <v>60</v>
      </c>
      <c r="H93" s="53">
        <v>643721</v>
      </c>
    </row>
    <row r="94" spans="1:8" s="20" customFormat="1" ht="37.5" customHeight="1">
      <c r="A94" s="17"/>
      <c r="B94" s="17"/>
      <c r="C94" s="51" t="s">
        <v>107</v>
      </c>
      <c r="D94" s="51"/>
      <c r="E94" s="51"/>
      <c r="F94" s="51"/>
      <c r="G94" s="52" t="s">
        <v>60</v>
      </c>
      <c r="H94" s="53">
        <v>357427</v>
      </c>
    </row>
    <row r="95" spans="1:8" s="20" customFormat="1" ht="15" customHeight="1">
      <c r="A95" s="17"/>
      <c r="B95" s="17"/>
      <c r="C95" s="8" t="s">
        <v>82</v>
      </c>
      <c r="D95" s="8"/>
      <c r="E95" s="8"/>
      <c r="F95" s="8"/>
      <c r="G95" s="8"/>
      <c r="H95" s="8"/>
    </row>
    <row r="96" spans="1:8" s="20" customFormat="1" ht="15" customHeight="1">
      <c r="A96" s="17"/>
      <c r="B96" s="17"/>
      <c r="C96" s="8" t="s">
        <v>67</v>
      </c>
      <c r="D96" s="8"/>
      <c r="E96" s="8"/>
      <c r="F96" s="8"/>
      <c r="G96" s="8"/>
      <c r="H96" s="8"/>
    </row>
    <row r="97" spans="1:8" s="20" customFormat="1" ht="25.5" customHeight="1">
      <c r="A97" s="17"/>
      <c r="B97" s="17"/>
      <c r="C97" s="51" t="s">
        <v>148</v>
      </c>
      <c r="D97" s="51"/>
      <c r="E97" s="51"/>
      <c r="F97" s="51"/>
      <c r="G97" s="52" t="s">
        <v>60</v>
      </c>
      <c r="H97" s="53">
        <v>35787</v>
      </c>
    </row>
    <row r="98" spans="1:8" s="20" customFormat="1" ht="10.5" customHeight="1">
      <c r="A98" s="17"/>
      <c r="B98" s="17"/>
      <c r="C98" s="59"/>
      <c r="D98" s="59"/>
      <c r="E98" s="59"/>
      <c r="F98" s="59"/>
      <c r="G98" s="52"/>
      <c r="H98" s="53"/>
    </row>
    <row r="99" spans="1:8" s="20" customFormat="1" ht="13.5" customHeight="1">
      <c r="A99" s="17"/>
      <c r="B99" s="17"/>
      <c r="C99" s="51" t="s">
        <v>327</v>
      </c>
      <c r="D99" s="51"/>
      <c r="E99" s="51"/>
      <c r="F99" s="51"/>
      <c r="G99" s="52"/>
      <c r="H99" s="53"/>
    </row>
    <row r="100" spans="1:8" s="20" customFormat="1" ht="27.75" customHeight="1">
      <c r="A100" s="17"/>
      <c r="B100" s="17"/>
      <c r="C100" s="51" t="s">
        <v>328</v>
      </c>
      <c r="D100" s="51"/>
      <c r="E100" s="51"/>
      <c r="F100" s="51"/>
      <c r="G100" s="52" t="s">
        <v>60</v>
      </c>
      <c r="H100" s="53">
        <v>160686</v>
      </c>
    </row>
    <row r="101" spans="1:8" s="20" customFormat="1" ht="27.75" customHeight="1">
      <c r="A101" s="17"/>
      <c r="B101" s="17"/>
      <c r="C101" s="51" t="s">
        <v>331</v>
      </c>
      <c r="D101" s="51"/>
      <c r="E101" s="51"/>
      <c r="F101" s="51"/>
      <c r="G101" s="52" t="s">
        <v>60</v>
      </c>
      <c r="H101" s="53">
        <v>372617</v>
      </c>
    </row>
    <row r="102" spans="1:8" s="20" customFormat="1" ht="15" customHeight="1">
      <c r="A102" s="17"/>
      <c r="B102" s="17"/>
      <c r="C102" s="8" t="s">
        <v>80</v>
      </c>
      <c r="D102" s="8"/>
      <c r="E102" s="8"/>
      <c r="F102" s="8"/>
      <c r="G102" s="8"/>
      <c r="H102" s="8"/>
    </row>
    <row r="103" spans="1:8" s="20" customFormat="1" ht="25.5" customHeight="1">
      <c r="A103" s="17"/>
      <c r="B103" s="17"/>
      <c r="C103" s="51" t="s">
        <v>325</v>
      </c>
      <c r="D103" s="51"/>
      <c r="E103" s="51"/>
      <c r="F103" s="51"/>
      <c r="G103" s="52" t="s">
        <v>60</v>
      </c>
      <c r="H103" s="53">
        <v>806223</v>
      </c>
    </row>
    <row r="104" spans="1:8" s="20" customFormat="1" ht="13.5" customHeight="1">
      <c r="A104" s="17"/>
      <c r="B104" s="17"/>
      <c r="C104" s="41" t="s">
        <v>81</v>
      </c>
      <c r="D104" s="41"/>
      <c r="E104" s="41"/>
      <c r="F104" s="41"/>
      <c r="G104" s="41"/>
      <c r="H104" s="41"/>
    </row>
    <row r="105" spans="1:8" s="20" customFormat="1" ht="39.75" customHeight="1">
      <c r="A105" s="17"/>
      <c r="B105" s="17"/>
      <c r="C105" s="51" t="s">
        <v>459</v>
      </c>
      <c r="D105" s="51"/>
      <c r="E105" s="51"/>
      <c r="F105" s="51"/>
      <c r="G105" s="52" t="s">
        <v>60</v>
      </c>
      <c r="H105" s="53">
        <v>94095</v>
      </c>
    </row>
    <row r="106" spans="1:8" s="20" customFormat="1" ht="26.25" customHeight="1">
      <c r="A106" s="17"/>
      <c r="B106" s="17"/>
      <c r="C106" s="51" t="s">
        <v>125</v>
      </c>
      <c r="D106" s="51"/>
      <c r="E106" s="51"/>
      <c r="F106" s="51"/>
      <c r="G106" s="52" t="s">
        <v>60</v>
      </c>
      <c r="H106" s="53">
        <v>42978898</v>
      </c>
    </row>
    <row r="107" spans="1:8" s="20" customFormat="1" ht="26.25" customHeight="1">
      <c r="A107" s="17"/>
      <c r="B107" s="17"/>
      <c r="C107" s="51" t="s">
        <v>126</v>
      </c>
      <c r="D107" s="51"/>
      <c r="E107" s="51"/>
      <c r="F107" s="51"/>
      <c r="G107" s="52" t="s">
        <v>60</v>
      </c>
      <c r="H107" s="53">
        <v>20400128</v>
      </c>
    </row>
    <row r="108" spans="1:8" s="20" customFormat="1" ht="13.5" customHeight="1">
      <c r="A108" s="17"/>
      <c r="B108" s="17"/>
      <c r="C108" s="51" t="s">
        <v>327</v>
      </c>
      <c r="D108" s="51"/>
      <c r="E108" s="51"/>
      <c r="F108" s="51"/>
      <c r="G108" s="52"/>
      <c r="H108" s="53"/>
    </row>
    <row r="109" spans="1:8" s="20" customFormat="1" ht="26.25" customHeight="1">
      <c r="A109" s="17"/>
      <c r="B109" s="17"/>
      <c r="C109" s="51" t="s">
        <v>328</v>
      </c>
      <c r="D109" s="51"/>
      <c r="E109" s="51"/>
      <c r="F109" s="51"/>
      <c r="G109" s="52" t="s">
        <v>60</v>
      </c>
      <c r="H109" s="53">
        <v>3967800</v>
      </c>
    </row>
    <row r="110" spans="1:8" s="20" customFormat="1" ht="25.5" customHeight="1">
      <c r="A110" s="17"/>
      <c r="B110" s="17"/>
      <c r="C110" s="55" t="s">
        <v>460</v>
      </c>
      <c r="D110" s="55"/>
      <c r="E110" s="55"/>
      <c r="F110" s="55"/>
      <c r="G110" s="52" t="s">
        <v>60</v>
      </c>
      <c r="H110" s="53">
        <v>2714869</v>
      </c>
    </row>
    <row r="111" spans="1:8" s="20" customFormat="1" ht="26.25" customHeight="1">
      <c r="A111" s="17"/>
      <c r="B111" s="17"/>
      <c r="C111" s="51" t="s">
        <v>331</v>
      </c>
      <c r="D111" s="51"/>
      <c r="E111" s="51"/>
      <c r="F111" s="51"/>
      <c r="G111" s="52" t="s">
        <v>60</v>
      </c>
      <c r="H111" s="53">
        <v>222223</v>
      </c>
    </row>
    <row r="112" spans="1:8" s="20" customFormat="1" ht="36.75" customHeight="1">
      <c r="A112" s="17"/>
      <c r="B112" s="17"/>
      <c r="C112" s="51" t="s">
        <v>332</v>
      </c>
      <c r="D112" s="51"/>
      <c r="E112" s="51"/>
      <c r="F112" s="51"/>
      <c r="G112" s="52" t="s">
        <v>91</v>
      </c>
      <c r="H112" s="53">
        <v>4568593</v>
      </c>
    </row>
    <row r="113" spans="1:8" s="20" customFormat="1" ht="17.25" customHeight="1">
      <c r="A113" s="17"/>
      <c r="B113" s="17"/>
      <c r="C113" s="2" t="s">
        <v>89</v>
      </c>
      <c r="D113" s="2"/>
      <c r="E113" s="2"/>
      <c r="F113" s="2"/>
      <c r="G113" s="2"/>
      <c r="H113" s="2"/>
    </row>
    <row r="114" spans="1:8" s="20" customFormat="1" ht="32.25" customHeight="1">
      <c r="A114" s="17"/>
      <c r="B114" s="47"/>
      <c r="C114" s="46" t="s">
        <v>366</v>
      </c>
      <c r="D114" s="46"/>
      <c r="E114" s="46"/>
      <c r="F114" s="46"/>
      <c r="G114" s="46"/>
      <c r="H114" s="46"/>
    </row>
    <row r="115" spans="1:8" s="20" customFormat="1" ht="15.75" customHeight="1">
      <c r="A115" s="17"/>
      <c r="B115" s="17"/>
      <c r="C115" s="58" t="s">
        <v>335</v>
      </c>
      <c r="D115" s="58"/>
      <c r="E115" s="58"/>
      <c r="F115" s="58"/>
      <c r="G115" s="56" t="s">
        <v>91</v>
      </c>
      <c r="H115" s="57">
        <v>3476942</v>
      </c>
    </row>
    <row r="116" spans="1:8" s="20" customFormat="1" ht="15.75" customHeight="1">
      <c r="A116" s="17"/>
      <c r="B116" s="17"/>
      <c r="C116" s="58" t="s">
        <v>336</v>
      </c>
      <c r="D116" s="58"/>
      <c r="E116" s="58"/>
      <c r="F116" s="58"/>
      <c r="G116" s="56"/>
      <c r="H116" s="57"/>
    </row>
    <row r="117" spans="1:8" s="20" customFormat="1" ht="15.75" customHeight="1">
      <c r="A117" s="17"/>
      <c r="B117" s="17"/>
      <c r="C117" s="58" t="s">
        <v>367</v>
      </c>
      <c r="D117" s="58"/>
      <c r="E117" s="58"/>
      <c r="F117" s="58"/>
      <c r="G117" s="56" t="s">
        <v>60</v>
      </c>
      <c r="H117" s="57">
        <v>4118044</v>
      </c>
    </row>
    <row r="118" spans="1:8" s="20" customFormat="1" ht="14.25" customHeight="1">
      <c r="A118" s="17"/>
      <c r="B118" s="17"/>
      <c r="C118" s="60" t="s">
        <v>368</v>
      </c>
      <c r="D118" s="60"/>
      <c r="E118" s="60"/>
      <c r="F118" s="60"/>
      <c r="G118" s="52" t="s">
        <v>60</v>
      </c>
      <c r="H118" s="53">
        <v>120805</v>
      </c>
    </row>
    <row r="119" spans="1:8" s="20" customFormat="1" ht="30.75" customHeight="1">
      <c r="A119" s="17"/>
      <c r="B119" s="17"/>
      <c r="C119" s="2" t="s">
        <v>262</v>
      </c>
      <c r="D119" s="2"/>
      <c r="E119" s="2"/>
      <c r="F119" s="2"/>
      <c r="G119" s="2"/>
      <c r="H119" s="2"/>
    </row>
    <row r="120" spans="1:8" s="20" customFormat="1" ht="38.25" customHeight="1">
      <c r="A120" s="17"/>
      <c r="B120" s="47">
        <v>75864</v>
      </c>
      <c r="C120" s="50" t="s">
        <v>88</v>
      </c>
      <c r="D120" s="49">
        <v>89743680</v>
      </c>
      <c r="E120" s="49">
        <v>4265541</v>
      </c>
      <c r="F120" s="49">
        <v>271614</v>
      </c>
      <c r="G120" s="49">
        <v>2177850</v>
      </c>
      <c r="H120" s="49">
        <f>D120+E120-F120</f>
        <v>93737607</v>
      </c>
    </row>
    <row r="121" spans="1:8" s="20" customFormat="1" ht="24.75" customHeight="1">
      <c r="A121" s="17"/>
      <c r="B121" s="17"/>
      <c r="C121" s="46" t="s">
        <v>365</v>
      </c>
      <c r="D121" s="46"/>
      <c r="E121" s="46"/>
      <c r="F121" s="46"/>
      <c r="G121" s="46"/>
      <c r="H121" s="46"/>
    </row>
    <row r="122" spans="1:8" s="20" customFormat="1" ht="27.75" customHeight="1">
      <c r="A122" s="61"/>
      <c r="B122" s="17"/>
      <c r="C122" s="51" t="s">
        <v>462</v>
      </c>
      <c r="D122" s="51"/>
      <c r="E122" s="51"/>
      <c r="F122" s="51"/>
      <c r="G122" s="52" t="s">
        <v>73</v>
      </c>
      <c r="H122" s="53">
        <v>3309396</v>
      </c>
    </row>
    <row r="123" spans="1:8" s="20" customFormat="1" ht="15" customHeight="1">
      <c r="A123" s="17"/>
      <c r="B123" s="17"/>
      <c r="C123" s="8" t="s">
        <v>349</v>
      </c>
      <c r="D123" s="8"/>
      <c r="E123" s="8"/>
      <c r="F123" s="8"/>
      <c r="G123" s="8"/>
      <c r="H123" s="8"/>
    </row>
    <row r="124" spans="1:8" s="20" customFormat="1" ht="13.5" customHeight="1">
      <c r="A124" s="17"/>
      <c r="B124" s="17"/>
      <c r="C124" s="55" t="s">
        <v>132</v>
      </c>
      <c r="D124" s="55"/>
      <c r="E124" s="55"/>
      <c r="F124" s="55"/>
      <c r="G124" s="56" t="s">
        <v>60</v>
      </c>
      <c r="H124" s="57">
        <v>549276</v>
      </c>
    </row>
    <row r="125" spans="1:8" s="20" customFormat="1" ht="27" customHeight="1">
      <c r="A125" s="17"/>
      <c r="B125" s="17"/>
      <c r="C125" s="51" t="s">
        <v>343</v>
      </c>
      <c r="D125" s="51"/>
      <c r="E125" s="51"/>
      <c r="F125" s="51"/>
      <c r="G125" s="52"/>
      <c r="H125" s="53"/>
    </row>
    <row r="126" spans="1:8" s="20" customFormat="1" ht="14.25" customHeight="1">
      <c r="A126" s="17"/>
      <c r="B126" s="17"/>
      <c r="C126" s="55" t="s">
        <v>344</v>
      </c>
      <c r="D126" s="55"/>
      <c r="E126" s="55"/>
      <c r="F126" s="55"/>
      <c r="G126" s="56" t="s">
        <v>60</v>
      </c>
      <c r="H126" s="53">
        <v>367625</v>
      </c>
    </row>
    <row r="127" spans="1:8" s="20" customFormat="1" ht="14.25" customHeight="1">
      <c r="A127" s="17"/>
      <c r="B127" s="17"/>
      <c r="C127" s="55" t="s">
        <v>345</v>
      </c>
      <c r="D127" s="55"/>
      <c r="E127" s="55"/>
      <c r="F127" s="55"/>
      <c r="G127" s="56" t="s">
        <v>60</v>
      </c>
      <c r="H127" s="57">
        <v>94767</v>
      </c>
    </row>
    <row r="128" spans="1:8" s="20" customFormat="1" ht="14.25" customHeight="1">
      <c r="A128" s="17"/>
      <c r="B128" s="17"/>
      <c r="C128" s="55" t="s">
        <v>461</v>
      </c>
      <c r="D128" s="55"/>
      <c r="E128" s="55"/>
      <c r="F128" s="55"/>
      <c r="G128" s="56" t="s">
        <v>60</v>
      </c>
      <c r="H128" s="57">
        <v>598201</v>
      </c>
    </row>
    <row r="129" spans="1:8" s="20" customFormat="1" ht="15" customHeight="1">
      <c r="A129" s="17"/>
      <c r="B129" s="17"/>
      <c r="C129" s="8" t="s">
        <v>82</v>
      </c>
      <c r="D129" s="8"/>
      <c r="E129" s="8"/>
      <c r="F129" s="8"/>
      <c r="G129" s="8"/>
      <c r="H129" s="8"/>
    </row>
    <row r="130" spans="1:8" s="20" customFormat="1" ht="15" customHeight="1">
      <c r="A130" s="17"/>
      <c r="B130" s="17"/>
      <c r="C130" s="8" t="s">
        <v>67</v>
      </c>
      <c r="D130" s="8"/>
      <c r="E130" s="8"/>
      <c r="F130" s="8"/>
      <c r="G130" s="8"/>
      <c r="H130" s="8"/>
    </row>
    <row r="131" spans="1:8" s="20" customFormat="1" ht="14.25" customHeight="1">
      <c r="A131" s="17"/>
      <c r="B131" s="17"/>
      <c r="C131" s="55" t="s">
        <v>351</v>
      </c>
      <c r="D131" s="55"/>
      <c r="E131" s="55"/>
      <c r="F131" s="55"/>
      <c r="G131" s="56"/>
      <c r="H131" s="57"/>
    </row>
    <row r="132" spans="1:8" s="20" customFormat="1" ht="14.25" customHeight="1">
      <c r="A132" s="17"/>
      <c r="B132" s="17"/>
      <c r="C132" s="55" t="s">
        <v>352</v>
      </c>
      <c r="D132" s="55"/>
      <c r="E132" s="55"/>
      <c r="F132" s="55"/>
      <c r="G132" s="56" t="s">
        <v>60</v>
      </c>
      <c r="H132" s="57">
        <v>350520</v>
      </c>
    </row>
    <row r="133" spans="1:8" s="20" customFormat="1" ht="14.25" customHeight="1">
      <c r="A133" s="17"/>
      <c r="B133" s="17"/>
      <c r="C133" s="55" t="s">
        <v>353</v>
      </c>
      <c r="D133" s="55"/>
      <c r="E133" s="55"/>
      <c r="F133" s="55"/>
      <c r="G133" s="56" t="s">
        <v>60</v>
      </c>
      <c r="H133" s="57">
        <v>1230410</v>
      </c>
    </row>
    <row r="134" spans="1:8" s="20" customFormat="1" ht="24.75" customHeight="1">
      <c r="A134" s="17"/>
      <c r="B134" s="17"/>
      <c r="C134" s="51" t="s">
        <v>350</v>
      </c>
      <c r="D134" s="51"/>
      <c r="E134" s="51"/>
      <c r="F134" s="51"/>
      <c r="G134" s="52" t="s">
        <v>60</v>
      </c>
      <c r="H134" s="53">
        <v>25315</v>
      </c>
    </row>
    <row r="135" spans="1:8" s="20" customFormat="1" ht="25.5" customHeight="1">
      <c r="A135" s="17"/>
      <c r="B135" s="17"/>
      <c r="C135" s="55" t="s">
        <v>354</v>
      </c>
      <c r="D135" s="55"/>
      <c r="E135" s="55"/>
      <c r="F135" s="55"/>
      <c r="G135" s="52" t="s">
        <v>60</v>
      </c>
      <c r="H135" s="53">
        <v>81000</v>
      </c>
    </row>
    <row r="136" spans="1:8" s="20" customFormat="1" ht="27" customHeight="1">
      <c r="A136" s="17"/>
      <c r="B136" s="17"/>
      <c r="C136" s="51" t="s">
        <v>369</v>
      </c>
      <c r="D136" s="51"/>
      <c r="E136" s="51"/>
      <c r="F136" s="51"/>
      <c r="G136" s="52"/>
      <c r="H136" s="53"/>
    </row>
    <row r="137" spans="1:8" s="20" customFormat="1" ht="13.5" customHeight="1">
      <c r="A137" s="17"/>
      <c r="B137" s="17"/>
      <c r="C137" s="55" t="s">
        <v>132</v>
      </c>
      <c r="D137" s="55"/>
      <c r="E137" s="55"/>
      <c r="F137" s="55"/>
      <c r="G137" s="56" t="s">
        <v>73</v>
      </c>
      <c r="H137" s="57">
        <v>82122</v>
      </c>
    </row>
    <row r="138" spans="1:8" s="20" customFormat="1" ht="26.25" customHeight="1">
      <c r="A138" s="17"/>
      <c r="B138" s="17"/>
      <c r="C138" s="51" t="s">
        <v>350</v>
      </c>
      <c r="D138" s="51"/>
      <c r="E138" s="51"/>
      <c r="F138" s="51"/>
      <c r="G138" s="52" t="s">
        <v>73</v>
      </c>
      <c r="H138" s="53">
        <v>106369</v>
      </c>
    </row>
    <row r="139" spans="1:8" s="20" customFormat="1" ht="17.25" customHeight="1">
      <c r="A139" s="17"/>
      <c r="B139" s="17"/>
      <c r="C139" s="2" t="s">
        <v>89</v>
      </c>
      <c r="D139" s="2"/>
      <c r="E139" s="2"/>
      <c r="F139" s="2"/>
      <c r="G139" s="2"/>
      <c r="H139" s="2"/>
    </row>
    <row r="140" spans="1:8" s="20" customFormat="1" ht="34.5" customHeight="1">
      <c r="A140" s="17"/>
      <c r="B140" s="47"/>
      <c r="C140" s="46" t="s">
        <v>370</v>
      </c>
      <c r="D140" s="46"/>
      <c r="E140" s="46"/>
      <c r="F140" s="46"/>
      <c r="G140" s="46"/>
      <c r="H140" s="46"/>
    </row>
    <row r="141" spans="1:8" s="20" customFormat="1" ht="25.5" customHeight="1">
      <c r="A141" s="17"/>
      <c r="B141" s="17"/>
      <c r="C141" s="58" t="s">
        <v>463</v>
      </c>
      <c r="D141" s="58"/>
      <c r="E141" s="58"/>
      <c r="F141" s="58"/>
      <c r="G141" s="52" t="s">
        <v>73</v>
      </c>
      <c r="H141" s="53">
        <v>389342</v>
      </c>
    </row>
    <row r="142" spans="1:8" s="20" customFormat="1" ht="12.75" customHeight="1">
      <c r="A142" s="17"/>
      <c r="B142" s="17"/>
      <c r="C142" s="8" t="s">
        <v>90</v>
      </c>
      <c r="D142" s="8"/>
      <c r="E142" s="8"/>
      <c r="F142" s="8"/>
      <c r="G142" s="8"/>
      <c r="H142" s="8"/>
    </row>
    <row r="143" spans="1:8" s="20" customFormat="1" ht="27" customHeight="1">
      <c r="A143" s="17"/>
      <c r="B143" s="17"/>
      <c r="C143" s="51" t="s">
        <v>343</v>
      </c>
      <c r="D143" s="51"/>
      <c r="E143" s="51"/>
      <c r="F143" s="51"/>
      <c r="G143" s="52"/>
      <c r="H143" s="53"/>
    </row>
    <row r="144" spans="1:8" s="20" customFormat="1" ht="14.25" customHeight="1">
      <c r="A144" s="17"/>
      <c r="B144" s="17"/>
      <c r="C144" s="55" t="s">
        <v>344</v>
      </c>
      <c r="D144" s="55"/>
      <c r="E144" s="55"/>
      <c r="F144" s="55"/>
      <c r="G144" s="56" t="s">
        <v>60</v>
      </c>
      <c r="H144" s="57">
        <v>43250</v>
      </c>
    </row>
    <row r="145" spans="1:8" s="20" customFormat="1" ht="14.25" customHeight="1">
      <c r="A145" s="17"/>
      <c r="B145" s="17"/>
      <c r="C145" s="55" t="s">
        <v>345</v>
      </c>
      <c r="D145" s="55"/>
      <c r="E145" s="55"/>
      <c r="F145" s="55"/>
      <c r="G145" s="56" t="s">
        <v>60</v>
      </c>
      <c r="H145" s="57">
        <v>11149</v>
      </c>
    </row>
    <row r="146" spans="1:8" s="20" customFormat="1" ht="14.25" customHeight="1">
      <c r="A146" s="17"/>
      <c r="B146" s="17"/>
      <c r="C146" s="55" t="s">
        <v>464</v>
      </c>
      <c r="D146" s="55"/>
      <c r="E146" s="55"/>
      <c r="F146" s="55"/>
      <c r="G146" s="56" t="s">
        <v>60</v>
      </c>
      <c r="H146" s="57">
        <v>49264</v>
      </c>
    </row>
    <row r="147" spans="1:8" s="20" customFormat="1" ht="14.25" customHeight="1">
      <c r="A147" s="17"/>
      <c r="B147" s="17"/>
      <c r="C147" s="55" t="s">
        <v>132</v>
      </c>
      <c r="D147" s="55"/>
      <c r="E147" s="55"/>
      <c r="F147" s="55"/>
      <c r="G147" s="56" t="s">
        <v>60</v>
      </c>
      <c r="H147" s="57">
        <v>64758</v>
      </c>
    </row>
    <row r="148" spans="1:8" s="20" customFormat="1" ht="14.25" customHeight="1">
      <c r="A148" s="17"/>
      <c r="B148" s="17"/>
      <c r="C148" s="8" t="s">
        <v>348</v>
      </c>
      <c r="D148" s="8"/>
      <c r="E148" s="8"/>
      <c r="F148" s="8"/>
      <c r="G148" s="8"/>
      <c r="H148" s="8"/>
    </row>
    <row r="149" spans="1:8" s="20" customFormat="1" ht="14.25" customHeight="1">
      <c r="A149" s="17"/>
      <c r="B149" s="17"/>
      <c r="C149" s="55" t="s">
        <v>131</v>
      </c>
      <c r="D149" s="55"/>
      <c r="E149" s="55"/>
      <c r="F149" s="55"/>
      <c r="G149" s="56" t="s">
        <v>60</v>
      </c>
      <c r="H149" s="57">
        <v>314959</v>
      </c>
    </row>
    <row r="150" spans="1:8" s="20" customFormat="1" ht="14.25" customHeight="1">
      <c r="A150" s="17"/>
      <c r="B150" s="17"/>
      <c r="C150" s="58" t="s">
        <v>130</v>
      </c>
      <c r="D150" s="58"/>
      <c r="E150" s="58"/>
      <c r="F150" s="58"/>
      <c r="G150" s="56" t="s">
        <v>60</v>
      </c>
      <c r="H150" s="57">
        <v>200000</v>
      </c>
    </row>
    <row r="151" spans="1:8" s="20" customFormat="1" ht="14.25" customHeight="1">
      <c r="A151" s="17"/>
      <c r="B151" s="17"/>
      <c r="C151" s="55" t="s">
        <v>346</v>
      </c>
      <c r="D151" s="55"/>
      <c r="E151" s="55"/>
      <c r="F151" s="55"/>
      <c r="G151" s="56" t="s">
        <v>60</v>
      </c>
      <c r="H151" s="57">
        <v>41311</v>
      </c>
    </row>
    <row r="152" spans="1:8" s="20" customFormat="1" ht="27.75" customHeight="1">
      <c r="A152" s="17"/>
      <c r="B152" s="17"/>
      <c r="C152" s="51" t="s">
        <v>350</v>
      </c>
      <c r="D152" s="51"/>
      <c r="E152" s="51"/>
      <c r="F152" s="51"/>
      <c r="G152" s="52" t="s">
        <v>60</v>
      </c>
      <c r="H152" s="53">
        <v>1493</v>
      </c>
    </row>
    <row r="153" spans="1:8" s="20" customFormat="1" ht="27" customHeight="1">
      <c r="A153" s="17"/>
      <c r="B153" s="17"/>
      <c r="C153" s="51" t="s">
        <v>369</v>
      </c>
      <c r="D153" s="51"/>
      <c r="E153" s="51"/>
      <c r="F153" s="51"/>
      <c r="G153" s="52"/>
      <c r="H153" s="53"/>
    </row>
    <row r="154" spans="1:8" s="20" customFormat="1" ht="13.5" customHeight="1">
      <c r="A154" s="17"/>
      <c r="B154" s="17"/>
      <c r="C154" s="55" t="s">
        <v>132</v>
      </c>
      <c r="D154" s="55"/>
      <c r="E154" s="55"/>
      <c r="F154" s="55"/>
      <c r="G154" s="56" t="s">
        <v>73</v>
      </c>
      <c r="H154" s="57">
        <v>9711</v>
      </c>
    </row>
    <row r="155" spans="1:8" s="20" customFormat="1" ht="27.75" customHeight="1">
      <c r="A155" s="17"/>
      <c r="B155" s="17"/>
      <c r="C155" s="51" t="s">
        <v>350</v>
      </c>
      <c r="D155" s="51"/>
      <c r="E155" s="51"/>
      <c r="F155" s="51"/>
      <c r="G155" s="52" t="s">
        <v>73</v>
      </c>
      <c r="H155" s="53">
        <v>6254</v>
      </c>
    </row>
    <row r="156" spans="1:8" s="20" customFormat="1" ht="29.25" customHeight="1">
      <c r="A156" s="17"/>
      <c r="B156" s="17"/>
      <c r="C156" s="2" t="s">
        <v>261</v>
      </c>
      <c r="D156" s="2"/>
      <c r="E156" s="2"/>
      <c r="F156" s="2"/>
      <c r="G156" s="2"/>
      <c r="H156" s="2"/>
    </row>
    <row r="157" spans="1:8" s="20" customFormat="1" ht="29.25" customHeight="1">
      <c r="A157" s="17"/>
      <c r="B157" s="17"/>
      <c r="C157" s="2" t="s">
        <v>262</v>
      </c>
      <c r="D157" s="2"/>
      <c r="E157" s="2"/>
      <c r="F157" s="2"/>
      <c r="G157" s="2"/>
      <c r="H157" s="2"/>
    </row>
    <row r="158" spans="1:8" s="20" customFormat="1" ht="6.75" customHeight="1">
      <c r="A158" s="17"/>
      <c r="B158" s="17"/>
      <c r="C158" s="1"/>
      <c r="D158" s="1"/>
      <c r="E158" s="1"/>
      <c r="F158" s="1"/>
      <c r="G158" s="1"/>
      <c r="H158" s="1"/>
    </row>
    <row r="159" spans="1:8" s="63" customFormat="1" ht="26.25" customHeight="1">
      <c r="A159" s="29"/>
      <c r="B159" s="29">
        <v>801</v>
      </c>
      <c r="C159" s="30" t="s">
        <v>22</v>
      </c>
      <c r="D159" s="62">
        <v>1483915</v>
      </c>
      <c r="E159" s="62">
        <f>E160</f>
        <v>36404</v>
      </c>
      <c r="F159" s="62">
        <f>F160</f>
        <v>0</v>
      </c>
      <c r="G159" s="31">
        <f>G160</f>
        <v>0</v>
      </c>
      <c r="H159" s="31">
        <f>D159+E159-F159</f>
        <v>1520319</v>
      </c>
    </row>
    <row r="160" spans="1:8" s="20" customFormat="1" ht="21.75" customHeight="1">
      <c r="A160" s="17"/>
      <c r="B160" s="17">
        <v>80195</v>
      </c>
      <c r="C160" s="37" t="s">
        <v>21</v>
      </c>
      <c r="D160" s="38">
        <v>323435</v>
      </c>
      <c r="E160" s="38">
        <v>36404</v>
      </c>
      <c r="F160" s="38">
        <v>0</v>
      </c>
      <c r="G160" s="38">
        <v>0</v>
      </c>
      <c r="H160" s="38">
        <f>D160+E160-F160</f>
        <v>359839</v>
      </c>
    </row>
    <row r="161" spans="1:8" s="20" customFormat="1" ht="64.5" customHeight="1">
      <c r="A161" s="17"/>
      <c r="B161" s="17"/>
      <c r="C161" s="8" t="s">
        <v>467</v>
      </c>
      <c r="D161" s="8"/>
      <c r="E161" s="8"/>
      <c r="F161" s="8"/>
      <c r="G161" s="8"/>
      <c r="H161" s="8"/>
    </row>
    <row r="162" spans="1:8" s="20" customFormat="1" ht="3.75" customHeight="1">
      <c r="A162" s="17"/>
      <c r="B162" s="17"/>
      <c r="C162" s="2"/>
      <c r="D162" s="2"/>
      <c r="E162" s="2"/>
      <c r="F162" s="2"/>
      <c r="G162" s="2"/>
      <c r="H162" s="2"/>
    </row>
    <row r="163" spans="1:8" s="7" customFormat="1" ht="25.5" customHeight="1">
      <c r="A163" s="64"/>
      <c r="B163" s="64">
        <v>851</v>
      </c>
      <c r="C163" s="65" t="s">
        <v>84</v>
      </c>
      <c r="D163" s="62">
        <v>64002</v>
      </c>
      <c r="E163" s="62">
        <f>E164+E166</f>
        <v>22277</v>
      </c>
      <c r="F163" s="62">
        <f>F164+F166</f>
        <v>250</v>
      </c>
      <c r="G163" s="62">
        <f>G164+G166</f>
        <v>0</v>
      </c>
      <c r="H163" s="62">
        <f>D163+E163-F163</f>
        <v>86029</v>
      </c>
    </row>
    <row r="164" spans="1:8" s="20" customFormat="1" ht="21.75" customHeight="1">
      <c r="A164" s="17"/>
      <c r="B164" s="17">
        <v>85157</v>
      </c>
      <c r="C164" s="66" t="s">
        <v>85</v>
      </c>
      <c r="D164" s="38">
        <v>0</v>
      </c>
      <c r="E164" s="38">
        <v>16359</v>
      </c>
      <c r="F164" s="38">
        <v>0</v>
      </c>
      <c r="G164" s="38">
        <v>0</v>
      </c>
      <c r="H164" s="38">
        <f>D164+E164-F164</f>
        <v>16359</v>
      </c>
    </row>
    <row r="165" spans="1:8" s="20" customFormat="1" ht="42.75" customHeight="1">
      <c r="A165" s="17"/>
      <c r="B165" s="17"/>
      <c r="C165" s="2" t="s">
        <v>203</v>
      </c>
      <c r="D165" s="2"/>
      <c r="E165" s="2"/>
      <c r="F165" s="2"/>
      <c r="G165" s="2"/>
      <c r="H165" s="2"/>
    </row>
    <row r="166" spans="1:8" s="20" customFormat="1" ht="19.5" customHeight="1">
      <c r="A166" s="17"/>
      <c r="B166" s="17">
        <v>85195</v>
      </c>
      <c r="C166" s="37" t="s">
        <v>21</v>
      </c>
      <c r="D166" s="38">
        <v>48002</v>
      </c>
      <c r="E166" s="38">
        <v>5918</v>
      </c>
      <c r="F166" s="38">
        <v>250</v>
      </c>
      <c r="G166" s="38">
        <v>0</v>
      </c>
      <c r="H166" s="38">
        <f>D166+E166-F166</f>
        <v>53670</v>
      </c>
    </row>
    <row r="167" spans="1:8" s="20" customFormat="1" ht="42" customHeight="1">
      <c r="A167" s="17"/>
      <c r="B167" s="17"/>
      <c r="C167" s="2" t="s">
        <v>287</v>
      </c>
      <c r="D167" s="2"/>
      <c r="E167" s="2"/>
      <c r="F167" s="2"/>
      <c r="G167" s="2"/>
      <c r="H167" s="2"/>
    </row>
    <row r="168" spans="1:8" s="20" customFormat="1" ht="14.25" customHeight="1">
      <c r="A168" s="17"/>
      <c r="B168" s="17"/>
      <c r="C168" s="2" t="s">
        <v>465</v>
      </c>
      <c r="D168" s="2"/>
      <c r="E168" s="2"/>
      <c r="F168" s="2"/>
      <c r="G168" s="2"/>
      <c r="H168" s="2"/>
    </row>
    <row r="169" spans="1:8" s="34" customFormat="1" ht="17.25" customHeight="1">
      <c r="A169" s="33"/>
      <c r="B169" s="33"/>
      <c r="C169" s="2" t="s">
        <v>466</v>
      </c>
      <c r="D169" s="2"/>
      <c r="E169" s="2"/>
      <c r="F169" s="2"/>
      <c r="G169" s="2"/>
      <c r="H169" s="2"/>
    </row>
    <row r="170" spans="1:8" s="34" customFormat="1" ht="15.75" customHeight="1">
      <c r="A170" s="33"/>
      <c r="B170" s="33"/>
      <c r="C170" s="2" t="s">
        <v>468</v>
      </c>
      <c r="D170" s="2"/>
      <c r="E170" s="2"/>
      <c r="F170" s="2"/>
      <c r="G170" s="2"/>
      <c r="H170" s="2"/>
    </row>
    <row r="171" spans="1:8" s="20" customFormat="1" ht="36" customHeight="1">
      <c r="A171" s="17"/>
      <c r="B171" s="17"/>
      <c r="C171" s="1"/>
      <c r="D171" s="1"/>
      <c r="E171" s="1"/>
      <c r="F171" s="1"/>
      <c r="G171" s="1"/>
      <c r="H171" s="1"/>
    </row>
    <row r="172" spans="1:8" s="20" customFormat="1" ht="5.25" customHeight="1">
      <c r="A172" s="17"/>
      <c r="B172" s="17"/>
      <c r="C172" s="1"/>
      <c r="D172" s="1"/>
      <c r="E172" s="1"/>
      <c r="F172" s="1"/>
      <c r="G172" s="1"/>
      <c r="H172" s="1"/>
    </row>
    <row r="173" spans="1:8" s="32" customFormat="1" ht="24.75" customHeight="1">
      <c r="A173" s="29"/>
      <c r="B173" s="29">
        <v>852</v>
      </c>
      <c r="C173" s="30" t="s">
        <v>103</v>
      </c>
      <c r="D173" s="31">
        <v>5096967</v>
      </c>
      <c r="E173" s="31">
        <f>E174</f>
        <v>388916</v>
      </c>
      <c r="F173" s="31">
        <f>F174</f>
        <v>0</v>
      </c>
      <c r="G173" s="31">
        <f>G174</f>
        <v>0</v>
      </c>
      <c r="H173" s="31">
        <f>D173+E173-F173</f>
        <v>5485883</v>
      </c>
    </row>
    <row r="174" spans="1:8" s="20" customFormat="1" ht="21.75" customHeight="1">
      <c r="A174" s="17"/>
      <c r="B174" s="17">
        <v>85295</v>
      </c>
      <c r="C174" s="37" t="s">
        <v>21</v>
      </c>
      <c r="D174" s="38">
        <v>4916967</v>
      </c>
      <c r="E174" s="38">
        <v>388916</v>
      </c>
      <c r="F174" s="38">
        <v>0</v>
      </c>
      <c r="G174" s="38">
        <v>0</v>
      </c>
      <c r="H174" s="38">
        <f>D174+E174-F174</f>
        <v>5305883</v>
      </c>
    </row>
    <row r="175" spans="1:8" s="20" customFormat="1" ht="58.5" customHeight="1">
      <c r="A175" s="17"/>
      <c r="B175" s="17"/>
      <c r="C175" s="8" t="s">
        <v>526</v>
      </c>
      <c r="D175" s="8"/>
      <c r="E175" s="8"/>
      <c r="F175" s="8"/>
      <c r="G175" s="8"/>
      <c r="H175" s="8"/>
    </row>
    <row r="176" spans="1:8" s="34" customFormat="1" ht="6.75" customHeight="1">
      <c r="A176" s="33"/>
      <c r="B176" s="33"/>
      <c r="C176" s="1"/>
      <c r="D176" s="1"/>
      <c r="E176" s="1"/>
      <c r="F176" s="1"/>
      <c r="G176" s="1"/>
      <c r="H176" s="1"/>
    </row>
    <row r="177" spans="1:8" s="63" customFormat="1" ht="23.25" customHeight="1">
      <c r="A177" s="29"/>
      <c r="B177" s="29">
        <v>853</v>
      </c>
      <c r="C177" s="30" t="s">
        <v>36</v>
      </c>
      <c r="D177" s="31">
        <v>7806586</v>
      </c>
      <c r="E177" s="31">
        <f>E178</f>
        <v>62794</v>
      </c>
      <c r="F177" s="31">
        <f>F178</f>
        <v>0</v>
      </c>
      <c r="G177" s="31">
        <f>G178</f>
        <v>0</v>
      </c>
      <c r="H177" s="31">
        <f>D177+E177-F177</f>
        <v>7869380</v>
      </c>
    </row>
    <row r="178" spans="1:8" s="20" customFormat="1" ht="25.5" customHeight="1">
      <c r="A178" s="17"/>
      <c r="B178" s="47">
        <v>85324</v>
      </c>
      <c r="C178" s="37" t="s">
        <v>77</v>
      </c>
      <c r="D178" s="49">
        <v>2155251</v>
      </c>
      <c r="E178" s="49">
        <v>62794</v>
      </c>
      <c r="F178" s="49">
        <v>0</v>
      </c>
      <c r="G178" s="49">
        <v>0</v>
      </c>
      <c r="H178" s="49">
        <f>D178+E178-F178</f>
        <v>2218045</v>
      </c>
    </row>
    <row r="179" spans="1:8" s="20" customFormat="1" ht="55.5" customHeight="1">
      <c r="A179" s="17"/>
      <c r="B179" s="17"/>
      <c r="C179" s="2" t="s">
        <v>205</v>
      </c>
      <c r="D179" s="2"/>
      <c r="E179" s="2"/>
      <c r="F179" s="2"/>
      <c r="G179" s="2"/>
      <c r="H179" s="2"/>
    </row>
    <row r="180" spans="1:8" s="34" customFormat="1" ht="3.75" customHeight="1">
      <c r="A180" s="33"/>
      <c r="B180" s="33"/>
      <c r="C180" s="1"/>
      <c r="D180" s="1"/>
      <c r="E180" s="1"/>
      <c r="F180" s="1"/>
      <c r="G180" s="1"/>
      <c r="H180" s="43"/>
    </row>
    <row r="181" spans="1:8" s="63" customFormat="1" ht="25.5" customHeight="1">
      <c r="A181" s="29"/>
      <c r="B181" s="29">
        <v>900</v>
      </c>
      <c r="C181" s="30" t="s">
        <v>59</v>
      </c>
      <c r="D181" s="31">
        <v>3130029</v>
      </c>
      <c r="E181" s="31">
        <f>E184++E182</f>
        <v>65000</v>
      </c>
      <c r="F181" s="31">
        <f>F184++F182</f>
        <v>0</v>
      </c>
      <c r="G181" s="31">
        <f>G184++G182</f>
        <v>0</v>
      </c>
      <c r="H181" s="31">
        <f>D181+E181-F181</f>
        <v>3195029</v>
      </c>
    </row>
    <row r="182" spans="1:8" s="20" customFormat="1" ht="18" customHeight="1">
      <c r="A182" s="17"/>
      <c r="B182" s="36" t="s">
        <v>242</v>
      </c>
      <c r="C182" s="37" t="s">
        <v>243</v>
      </c>
      <c r="D182" s="38">
        <v>100</v>
      </c>
      <c r="E182" s="38">
        <v>45000</v>
      </c>
      <c r="F182" s="38">
        <v>0</v>
      </c>
      <c r="G182" s="38">
        <v>0</v>
      </c>
      <c r="H182" s="38">
        <f>D182+E182-F182</f>
        <v>45100</v>
      </c>
    </row>
    <row r="183" spans="1:8" s="20" customFormat="1" ht="48.75" customHeight="1">
      <c r="A183" s="17"/>
      <c r="B183" s="17"/>
      <c r="C183" s="8" t="s">
        <v>244</v>
      </c>
      <c r="D183" s="8"/>
      <c r="E183" s="8"/>
      <c r="F183" s="8"/>
      <c r="G183" s="8"/>
      <c r="H183" s="8"/>
    </row>
    <row r="184" spans="1:8" s="20" customFormat="1" ht="18.75" customHeight="1">
      <c r="A184" s="17"/>
      <c r="B184" s="17">
        <v>90095</v>
      </c>
      <c r="C184" s="66" t="s">
        <v>21</v>
      </c>
      <c r="D184" s="38">
        <v>2055856</v>
      </c>
      <c r="E184" s="38">
        <v>20000</v>
      </c>
      <c r="F184" s="38">
        <v>0</v>
      </c>
      <c r="G184" s="38">
        <v>0</v>
      </c>
      <c r="H184" s="38">
        <f>D184+E184-F184</f>
        <v>2075856</v>
      </c>
    </row>
    <row r="185" spans="1:8" s="34" customFormat="1" ht="41.25" customHeight="1">
      <c r="A185" s="33"/>
      <c r="B185" s="33"/>
      <c r="C185" s="2" t="s">
        <v>371</v>
      </c>
      <c r="D185" s="2"/>
      <c r="E185" s="2"/>
      <c r="F185" s="2"/>
      <c r="G185" s="2"/>
      <c r="H185" s="2"/>
    </row>
    <row r="186" spans="1:8" s="34" customFormat="1" ht="4.5" customHeight="1">
      <c r="A186" s="33"/>
      <c r="B186" s="33"/>
      <c r="C186" s="1"/>
      <c r="D186" s="1"/>
      <c r="E186" s="1"/>
      <c r="F186" s="1"/>
      <c r="G186" s="1"/>
      <c r="H186" s="1"/>
    </row>
    <row r="187" spans="1:8" s="63" customFormat="1" ht="26.25" customHeight="1">
      <c r="A187" s="29"/>
      <c r="B187" s="29">
        <v>921</v>
      </c>
      <c r="C187" s="30" t="s">
        <v>38</v>
      </c>
      <c r="D187" s="31">
        <v>16056374</v>
      </c>
      <c r="E187" s="31">
        <f>E188</f>
        <v>814988</v>
      </c>
      <c r="F187" s="31">
        <f>F188</f>
        <v>0</v>
      </c>
      <c r="G187" s="31">
        <f>G188</f>
        <v>0</v>
      </c>
      <c r="H187" s="31">
        <f>D187+E187-F187</f>
        <v>16871362</v>
      </c>
    </row>
    <row r="188" spans="1:8" s="20" customFormat="1" ht="19.5" customHeight="1">
      <c r="A188" s="17"/>
      <c r="B188" s="17">
        <v>92105</v>
      </c>
      <c r="C188" s="37" t="s">
        <v>109</v>
      </c>
      <c r="D188" s="38">
        <v>1000000</v>
      </c>
      <c r="E188" s="38">
        <v>814988</v>
      </c>
      <c r="F188" s="38">
        <v>0</v>
      </c>
      <c r="G188" s="38">
        <v>0</v>
      </c>
      <c r="H188" s="38">
        <f>D188+E188-F188</f>
        <v>1814988</v>
      </c>
    </row>
    <row r="189" spans="1:8" s="63" customFormat="1" ht="17.25" customHeight="1">
      <c r="A189" s="40"/>
      <c r="B189" s="40"/>
      <c r="C189" s="41" t="s">
        <v>225</v>
      </c>
      <c r="D189" s="41"/>
      <c r="E189" s="41"/>
      <c r="F189" s="41"/>
      <c r="G189" s="41"/>
      <c r="H189" s="41"/>
    </row>
    <row r="190" spans="1:8" s="63" customFormat="1" ht="27" customHeight="1">
      <c r="A190" s="40"/>
      <c r="B190" s="40"/>
      <c r="C190" s="8" t="s">
        <v>226</v>
      </c>
      <c r="D190" s="8"/>
      <c r="E190" s="8"/>
      <c r="F190" s="8"/>
      <c r="G190" s="8"/>
      <c r="H190" s="8"/>
    </row>
    <row r="191" spans="1:8" s="63" customFormat="1" ht="27" customHeight="1">
      <c r="A191" s="40"/>
      <c r="B191" s="40"/>
      <c r="C191" s="8" t="s">
        <v>227</v>
      </c>
      <c r="D191" s="8"/>
      <c r="E191" s="8"/>
      <c r="F191" s="8"/>
      <c r="G191" s="8"/>
      <c r="H191" s="8"/>
    </row>
    <row r="192" spans="1:8" s="63" customFormat="1" ht="3" customHeight="1">
      <c r="A192" s="40"/>
      <c r="B192" s="40"/>
      <c r="C192" s="39"/>
      <c r="D192" s="39"/>
      <c r="E192" s="39"/>
      <c r="F192" s="39"/>
      <c r="G192" s="39"/>
      <c r="H192" s="39"/>
    </row>
    <row r="193" spans="1:8" s="63" customFormat="1" ht="29.25" customHeight="1">
      <c r="A193" s="29"/>
      <c r="B193" s="67">
        <v>925</v>
      </c>
      <c r="C193" s="68" t="s">
        <v>54</v>
      </c>
      <c r="D193" s="69">
        <v>3925262</v>
      </c>
      <c r="E193" s="69">
        <f>E194</f>
        <v>157572</v>
      </c>
      <c r="F193" s="69">
        <f>F194</f>
        <v>0</v>
      </c>
      <c r="G193" s="69">
        <f>G194</f>
        <v>0</v>
      </c>
      <c r="H193" s="69">
        <f>D193+E193-F193</f>
        <v>4082834</v>
      </c>
    </row>
    <row r="194" spans="1:8" s="20" customFormat="1" ht="19.5" customHeight="1">
      <c r="A194" s="17"/>
      <c r="B194" s="17">
        <v>92502</v>
      </c>
      <c r="C194" s="66" t="s">
        <v>57</v>
      </c>
      <c r="D194" s="38">
        <v>3925262</v>
      </c>
      <c r="E194" s="38">
        <v>157572</v>
      </c>
      <c r="F194" s="38">
        <v>0</v>
      </c>
      <c r="G194" s="38">
        <v>0</v>
      </c>
      <c r="H194" s="38">
        <f>D194+E194-F194</f>
        <v>4082834</v>
      </c>
    </row>
    <row r="195" spans="1:8" s="20" customFormat="1" ht="13.5" customHeight="1">
      <c r="A195" s="17"/>
      <c r="B195" s="17"/>
      <c r="C195" s="2" t="s">
        <v>286</v>
      </c>
      <c r="D195" s="2"/>
      <c r="E195" s="2"/>
      <c r="F195" s="2"/>
      <c r="G195" s="2"/>
      <c r="H195" s="2"/>
    </row>
    <row r="196" spans="1:8" s="20" customFormat="1" ht="33" customHeight="1">
      <c r="A196" s="17"/>
      <c r="B196" s="17"/>
      <c r="C196" s="2" t="s">
        <v>471</v>
      </c>
      <c r="D196" s="2"/>
      <c r="E196" s="2"/>
      <c r="F196" s="2"/>
      <c r="G196" s="2"/>
      <c r="H196" s="2"/>
    </row>
    <row r="197" spans="1:8" s="34" customFormat="1" ht="29.25" customHeight="1">
      <c r="A197" s="33"/>
      <c r="B197" s="33"/>
      <c r="C197" s="2" t="s">
        <v>372</v>
      </c>
      <c r="D197" s="2"/>
      <c r="E197" s="2"/>
      <c r="F197" s="2"/>
      <c r="G197" s="2"/>
      <c r="H197" s="2"/>
    </row>
    <row r="198" spans="1:8" s="34" customFormat="1" ht="4.5" customHeight="1">
      <c r="A198" s="33"/>
      <c r="B198" s="33"/>
      <c r="C198" s="1"/>
      <c r="D198" s="1"/>
      <c r="E198" s="1"/>
      <c r="F198" s="1"/>
      <c r="G198" s="1"/>
      <c r="H198" s="1"/>
    </row>
    <row r="199" spans="1:8" s="73" customFormat="1" ht="18.75" customHeight="1">
      <c r="A199" s="70" t="s">
        <v>10</v>
      </c>
      <c r="B199" s="70"/>
      <c r="C199" s="71" t="s">
        <v>12</v>
      </c>
      <c r="D199" s="72"/>
      <c r="E199" s="72"/>
      <c r="F199" s="72"/>
      <c r="G199" s="72"/>
      <c r="H199" s="72"/>
    </row>
    <row r="200" spans="3:8" ht="3" customHeight="1">
      <c r="C200" s="75"/>
      <c r="D200" s="75"/>
      <c r="E200" s="75"/>
      <c r="F200" s="75"/>
      <c r="G200" s="75"/>
      <c r="H200" s="76"/>
    </row>
    <row r="201" spans="1:8" s="7" customFormat="1" ht="24" customHeight="1">
      <c r="A201" s="64"/>
      <c r="B201" s="64"/>
      <c r="C201" s="65" t="s">
        <v>15</v>
      </c>
      <c r="D201" s="62">
        <v>1129075463</v>
      </c>
      <c r="E201" s="62">
        <f>E203+E240+E374+E380+E438+E448+E480+E505+E582+E599+E223+E324+E328+E335+E353+E370+E403+E414+E234+E466</f>
        <v>64213252</v>
      </c>
      <c r="F201" s="62">
        <f>F203+F240+F374+F380+F438+F448+F480+F505+F582+F599+F223+F324+F328+F335+F353+F370+F403+F414+F234+F466</f>
        <v>95484842</v>
      </c>
      <c r="G201" s="62">
        <f>G203+G240+G374+G380+G438+G448+G480+G505+G582+G599+G223+G324+G328+G335+G353+G370+G403+G414+G234+G466</f>
        <v>9741357</v>
      </c>
      <c r="H201" s="62">
        <f>D201+E201-F201</f>
        <v>1097803873</v>
      </c>
    </row>
    <row r="202" spans="1:8" s="34" customFormat="1" ht="4.5" customHeight="1">
      <c r="A202" s="33"/>
      <c r="B202" s="33"/>
      <c r="C202" s="1"/>
      <c r="D202" s="1"/>
      <c r="E202" s="1"/>
      <c r="F202" s="1"/>
      <c r="G202" s="1"/>
      <c r="H202" s="43"/>
    </row>
    <row r="203" spans="1:8" s="7" customFormat="1" ht="24.75" customHeight="1">
      <c r="A203" s="64"/>
      <c r="B203" s="78" t="s">
        <v>33</v>
      </c>
      <c r="C203" s="65" t="s">
        <v>34</v>
      </c>
      <c r="D203" s="62">
        <v>13693066</v>
      </c>
      <c r="E203" s="62">
        <f>E218+E204</f>
        <v>104411</v>
      </c>
      <c r="F203" s="62">
        <f>F218+F204</f>
        <v>0</v>
      </c>
      <c r="G203" s="62">
        <f>G218+G204</f>
        <v>0</v>
      </c>
      <c r="H203" s="62">
        <f>D203+E203-F203</f>
        <v>13797477</v>
      </c>
    </row>
    <row r="204" spans="1:8" s="20" customFormat="1" ht="21" customHeight="1">
      <c r="A204" s="17"/>
      <c r="B204" s="36" t="s">
        <v>189</v>
      </c>
      <c r="C204" s="66" t="s">
        <v>190</v>
      </c>
      <c r="D204" s="38">
        <v>22045</v>
      </c>
      <c r="E204" s="38">
        <v>44261</v>
      </c>
      <c r="F204" s="38">
        <v>0</v>
      </c>
      <c r="G204" s="38">
        <v>0</v>
      </c>
      <c r="H204" s="38">
        <f>D204+E204-F204</f>
        <v>66306</v>
      </c>
    </row>
    <row r="205" spans="1:8" s="20" customFormat="1" ht="67.5" customHeight="1">
      <c r="A205" s="17"/>
      <c r="B205" s="36"/>
      <c r="C205" s="2" t="s">
        <v>373</v>
      </c>
      <c r="D205" s="2"/>
      <c r="E205" s="2"/>
      <c r="F205" s="2"/>
      <c r="G205" s="2"/>
      <c r="H205" s="2"/>
    </row>
    <row r="206" spans="1:8" s="20" customFormat="1" ht="10.5" customHeight="1">
      <c r="A206" s="17"/>
      <c r="B206" s="36"/>
      <c r="C206" s="1"/>
      <c r="D206" s="1"/>
      <c r="E206" s="1"/>
      <c r="F206" s="1"/>
      <c r="G206" s="1"/>
      <c r="H206" s="1"/>
    </row>
    <row r="207" spans="1:8" s="20" customFormat="1" ht="10.5" customHeight="1">
      <c r="A207" s="17"/>
      <c r="B207" s="36"/>
      <c r="C207" s="1"/>
      <c r="D207" s="1"/>
      <c r="E207" s="1"/>
      <c r="F207" s="1"/>
      <c r="G207" s="1"/>
      <c r="H207" s="1"/>
    </row>
    <row r="208" spans="2:8" s="17" customFormat="1" ht="17.25" customHeight="1">
      <c r="B208" s="36"/>
      <c r="C208" s="79" t="s">
        <v>191</v>
      </c>
      <c r="D208" s="80" t="s">
        <v>192</v>
      </c>
      <c r="E208" s="80" t="s">
        <v>193</v>
      </c>
      <c r="F208" s="80" t="s">
        <v>194</v>
      </c>
      <c r="G208" s="80" t="s">
        <v>195</v>
      </c>
      <c r="H208" s="56"/>
    </row>
    <row r="209" spans="2:8" s="17" customFormat="1" ht="17.25" customHeight="1">
      <c r="B209" s="36"/>
      <c r="C209" s="81" t="s">
        <v>196</v>
      </c>
      <c r="D209" s="82"/>
      <c r="E209" s="82"/>
      <c r="F209" s="82"/>
      <c r="G209" s="82"/>
      <c r="H209" s="56"/>
    </row>
    <row r="210" spans="2:8" s="83" customFormat="1" ht="9.75" customHeight="1">
      <c r="B210" s="84"/>
      <c r="C210" s="85" t="s">
        <v>17</v>
      </c>
      <c r="D210" s="85" t="s">
        <v>18</v>
      </c>
      <c r="E210" s="85" t="s">
        <v>19</v>
      </c>
      <c r="F210" s="85" t="s">
        <v>27</v>
      </c>
      <c r="G210" s="85" t="s">
        <v>28</v>
      </c>
      <c r="H210" s="86"/>
    </row>
    <row r="211" spans="1:7" s="20" customFormat="1" ht="21" customHeight="1">
      <c r="A211" s="17"/>
      <c r="B211" s="36"/>
      <c r="C211" s="87" t="s">
        <v>197</v>
      </c>
      <c r="D211" s="88">
        <f>D212</f>
        <v>0</v>
      </c>
      <c r="E211" s="88">
        <f>E212</f>
        <v>36436</v>
      </c>
      <c r="F211" s="88">
        <f>F212</f>
        <v>0</v>
      </c>
      <c r="G211" s="88">
        <f>G212</f>
        <v>36436</v>
      </c>
    </row>
    <row r="212" spans="1:7" s="20" customFormat="1" ht="30" customHeight="1">
      <c r="A212" s="17"/>
      <c r="B212" s="36"/>
      <c r="C212" s="89" t="s">
        <v>200</v>
      </c>
      <c r="D212" s="90">
        <v>0</v>
      </c>
      <c r="E212" s="90">
        <v>36436</v>
      </c>
      <c r="F212" s="90"/>
      <c r="G212" s="90">
        <f>D212+E212-F212</f>
        <v>36436</v>
      </c>
    </row>
    <row r="213" spans="1:7" s="20" customFormat="1" ht="17.25" customHeight="1">
      <c r="A213" s="17"/>
      <c r="B213" s="36"/>
      <c r="C213" s="87" t="s">
        <v>201</v>
      </c>
      <c r="D213" s="88">
        <f>D215+D214</f>
        <v>22045</v>
      </c>
      <c r="E213" s="88">
        <f>E215+E214</f>
        <v>20325</v>
      </c>
      <c r="F213" s="88">
        <f>F215+F214</f>
        <v>12500</v>
      </c>
      <c r="G213" s="88">
        <f>G215+G214</f>
        <v>29870</v>
      </c>
    </row>
    <row r="214" spans="1:7" s="20" customFormat="1" ht="27.75" customHeight="1">
      <c r="A214" s="17"/>
      <c r="B214" s="36"/>
      <c r="C214" s="89" t="s">
        <v>469</v>
      </c>
      <c r="D214" s="90">
        <v>12500</v>
      </c>
      <c r="E214" s="90"/>
      <c r="F214" s="90">
        <v>12500</v>
      </c>
      <c r="G214" s="90">
        <f>D214+E214-F214</f>
        <v>0</v>
      </c>
    </row>
    <row r="215" spans="1:7" s="20" customFormat="1" ht="27.75" customHeight="1">
      <c r="A215" s="17"/>
      <c r="B215" s="36"/>
      <c r="C215" s="89" t="s">
        <v>202</v>
      </c>
      <c r="D215" s="90">
        <v>9545</v>
      </c>
      <c r="E215" s="90">
        <v>20325</v>
      </c>
      <c r="F215" s="90"/>
      <c r="G215" s="90">
        <f>D215+E215-F215</f>
        <v>29870</v>
      </c>
    </row>
    <row r="216" spans="1:7" s="20" customFormat="1" ht="18.75" customHeight="1">
      <c r="A216" s="17"/>
      <c r="B216" s="36"/>
      <c r="C216" s="79" t="s">
        <v>198</v>
      </c>
      <c r="D216" s="88">
        <f>D211+D213</f>
        <v>22045</v>
      </c>
      <c r="E216" s="88">
        <f>E211+E213</f>
        <v>56761</v>
      </c>
      <c r="F216" s="88">
        <f>F211+F213</f>
        <v>12500</v>
      </c>
      <c r="G216" s="88">
        <f>G211+G213</f>
        <v>66306</v>
      </c>
    </row>
    <row r="217" spans="1:8" s="20" customFormat="1" ht="29.25" customHeight="1">
      <c r="A217" s="17"/>
      <c r="B217" s="36"/>
      <c r="C217" s="2" t="s">
        <v>199</v>
      </c>
      <c r="D217" s="2"/>
      <c r="E217" s="2"/>
      <c r="F217" s="2"/>
      <c r="G217" s="2"/>
      <c r="H217" s="2"/>
    </row>
    <row r="218" spans="1:8" s="20" customFormat="1" ht="20.25" customHeight="1">
      <c r="A218" s="17"/>
      <c r="B218" s="36" t="s">
        <v>83</v>
      </c>
      <c r="C218" s="37" t="s">
        <v>21</v>
      </c>
      <c r="D218" s="38">
        <v>350521</v>
      </c>
      <c r="E218" s="38">
        <v>60150</v>
      </c>
      <c r="F218" s="38">
        <v>0</v>
      </c>
      <c r="G218" s="38">
        <v>0</v>
      </c>
      <c r="H218" s="38">
        <f>D218+E218-F218</f>
        <v>410671</v>
      </c>
    </row>
    <row r="219" spans="1:8" s="20" customFormat="1" ht="14.25" customHeight="1">
      <c r="A219" s="17"/>
      <c r="B219" s="36"/>
      <c r="C219" s="8" t="s">
        <v>95</v>
      </c>
      <c r="D219" s="8"/>
      <c r="E219" s="8"/>
      <c r="F219" s="8"/>
      <c r="G219" s="8"/>
      <c r="H219" s="8"/>
    </row>
    <row r="220" spans="1:8" s="20" customFormat="1" ht="27.75" customHeight="1">
      <c r="A220" s="17"/>
      <c r="B220" s="36"/>
      <c r="C220" s="8" t="s">
        <v>470</v>
      </c>
      <c r="D220" s="8"/>
      <c r="E220" s="8"/>
      <c r="F220" s="8"/>
      <c r="G220" s="8"/>
      <c r="H220" s="8"/>
    </row>
    <row r="221" spans="1:8" s="20" customFormat="1" ht="27.75" customHeight="1">
      <c r="A221" s="17"/>
      <c r="B221" s="36"/>
      <c r="C221" s="91" t="s">
        <v>290</v>
      </c>
      <c r="D221" s="91"/>
      <c r="E221" s="91"/>
      <c r="F221" s="91"/>
      <c r="G221" s="91"/>
      <c r="H221" s="91"/>
    </row>
    <row r="222" spans="1:8" s="34" customFormat="1" ht="5.25" customHeight="1">
      <c r="A222" s="33"/>
      <c r="B222" s="33"/>
      <c r="C222" s="1"/>
      <c r="D222" s="1"/>
      <c r="E222" s="1"/>
      <c r="F222" s="1"/>
      <c r="G222" s="1"/>
      <c r="H222" s="43"/>
    </row>
    <row r="223" spans="1:8" s="32" customFormat="1" ht="24.75" customHeight="1">
      <c r="A223" s="29"/>
      <c r="B223" s="29">
        <v>150</v>
      </c>
      <c r="C223" s="30" t="s">
        <v>94</v>
      </c>
      <c r="D223" s="31">
        <v>15839097</v>
      </c>
      <c r="E223" s="31">
        <f>E224+E226+E231</f>
        <v>253907</v>
      </c>
      <c r="F223" s="31">
        <f>F224+F226+F231</f>
        <v>135053</v>
      </c>
      <c r="G223" s="31">
        <f>G224+G226+G231</f>
        <v>6445</v>
      </c>
      <c r="H223" s="31">
        <f>D223+E223-F223</f>
        <v>15957951</v>
      </c>
    </row>
    <row r="224" spans="1:8" s="32" customFormat="1" ht="18.75" customHeight="1">
      <c r="A224" s="40"/>
      <c r="B224" s="17">
        <v>15011</v>
      </c>
      <c r="C224" s="37" t="s">
        <v>93</v>
      </c>
      <c r="D224" s="38">
        <v>3725178</v>
      </c>
      <c r="E224" s="38">
        <v>57195</v>
      </c>
      <c r="F224" s="38">
        <v>0</v>
      </c>
      <c r="G224" s="38">
        <v>0</v>
      </c>
      <c r="H224" s="38">
        <f>D224+E224-F224</f>
        <v>3782373</v>
      </c>
    </row>
    <row r="225" spans="1:8" s="20" customFormat="1" ht="28.5" customHeight="1">
      <c r="A225" s="17"/>
      <c r="B225" s="17"/>
      <c r="C225" s="2" t="s">
        <v>208</v>
      </c>
      <c r="D225" s="2"/>
      <c r="E225" s="2"/>
      <c r="F225" s="2"/>
      <c r="G225" s="2"/>
      <c r="H225" s="2"/>
    </row>
    <row r="226" spans="1:8" s="20" customFormat="1" ht="18.75" customHeight="1">
      <c r="A226" s="17"/>
      <c r="B226" s="17">
        <v>15013</v>
      </c>
      <c r="C226" s="37" t="s">
        <v>143</v>
      </c>
      <c r="D226" s="38">
        <v>11627259</v>
      </c>
      <c r="E226" s="38">
        <v>176742</v>
      </c>
      <c r="F226" s="38">
        <v>134109</v>
      </c>
      <c r="G226" s="92">
        <v>6445</v>
      </c>
      <c r="H226" s="38">
        <f>D226+E226-F226</f>
        <v>11669892</v>
      </c>
    </row>
    <row r="227" spans="1:8" s="20" customFormat="1" ht="41.25" customHeight="1">
      <c r="A227" s="17"/>
      <c r="B227" s="17"/>
      <c r="C227" s="2" t="s">
        <v>472</v>
      </c>
      <c r="D227" s="2"/>
      <c r="E227" s="2"/>
      <c r="F227" s="2"/>
      <c r="G227" s="2"/>
      <c r="H227" s="2"/>
    </row>
    <row r="228" spans="1:8" s="20" customFormat="1" ht="27" customHeight="1">
      <c r="A228" s="17"/>
      <c r="B228" s="17"/>
      <c r="C228" s="41" t="s">
        <v>473</v>
      </c>
      <c r="D228" s="41"/>
      <c r="E228" s="41"/>
      <c r="F228" s="41"/>
      <c r="G228" s="41"/>
      <c r="H228" s="41"/>
    </row>
    <row r="229" spans="1:8" s="20" customFormat="1" ht="25.5" customHeight="1">
      <c r="A229" s="17"/>
      <c r="B229" s="17"/>
      <c r="C229" s="8" t="s">
        <v>291</v>
      </c>
      <c r="D229" s="8"/>
      <c r="E229" s="8"/>
      <c r="F229" s="8"/>
      <c r="G229" s="8"/>
      <c r="H229" s="8"/>
    </row>
    <row r="230" spans="1:8" s="20" customFormat="1" ht="25.5" customHeight="1">
      <c r="A230" s="17"/>
      <c r="B230" s="17"/>
      <c r="C230" s="8" t="s">
        <v>292</v>
      </c>
      <c r="D230" s="8"/>
      <c r="E230" s="8"/>
      <c r="F230" s="8"/>
      <c r="G230" s="8"/>
      <c r="H230" s="8"/>
    </row>
    <row r="231" spans="1:8" s="20" customFormat="1" ht="18" customHeight="1">
      <c r="A231" s="17"/>
      <c r="B231" s="17">
        <v>15095</v>
      </c>
      <c r="C231" s="37" t="s">
        <v>21</v>
      </c>
      <c r="D231" s="38">
        <v>486660</v>
      </c>
      <c r="E231" s="38">
        <v>19970</v>
      </c>
      <c r="F231" s="38">
        <v>944</v>
      </c>
      <c r="G231" s="38">
        <v>0</v>
      </c>
      <c r="H231" s="38">
        <f>D231+E231-F231</f>
        <v>505686</v>
      </c>
    </row>
    <row r="232" spans="1:8" s="20" customFormat="1" ht="66.75" customHeight="1">
      <c r="A232" s="17"/>
      <c r="B232" s="17"/>
      <c r="C232" s="8" t="s">
        <v>474</v>
      </c>
      <c r="D232" s="8"/>
      <c r="E232" s="8"/>
      <c r="F232" s="8"/>
      <c r="G232" s="8"/>
      <c r="H232" s="8"/>
    </row>
    <row r="233" spans="1:8" s="34" customFormat="1" ht="5.25" customHeight="1">
      <c r="A233" s="33"/>
      <c r="B233" s="33"/>
      <c r="C233" s="1"/>
      <c r="D233" s="1"/>
      <c r="E233" s="1"/>
      <c r="F233" s="1"/>
      <c r="G233" s="1"/>
      <c r="H233" s="1"/>
    </row>
    <row r="234" spans="1:8" s="32" customFormat="1" ht="29.25" customHeight="1">
      <c r="A234" s="29"/>
      <c r="B234" s="67">
        <v>400</v>
      </c>
      <c r="C234" s="68" t="s">
        <v>178</v>
      </c>
      <c r="D234" s="69">
        <v>0</v>
      </c>
      <c r="E234" s="69">
        <f>E235</f>
        <v>18293</v>
      </c>
      <c r="F234" s="69">
        <f>F235</f>
        <v>0</v>
      </c>
      <c r="G234" s="69">
        <f>G235</f>
        <v>0</v>
      </c>
      <c r="H234" s="69">
        <f>D234+E234-F234</f>
        <v>18293</v>
      </c>
    </row>
    <row r="235" spans="1:8" s="20" customFormat="1" ht="18.75" customHeight="1">
      <c r="A235" s="17"/>
      <c r="B235" s="17">
        <v>40002</v>
      </c>
      <c r="C235" s="37" t="s">
        <v>179</v>
      </c>
      <c r="D235" s="38">
        <v>0</v>
      </c>
      <c r="E235" s="38">
        <v>18293</v>
      </c>
      <c r="F235" s="38">
        <v>0</v>
      </c>
      <c r="G235" s="38">
        <v>0</v>
      </c>
      <c r="H235" s="38">
        <f>D235+E235-F235</f>
        <v>18293</v>
      </c>
    </row>
    <row r="236" spans="1:8" s="20" customFormat="1" ht="66.75" customHeight="1">
      <c r="A236" s="17"/>
      <c r="B236" s="36"/>
      <c r="C236" s="2" t="s">
        <v>475</v>
      </c>
      <c r="D236" s="2"/>
      <c r="E236" s="2"/>
      <c r="F236" s="2"/>
      <c r="G236" s="2"/>
      <c r="H236" s="2"/>
    </row>
    <row r="237" spans="1:8" s="20" customFormat="1" ht="28.5" customHeight="1">
      <c r="A237" s="17"/>
      <c r="B237" s="36"/>
      <c r="C237" s="2" t="s">
        <v>180</v>
      </c>
      <c r="D237" s="2"/>
      <c r="E237" s="2"/>
      <c r="F237" s="2"/>
      <c r="G237" s="2"/>
      <c r="H237" s="2"/>
    </row>
    <row r="238" spans="1:8" s="20" customFormat="1" ht="43.5" customHeight="1">
      <c r="A238" s="17"/>
      <c r="B238" s="36"/>
      <c r="C238" s="1"/>
      <c r="D238" s="1"/>
      <c r="E238" s="1"/>
      <c r="F238" s="1"/>
      <c r="G238" s="1"/>
      <c r="H238" s="1"/>
    </row>
    <row r="239" spans="1:8" s="20" customFormat="1" ht="3.75" customHeight="1">
      <c r="A239" s="17"/>
      <c r="B239" s="36"/>
      <c r="C239" s="1"/>
      <c r="D239" s="1"/>
      <c r="E239" s="1"/>
      <c r="F239" s="1"/>
      <c r="G239" s="1"/>
      <c r="H239" s="1"/>
    </row>
    <row r="240" spans="1:8" s="32" customFormat="1" ht="24.75" customHeight="1">
      <c r="A240" s="29"/>
      <c r="B240" s="29">
        <v>600</v>
      </c>
      <c r="C240" s="30" t="s">
        <v>35</v>
      </c>
      <c r="D240" s="31">
        <v>473437312</v>
      </c>
      <c r="E240" s="31">
        <f>E243+E241+E321</f>
        <v>20182345</v>
      </c>
      <c r="F240" s="31">
        <f>F243+F241+F321</f>
        <v>60627675</v>
      </c>
      <c r="G240" s="31">
        <f>G243+G241+G321</f>
        <v>2857635</v>
      </c>
      <c r="H240" s="31">
        <f>D240+E240-F240</f>
        <v>432991982</v>
      </c>
    </row>
    <row r="241" spans="1:8" s="20" customFormat="1" ht="19.5" customHeight="1">
      <c r="A241" s="17"/>
      <c r="B241" s="17">
        <v>60002</v>
      </c>
      <c r="C241" s="37" t="s">
        <v>108</v>
      </c>
      <c r="D241" s="38">
        <v>265129</v>
      </c>
      <c r="E241" s="38">
        <v>100000</v>
      </c>
      <c r="F241" s="38">
        <v>0</v>
      </c>
      <c r="G241" s="38">
        <v>0</v>
      </c>
      <c r="H241" s="38">
        <f>D241+E241-F241</f>
        <v>365129</v>
      </c>
    </row>
    <row r="242" spans="1:8" s="32" customFormat="1" ht="51.75" customHeight="1">
      <c r="A242" s="40"/>
      <c r="B242" s="17"/>
      <c r="C242" s="2" t="s">
        <v>293</v>
      </c>
      <c r="D242" s="2"/>
      <c r="E242" s="2"/>
      <c r="F242" s="2"/>
      <c r="G242" s="2"/>
      <c r="H242" s="2"/>
    </row>
    <row r="243" spans="1:8" s="20" customFormat="1" ht="18" customHeight="1">
      <c r="A243" s="17"/>
      <c r="B243" s="17">
        <v>60013</v>
      </c>
      <c r="C243" s="37" t="s">
        <v>61</v>
      </c>
      <c r="D243" s="38">
        <v>321768968</v>
      </c>
      <c r="E243" s="38">
        <v>19889997</v>
      </c>
      <c r="F243" s="38">
        <v>60627675</v>
      </c>
      <c r="G243" s="38">
        <v>2857635</v>
      </c>
      <c r="H243" s="38">
        <f>D243+E243-F243</f>
        <v>281031290</v>
      </c>
    </row>
    <row r="244" spans="1:8" s="20" customFormat="1" ht="15.75" customHeight="1">
      <c r="A244" s="17"/>
      <c r="B244" s="17"/>
      <c r="C244" s="46" t="s">
        <v>273</v>
      </c>
      <c r="D244" s="46"/>
      <c r="E244" s="46"/>
      <c r="F244" s="46"/>
      <c r="G244" s="46"/>
      <c r="H244" s="46"/>
    </row>
    <row r="245" spans="1:8" s="20" customFormat="1" ht="15" customHeight="1">
      <c r="A245" s="17"/>
      <c r="B245" s="17"/>
      <c r="C245" s="2" t="s">
        <v>274</v>
      </c>
      <c r="D245" s="2"/>
      <c r="E245" s="2"/>
      <c r="F245" s="2"/>
      <c r="G245" s="2"/>
      <c r="H245" s="2"/>
    </row>
    <row r="246" spans="1:8" s="20" customFormat="1" ht="26.25" customHeight="1">
      <c r="A246" s="17"/>
      <c r="B246" s="17"/>
      <c r="C246" s="2" t="s">
        <v>374</v>
      </c>
      <c r="D246" s="2"/>
      <c r="E246" s="2"/>
      <c r="F246" s="2"/>
      <c r="G246" s="2"/>
      <c r="H246" s="2"/>
    </row>
    <row r="247" spans="1:8" s="20" customFormat="1" ht="66" customHeight="1">
      <c r="A247" s="17"/>
      <c r="B247" s="17"/>
      <c r="C247" s="2" t="s">
        <v>515</v>
      </c>
      <c r="D247" s="2"/>
      <c r="E247" s="2"/>
      <c r="F247" s="2"/>
      <c r="G247" s="2"/>
      <c r="H247" s="2"/>
    </row>
    <row r="248" spans="1:8" s="20" customFormat="1" ht="14.25" customHeight="1">
      <c r="A248" s="17"/>
      <c r="B248" s="17"/>
      <c r="C248" s="2" t="s">
        <v>275</v>
      </c>
      <c r="D248" s="2"/>
      <c r="E248" s="2"/>
      <c r="F248" s="2"/>
      <c r="G248" s="2"/>
      <c r="H248" s="2"/>
    </row>
    <row r="249" spans="1:8" s="20" customFormat="1" ht="67.5" customHeight="1">
      <c r="A249" s="17"/>
      <c r="B249" s="17"/>
      <c r="C249" s="2" t="s">
        <v>276</v>
      </c>
      <c r="D249" s="2"/>
      <c r="E249" s="2"/>
      <c r="F249" s="2"/>
      <c r="G249" s="2"/>
      <c r="H249" s="2"/>
    </row>
    <row r="250" spans="1:8" s="20" customFormat="1" ht="63.75" customHeight="1">
      <c r="A250" s="17"/>
      <c r="B250" s="17"/>
      <c r="C250" s="2" t="s">
        <v>375</v>
      </c>
      <c r="D250" s="2"/>
      <c r="E250" s="2"/>
      <c r="F250" s="2"/>
      <c r="G250" s="2"/>
      <c r="H250" s="2"/>
    </row>
    <row r="251" spans="1:8" s="20" customFormat="1" ht="16.5" customHeight="1">
      <c r="A251" s="17"/>
      <c r="B251" s="17"/>
      <c r="C251" s="46" t="s">
        <v>376</v>
      </c>
      <c r="D251" s="46"/>
      <c r="E251" s="46"/>
      <c r="F251" s="46"/>
      <c r="G251" s="46"/>
      <c r="H251" s="46"/>
    </row>
    <row r="252" spans="1:8" s="20" customFormat="1" ht="16.5" customHeight="1">
      <c r="A252" s="17"/>
      <c r="B252" s="17"/>
      <c r="C252" s="2" t="s">
        <v>377</v>
      </c>
      <c r="D252" s="2"/>
      <c r="E252" s="2"/>
      <c r="F252" s="2"/>
      <c r="G252" s="2"/>
      <c r="H252" s="2"/>
    </row>
    <row r="253" spans="1:8" s="20" customFormat="1" ht="39" customHeight="1">
      <c r="A253" s="17"/>
      <c r="B253" s="17"/>
      <c r="C253" s="41" t="s">
        <v>378</v>
      </c>
      <c r="D253" s="41"/>
      <c r="E253" s="41"/>
      <c r="F253" s="41"/>
      <c r="G253" s="41"/>
      <c r="H253" s="41"/>
    </row>
    <row r="254" spans="1:8" s="20" customFormat="1" ht="39.75" customHeight="1">
      <c r="A254" s="17"/>
      <c r="B254" s="17"/>
      <c r="C254" s="2" t="s">
        <v>516</v>
      </c>
      <c r="D254" s="2"/>
      <c r="E254" s="2"/>
      <c r="F254" s="2"/>
      <c r="G254" s="2"/>
      <c r="H254" s="2"/>
    </row>
    <row r="255" spans="1:8" s="20" customFormat="1" ht="27.75" customHeight="1">
      <c r="A255" s="17"/>
      <c r="B255" s="17"/>
      <c r="C255" s="2" t="s">
        <v>334</v>
      </c>
      <c r="D255" s="2"/>
      <c r="E255" s="2"/>
      <c r="F255" s="2"/>
      <c r="G255" s="2"/>
      <c r="H255" s="2"/>
    </row>
    <row r="256" spans="1:8" s="20" customFormat="1" ht="15.75" customHeight="1">
      <c r="A256" s="17"/>
      <c r="B256" s="17"/>
      <c r="C256" s="46" t="s">
        <v>146</v>
      </c>
      <c r="D256" s="46"/>
      <c r="E256" s="46"/>
      <c r="F256" s="46"/>
      <c r="G256" s="46"/>
      <c r="H256" s="46"/>
    </row>
    <row r="257" spans="1:8" s="20" customFormat="1" ht="15.75" customHeight="1">
      <c r="A257" s="17"/>
      <c r="B257" s="17"/>
      <c r="C257" s="2" t="s">
        <v>144</v>
      </c>
      <c r="D257" s="2"/>
      <c r="E257" s="2"/>
      <c r="F257" s="2"/>
      <c r="G257" s="2"/>
      <c r="H257" s="2"/>
    </row>
    <row r="258" spans="1:8" s="20" customFormat="1" ht="29.25" customHeight="1">
      <c r="A258" s="17"/>
      <c r="B258" s="17"/>
      <c r="C258" s="8" t="s">
        <v>476</v>
      </c>
      <c r="D258" s="8"/>
      <c r="E258" s="8"/>
      <c r="F258" s="8"/>
      <c r="G258" s="8"/>
      <c r="H258" s="8"/>
    </row>
    <row r="259" spans="1:8" s="20" customFormat="1" ht="15" customHeight="1">
      <c r="A259" s="17"/>
      <c r="B259" s="17"/>
      <c r="C259" s="8" t="s">
        <v>419</v>
      </c>
      <c r="D259" s="8"/>
      <c r="E259" s="8"/>
      <c r="F259" s="8"/>
      <c r="G259" s="8"/>
      <c r="H259" s="8"/>
    </row>
    <row r="260" spans="1:8" s="20" customFormat="1" ht="15" customHeight="1">
      <c r="A260" s="17"/>
      <c r="B260" s="17"/>
      <c r="C260" s="8" t="s">
        <v>439</v>
      </c>
      <c r="D260" s="8"/>
      <c r="E260" s="8"/>
      <c r="F260" s="8"/>
      <c r="G260" s="8"/>
      <c r="H260" s="8"/>
    </row>
    <row r="261" spans="1:8" s="20" customFormat="1" ht="26.25" customHeight="1">
      <c r="A261" s="17"/>
      <c r="B261" s="17"/>
      <c r="C261" s="8" t="s">
        <v>418</v>
      </c>
      <c r="D261" s="8"/>
      <c r="E261" s="8"/>
      <c r="F261" s="8"/>
      <c r="G261" s="8"/>
      <c r="H261" s="8"/>
    </row>
    <row r="262" spans="1:8" s="20" customFormat="1" ht="13.5" customHeight="1">
      <c r="A262" s="17"/>
      <c r="B262" s="17"/>
      <c r="C262" s="8" t="s">
        <v>145</v>
      </c>
      <c r="D262" s="8"/>
      <c r="E262" s="8"/>
      <c r="F262" s="8"/>
      <c r="G262" s="8"/>
      <c r="H262" s="8"/>
    </row>
    <row r="263" spans="1:8" s="20" customFormat="1" ht="13.5" customHeight="1">
      <c r="A263" s="17"/>
      <c r="B263" s="17"/>
      <c r="C263" s="8" t="s">
        <v>425</v>
      </c>
      <c r="D263" s="8"/>
      <c r="E263" s="8"/>
      <c r="F263" s="8"/>
      <c r="G263" s="8"/>
      <c r="H263" s="8"/>
    </row>
    <row r="264" spans="1:8" s="20" customFormat="1" ht="27" customHeight="1">
      <c r="A264" s="17"/>
      <c r="B264" s="17"/>
      <c r="C264" s="8" t="s">
        <v>440</v>
      </c>
      <c r="D264" s="8"/>
      <c r="E264" s="8"/>
      <c r="F264" s="8"/>
      <c r="G264" s="8"/>
      <c r="H264" s="8"/>
    </row>
    <row r="265" spans="1:8" s="20" customFormat="1" ht="26.25" customHeight="1">
      <c r="A265" s="17"/>
      <c r="B265" s="17"/>
      <c r="C265" s="8" t="s">
        <v>435</v>
      </c>
      <c r="D265" s="8"/>
      <c r="E265" s="8"/>
      <c r="F265" s="8"/>
      <c r="G265" s="8"/>
      <c r="H265" s="8"/>
    </row>
    <row r="266" spans="1:8" s="20" customFormat="1" ht="12.75" customHeight="1">
      <c r="A266" s="17"/>
      <c r="B266" s="17"/>
      <c r="C266" s="8" t="s">
        <v>430</v>
      </c>
      <c r="D266" s="8"/>
      <c r="E266" s="8"/>
      <c r="F266" s="8"/>
      <c r="G266" s="8"/>
      <c r="H266" s="8"/>
    </row>
    <row r="267" spans="1:8" s="20" customFormat="1" ht="17.25" customHeight="1">
      <c r="A267" s="17"/>
      <c r="B267" s="17"/>
      <c r="C267" s="8" t="s">
        <v>441</v>
      </c>
      <c r="D267" s="8"/>
      <c r="E267" s="8"/>
      <c r="F267" s="8"/>
      <c r="G267" s="8"/>
      <c r="H267" s="8"/>
    </row>
    <row r="268" spans="1:8" s="20" customFormat="1" ht="39.75" customHeight="1">
      <c r="A268" s="17"/>
      <c r="B268" s="17"/>
      <c r="C268" s="8" t="s">
        <v>477</v>
      </c>
      <c r="D268" s="8"/>
      <c r="E268" s="8"/>
      <c r="F268" s="8"/>
      <c r="G268" s="8"/>
      <c r="H268" s="8"/>
    </row>
    <row r="269" spans="1:8" s="20" customFormat="1" ht="14.25" customHeight="1">
      <c r="A269" s="17"/>
      <c r="B269" s="17"/>
      <c r="C269" s="8" t="s">
        <v>431</v>
      </c>
      <c r="D269" s="8"/>
      <c r="E269" s="8"/>
      <c r="F269" s="8"/>
      <c r="G269" s="8"/>
      <c r="H269" s="8"/>
    </row>
    <row r="270" spans="1:8" s="20" customFormat="1" ht="24.75" customHeight="1">
      <c r="A270" s="17"/>
      <c r="B270" s="17"/>
      <c r="C270" s="8" t="s">
        <v>415</v>
      </c>
      <c r="D270" s="8"/>
      <c r="E270" s="8"/>
      <c r="F270" s="8"/>
      <c r="G270" s="8"/>
      <c r="H270" s="8"/>
    </row>
    <row r="271" spans="1:8" s="20" customFormat="1" ht="15.75" customHeight="1">
      <c r="A271" s="17"/>
      <c r="B271" s="17"/>
      <c r="C271" s="8" t="s">
        <v>419</v>
      </c>
      <c r="D271" s="8"/>
      <c r="E271" s="8"/>
      <c r="F271" s="8"/>
      <c r="G271" s="8"/>
      <c r="H271" s="8"/>
    </row>
    <row r="272" spans="1:8" s="20" customFormat="1" ht="15.75" customHeight="1">
      <c r="A272" s="17"/>
      <c r="B272" s="17"/>
      <c r="C272" s="8" t="s">
        <v>442</v>
      </c>
      <c r="D272" s="8"/>
      <c r="E272" s="8"/>
      <c r="F272" s="8"/>
      <c r="G272" s="8"/>
      <c r="H272" s="8"/>
    </row>
    <row r="273" spans="1:8" s="20" customFormat="1" ht="25.5" customHeight="1">
      <c r="A273" s="17"/>
      <c r="B273" s="17"/>
      <c r="C273" s="8" t="s">
        <v>421</v>
      </c>
      <c r="D273" s="8"/>
      <c r="E273" s="8"/>
      <c r="F273" s="8"/>
      <c r="G273" s="8"/>
      <c r="H273" s="8"/>
    </row>
    <row r="274" spans="1:8" s="20" customFormat="1" ht="12.75" customHeight="1">
      <c r="A274" s="17"/>
      <c r="B274" s="17"/>
      <c r="C274" s="8" t="s">
        <v>145</v>
      </c>
      <c r="D274" s="8"/>
      <c r="E274" s="8"/>
      <c r="F274" s="8"/>
      <c r="G274" s="8"/>
      <c r="H274" s="8"/>
    </row>
    <row r="275" spans="1:8" s="20" customFormat="1" ht="12.75" customHeight="1">
      <c r="A275" s="17"/>
      <c r="B275" s="17"/>
      <c r="C275" s="8" t="s">
        <v>425</v>
      </c>
      <c r="D275" s="8"/>
      <c r="E275" s="8"/>
      <c r="F275" s="8"/>
      <c r="G275" s="8"/>
      <c r="H275" s="8"/>
    </row>
    <row r="276" spans="1:8" s="20" customFormat="1" ht="27" customHeight="1">
      <c r="A276" s="17"/>
      <c r="B276" s="17"/>
      <c r="C276" s="8" t="s">
        <v>443</v>
      </c>
      <c r="D276" s="8"/>
      <c r="E276" s="8"/>
      <c r="F276" s="8"/>
      <c r="G276" s="8"/>
      <c r="H276" s="8"/>
    </row>
    <row r="277" spans="1:8" s="20" customFormat="1" ht="26.25" customHeight="1">
      <c r="A277" s="17"/>
      <c r="B277" s="17"/>
      <c r="C277" s="8" t="s">
        <v>426</v>
      </c>
      <c r="D277" s="8"/>
      <c r="E277" s="8"/>
      <c r="F277" s="8"/>
      <c r="G277" s="8"/>
      <c r="H277" s="8"/>
    </row>
    <row r="278" spans="1:8" s="20" customFormat="1" ht="12.75" customHeight="1">
      <c r="A278" s="17"/>
      <c r="B278" s="17"/>
      <c r="C278" s="8" t="s">
        <v>430</v>
      </c>
      <c r="D278" s="8"/>
      <c r="E278" s="8"/>
      <c r="F278" s="8"/>
      <c r="G278" s="8"/>
      <c r="H278" s="8"/>
    </row>
    <row r="279" spans="1:8" s="20" customFormat="1" ht="15" customHeight="1">
      <c r="A279" s="17"/>
      <c r="B279" s="17"/>
      <c r="C279" s="8" t="s">
        <v>444</v>
      </c>
      <c r="D279" s="8"/>
      <c r="E279" s="8"/>
      <c r="F279" s="8"/>
      <c r="G279" s="8"/>
      <c r="H279" s="8"/>
    </row>
    <row r="280" spans="1:8" s="20" customFormat="1" ht="14.25" customHeight="1">
      <c r="A280" s="17"/>
      <c r="B280" s="17"/>
      <c r="C280" s="8" t="s">
        <v>445</v>
      </c>
      <c r="D280" s="8"/>
      <c r="E280" s="8"/>
      <c r="F280" s="8"/>
      <c r="G280" s="8"/>
      <c r="H280" s="8"/>
    </row>
    <row r="281" spans="1:8" s="20" customFormat="1" ht="39" customHeight="1">
      <c r="A281" s="17"/>
      <c r="B281" s="17"/>
      <c r="C281" s="8" t="s">
        <v>517</v>
      </c>
      <c r="D281" s="8"/>
      <c r="E281" s="8"/>
      <c r="F281" s="8"/>
      <c r="G281" s="8"/>
      <c r="H281" s="8"/>
    </row>
    <row r="282" spans="1:8" s="20" customFormat="1" ht="20.25" customHeight="1">
      <c r="A282" s="17"/>
      <c r="B282" s="17"/>
      <c r="C282" s="8" t="s">
        <v>416</v>
      </c>
      <c r="D282" s="8"/>
      <c r="E282" s="8"/>
      <c r="F282" s="8"/>
      <c r="G282" s="8"/>
      <c r="H282" s="8"/>
    </row>
    <row r="283" spans="1:8" s="20" customFormat="1" ht="14.25" customHeight="1">
      <c r="A283" s="17"/>
      <c r="B283" s="17"/>
      <c r="C283" s="8" t="s">
        <v>419</v>
      </c>
      <c r="D283" s="8"/>
      <c r="E283" s="8"/>
      <c r="F283" s="8"/>
      <c r="G283" s="8"/>
      <c r="H283" s="8"/>
    </row>
    <row r="284" spans="1:8" s="20" customFormat="1" ht="15" customHeight="1">
      <c r="A284" s="17"/>
      <c r="B284" s="17"/>
      <c r="C284" s="8" t="s">
        <v>446</v>
      </c>
      <c r="D284" s="8"/>
      <c r="E284" s="8"/>
      <c r="F284" s="8"/>
      <c r="G284" s="8"/>
      <c r="H284" s="8"/>
    </row>
    <row r="285" spans="1:8" s="20" customFormat="1" ht="26.25" customHeight="1">
      <c r="A285" s="17"/>
      <c r="B285" s="17"/>
      <c r="C285" s="8" t="s">
        <v>420</v>
      </c>
      <c r="D285" s="8"/>
      <c r="E285" s="8"/>
      <c r="F285" s="8"/>
      <c r="G285" s="8"/>
      <c r="H285" s="8"/>
    </row>
    <row r="286" spans="1:8" s="20" customFormat="1" ht="15" customHeight="1">
      <c r="A286" s="17"/>
      <c r="B286" s="17"/>
      <c r="C286" s="8" t="s">
        <v>145</v>
      </c>
      <c r="D286" s="8"/>
      <c r="E286" s="8"/>
      <c r="F286" s="8"/>
      <c r="G286" s="8"/>
      <c r="H286" s="8"/>
    </row>
    <row r="287" spans="1:8" s="20" customFormat="1" ht="15" customHeight="1">
      <c r="A287" s="17"/>
      <c r="B287" s="17"/>
      <c r="C287" s="8" t="s">
        <v>425</v>
      </c>
      <c r="D287" s="8"/>
      <c r="E287" s="8"/>
      <c r="F287" s="8"/>
      <c r="G287" s="8"/>
      <c r="H287" s="8"/>
    </row>
    <row r="288" spans="1:8" s="20" customFormat="1" ht="27" customHeight="1">
      <c r="A288" s="17"/>
      <c r="B288" s="17"/>
      <c r="C288" s="8" t="s">
        <v>447</v>
      </c>
      <c r="D288" s="8"/>
      <c r="E288" s="8"/>
      <c r="F288" s="8"/>
      <c r="G288" s="8"/>
      <c r="H288" s="8"/>
    </row>
    <row r="289" spans="1:8" s="20" customFormat="1" ht="26.25" customHeight="1">
      <c r="A289" s="17"/>
      <c r="B289" s="17"/>
      <c r="C289" s="8" t="s">
        <v>427</v>
      </c>
      <c r="D289" s="8"/>
      <c r="E289" s="8"/>
      <c r="F289" s="8"/>
      <c r="G289" s="8"/>
      <c r="H289" s="8"/>
    </row>
    <row r="290" spans="1:8" s="20" customFormat="1" ht="12.75" customHeight="1">
      <c r="A290" s="17"/>
      <c r="B290" s="17"/>
      <c r="C290" s="8" t="s">
        <v>430</v>
      </c>
      <c r="D290" s="8"/>
      <c r="E290" s="8"/>
      <c r="F290" s="8"/>
      <c r="G290" s="8"/>
      <c r="H290" s="8"/>
    </row>
    <row r="291" spans="1:8" s="20" customFormat="1" ht="15.75" customHeight="1">
      <c r="A291" s="17"/>
      <c r="B291" s="17"/>
      <c r="C291" s="8" t="s">
        <v>448</v>
      </c>
      <c r="D291" s="8"/>
      <c r="E291" s="8"/>
      <c r="F291" s="8"/>
      <c r="G291" s="8"/>
      <c r="H291" s="8"/>
    </row>
    <row r="292" spans="1:8" s="20" customFormat="1" ht="39.75" customHeight="1">
      <c r="A292" s="17"/>
      <c r="B292" s="17"/>
      <c r="C292" s="8" t="s">
        <v>436</v>
      </c>
      <c r="D292" s="8"/>
      <c r="E292" s="8"/>
      <c r="F292" s="8"/>
      <c r="G292" s="8"/>
      <c r="H292" s="8"/>
    </row>
    <row r="293" spans="1:8" s="20" customFormat="1" ht="42.75" customHeight="1">
      <c r="A293" s="17"/>
      <c r="B293" s="17"/>
      <c r="C293" s="8" t="s">
        <v>538</v>
      </c>
      <c r="D293" s="8"/>
      <c r="E293" s="8"/>
      <c r="F293" s="8"/>
      <c r="G293" s="8"/>
      <c r="H293" s="8"/>
    </row>
    <row r="294" spans="1:8" s="20" customFormat="1" ht="17.25" customHeight="1">
      <c r="A294" s="17"/>
      <c r="B294" s="17"/>
      <c r="C294" s="8" t="s">
        <v>417</v>
      </c>
      <c r="D294" s="8"/>
      <c r="E294" s="8"/>
      <c r="F294" s="8"/>
      <c r="G294" s="8"/>
      <c r="H294" s="8"/>
    </row>
    <row r="295" spans="1:8" s="20" customFormat="1" ht="15.75" customHeight="1">
      <c r="A295" s="17"/>
      <c r="B295" s="17"/>
      <c r="C295" s="8" t="s">
        <v>419</v>
      </c>
      <c r="D295" s="8"/>
      <c r="E295" s="8"/>
      <c r="F295" s="8"/>
      <c r="G295" s="8"/>
      <c r="H295" s="8"/>
    </row>
    <row r="296" spans="1:8" s="20" customFormat="1" ht="15.75" customHeight="1">
      <c r="A296" s="17"/>
      <c r="B296" s="17"/>
      <c r="C296" s="8" t="s">
        <v>449</v>
      </c>
      <c r="D296" s="8"/>
      <c r="E296" s="8"/>
      <c r="F296" s="8"/>
      <c r="G296" s="8"/>
      <c r="H296" s="8"/>
    </row>
    <row r="297" spans="1:8" s="20" customFormat="1" ht="26.25" customHeight="1">
      <c r="A297" s="17"/>
      <c r="B297" s="17"/>
      <c r="C297" s="8" t="s">
        <v>422</v>
      </c>
      <c r="D297" s="8"/>
      <c r="E297" s="8"/>
      <c r="F297" s="8"/>
      <c r="G297" s="8"/>
      <c r="H297" s="8"/>
    </row>
    <row r="298" spans="1:8" s="20" customFormat="1" ht="19.5" customHeight="1">
      <c r="A298" s="17"/>
      <c r="B298" s="17"/>
      <c r="C298" s="8" t="s">
        <v>145</v>
      </c>
      <c r="D298" s="8"/>
      <c r="E298" s="8"/>
      <c r="F298" s="8"/>
      <c r="G298" s="8"/>
      <c r="H298" s="8"/>
    </row>
    <row r="299" spans="1:8" s="20" customFormat="1" ht="12.75" customHeight="1">
      <c r="A299" s="17"/>
      <c r="B299" s="17"/>
      <c r="C299" s="8" t="s">
        <v>425</v>
      </c>
      <c r="D299" s="8"/>
      <c r="E299" s="8"/>
      <c r="F299" s="8"/>
      <c r="G299" s="8"/>
      <c r="H299" s="8"/>
    </row>
    <row r="300" spans="1:8" s="20" customFormat="1" ht="27" customHeight="1">
      <c r="A300" s="17"/>
      <c r="B300" s="17"/>
      <c r="C300" s="8" t="s">
        <v>450</v>
      </c>
      <c r="D300" s="8"/>
      <c r="E300" s="8"/>
      <c r="F300" s="8"/>
      <c r="G300" s="8"/>
      <c r="H300" s="8"/>
    </row>
    <row r="301" spans="1:8" s="20" customFormat="1" ht="26.25" customHeight="1">
      <c r="A301" s="17"/>
      <c r="B301" s="17"/>
      <c r="C301" s="8" t="s">
        <v>428</v>
      </c>
      <c r="D301" s="8"/>
      <c r="E301" s="8"/>
      <c r="F301" s="8"/>
      <c r="G301" s="8"/>
      <c r="H301" s="8"/>
    </row>
    <row r="302" spans="1:8" s="20" customFormat="1" ht="51.75" customHeight="1">
      <c r="A302" s="17"/>
      <c r="B302" s="17"/>
      <c r="C302" s="8" t="s">
        <v>478</v>
      </c>
      <c r="D302" s="8"/>
      <c r="E302" s="8"/>
      <c r="F302" s="8"/>
      <c r="G302" s="8"/>
      <c r="H302" s="8"/>
    </row>
    <row r="303" spans="1:8" s="20" customFormat="1" ht="15" customHeight="1">
      <c r="A303" s="17"/>
      <c r="B303" s="17"/>
      <c r="C303" s="8" t="s">
        <v>423</v>
      </c>
      <c r="D303" s="8"/>
      <c r="E303" s="8"/>
      <c r="F303" s="8"/>
      <c r="G303" s="8"/>
      <c r="H303" s="8"/>
    </row>
    <row r="304" spans="1:8" s="20" customFormat="1" ht="15" customHeight="1">
      <c r="A304" s="17"/>
      <c r="B304" s="17"/>
      <c r="C304" s="8" t="s">
        <v>419</v>
      </c>
      <c r="D304" s="8"/>
      <c r="E304" s="8"/>
      <c r="F304" s="8"/>
      <c r="G304" s="8"/>
      <c r="H304" s="8"/>
    </row>
    <row r="305" spans="1:8" s="20" customFormat="1" ht="15" customHeight="1">
      <c r="A305" s="17"/>
      <c r="B305" s="17"/>
      <c r="C305" s="8" t="s">
        <v>451</v>
      </c>
      <c r="D305" s="8"/>
      <c r="E305" s="8"/>
      <c r="F305" s="8"/>
      <c r="G305" s="8"/>
      <c r="H305" s="8"/>
    </row>
    <row r="306" spans="1:8" s="20" customFormat="1" ht="26.25" customHeight="1">
      <c r="A306" s="17"/>
      <c r="B306" s="17"/>
      <c r="C306" s="8" t="s">
        <v>424</v>
      </c>
      <c r="D306" s="8"/>
      <c r="E306" s="8"/>
      <c r="F306" s="8"/>
      <c r="G306" s="8"/>
      <c r="H306" s="8"/>
    </row>
    <row r="307" spans="1:8" s="20" customFormat="1" ht="16.5" customHeight="1">
      <c r="A307" s="17"/>
      <c r="B307" s="17"/>
      <c r="C307" s="8" t="s">
        <v>145</v>
      </c>
      <c r="D307" s="8"/>
      <c r="E307" s="8"/>
      <c r="F307" s="8"/>
      <c r="G307" s="8"/>
      <c r="H307" s="8"/>
    </row>
    <row r="308" spans="1:8" s="20" customFormat="1" ht="12.75" customHeight="1">
      <c r="A308" s="17"/>
      <c r="B308" s="17"/>
      <c r="C308" s="8" t="s">
        <v>425</v>
      </c>
      <c r="D308" s="8"/>
      <c r="E308" s="8"/>
      <c r="F308" s="8"/>
      <c r="G308" s="8"/>
      <c r="H308" s="8"/>
    </row>
    <row r="309" spans="1:8" s="20" customFormat="1" ht="27" customHeight="1">
      <c r="A309" s="17"/>
      <c r="B309" s="17"/>
      <c r="C309" s="8" t="s">
        <v>452</v>
      </c>
      <c r="D309" s="8"/>
      <c r="E309" s="8"/>
      <c r="F309" s="8"/>
      <c r="G309" s="8"/>
      <c r="H309" s="8"/>
    </row>
    <row r="310" spans="1:8" s="20" customFormat="1" ht="26.25" customHeight="1">
      <c r="A310" s="17"/>
      <c r="B310" s="17"/>
      <c r="C310" s="8" t="s">
        <v>429</v>
      </c>
      <c r="D310" s="8"/>
      <c r="E310" s="8"/>
      <c r="F310" s="8"/>
      <c r="G310" s="8"/>
      <c r="H310" s="8"/>
    </row>
    <row r="311" spans="1:8" s="20" customFormat="1" ht="12.75" customHeight="1">
      <c r="A311" s="17"/>
      <c r="B311" s="17"/>
      <c r="C311" s="8" t="s">
        <v>430</v>
      </c>
      <c r="D311" s="8"/>
      <c r="E311" s="8"/>
      <c r="F311" s="8"/>
      <c r="G311" s="8"/>
      <c r="H311" s="8"/>
    </row>
    <row r="312" spans="1:8" s="20" customFormat="1" ht="15.75" customHeight="1">
      <c r="A312" s="17"/>
      <c r="B312" s="17"/>
      <c r="C312" s="8" t="s">
        <v>453</v>
      </c>
      <c r="D312" s="8"/>
      <c r="E312" s="8"/>
      <c r="F312" s="8"/>
      <c r="G312" s="8"/>
      <c r="H312" s="8"/>
    </row>
    <row r="313" spans="1:8" s="20" customFormat="1" ht="51" customHeight="1">
      <c r="A313" s="17"/>
      <c r="B313" s="17"/>
      <c r="C313" s="8" t="s">
        <v>454</v>
      </c>
      <c r="D313" s="8"/>
      <c r="E313" s="8"/>
      <c r="F313" s="8"/>
      <c r="G313" s="8"/>
      <c r="H313" s="8"/>
    </row>
    <row r="314" spans="1:8" s="20" customFormat="1" ht="27.75" customHeight="1">
      <c r="A314" s="17"/>
      <c r="B314" s="17"/>
      <c r="C314" s="8" t="s">
        <v>432</v>
      </c>
      <c r="D314" s="8"/>
      <c r="E314" s="8"/>
      <c r="F314" s="8"/>
      <c r="G314" s="8"/>
      <c r="H314" s="8"/>
    </row>
    <row r="315" spans="1:8" s="20" customFormat="1" ht="38.25" customHeight="1">
      <c r="A315" s="17"/>
      <c r="B315" s="17"/>
      <c r="C315" s="8" t="s">
        <v>437</v>
      </c>
      <c r="D315" s="8"/>
      <c r="E315" s="8"/>
      <c r="F315" s="8"/>
      <c r="G315" s="8"/>
      <c r="H315" s="8"/>
    </row>
    <row r="316" spans="1:8" s="20" customFormat="1" ht="26.25" customHeight="1">
      <c r="A316" s="17"/>
      <c r="B316" s="17"/>
      <c r="C316" s="8" t="s">
        <v>433</v>
      </c>
      <c r="D316" s="8"/>
      <c r="E316" s="8"/>
      <c r="F316" s="8"/>
      <c r="G316" s="8"/>
      <c r="H316" s="8"/>
    </row>
    <row r="317" spans="1:8" s="20" customFormat="1" ht="40.5" customHeight="1">
      <c r="A317" s="17"/>
      <c r="B317" s="17"/>
      <c r="C317" s="8" t="s">
        <v>434</v>
      </c>
      <c r="D317" s="8"/>
      <c r="E317" s="8"/>
      <c r="F317" s="8"/>
      <c r="G317" s="8"/>
      <c r="H317" s="8"/>
    </row>
    <row r="318" spans="1:8" s="20" customFormat="1" ht="14.25" customHeight="1">
      <c r="A318" s="17"/>
      <c r="B318" s="17"/>
      <c r="C318" s="8" t="s">
        <v>438</v>
      </c>
      <c r="D318" s="8"/>
      <c r="E318" s="8"/>
      <c r="F318" s="8"/>
      <c r="G318" s="8"/>
      <c r="H318" s="8"/>
    </row>
    <row r="319" spans="1:8" s="20" customFormat="1" ht="14.25" customHeight="1">
      <c r="A319" s="17"/>
      <c r="B319" s="17"/>
      <c r="C319" s="8" t="s">
        <v>455</v>
      </c>
      <c r="D319" s="8"/>
      <c r="E319" s="8"/>
      <c r="F319" s="8"/>
      <c r="G319" s="8"/>
      <c r="H319" s="8"/>
    </row>
    <row r="320" spans="1:8" s="20" customFormat="1" ht="27" customHeight="1">
      <c r="A320" s="17"/>
      <c r="B320" s="17"/>
      <c r="C320" s="8" t="s">
        <v>456</v>
      </c>
      <c r="D320" s="8"/>
      <c r="E320" s="8"/>
      <c r="F320" s="8"/>
      <c r="G320" s="8"/>
      <c r="H320" s="8"/>
    </row>
    <row r="321" spans="1:8" s="20" customFormat="1" ht="18" customHeight="1">
      <c r="A321" s="17"/>
      <c r="B321" s="17">
        <v>60095</v>
      </c>
      <c r="C321" s="37" t="s">
        <v>21</v>
      </c>
      <c r="D321" s="38">
        <v>1174547</v>
      </c>
      <c r="E321" s="38">
        <v>192348</v>
      </c>
      <c r="F321" s="38">
        <v>0</v>
      </c>
      <c r="G321" s="38">
        <v>0</v>
      </c>
      <c r="H321" s="38">
        <f>D321+E321-F321</f>
        <v>1366895</v>
      </c>
    </row>
    <row r="322" spans="1:8" s="20" customFormat="1" ht="118.5" customHeight="1">
      <c r="A322" s="17"/>
      <c r="B322" s="17"/>
      <c r="C322" s="8" t="s">
        <v>379</v>
      </c>
      <c r="D322" s="8"/>
      <c r="E322" s="8"/>
      <c r="F322" s="8"/>
      <c r="G322" s="8"/>
      <c r="H322" s="8"/>
    </row>
    <row r="323" spans="1:8" s="34" customFormat="1" ht="3.75" customHeight="1">
      <c r="A323" s="33"/>
      <c r="B323" s="33"/>
      <c r="C323" s="1"/>
      <c r="D323" s="1"/>
      <c r="E323" s="1"/>
      <c r="F323" s="1"/>
      <c r="G323" s="1"/>
      <c r="H323" s="43"/>
    </row>
    <row r="324" spans="1:8" s="32" customFormat="1" ht="23.25" customHeight="1">
      <c r="A324" s="29"/>
      <c r="B324" s="29">
        <v>630</v>
      </c>
      <c r="C324" s="44" t="s">
        <v>111</v>
      </c>
      <c r="D324" s="31">
        <v>1834637</v>
      </c>
      <c r="E324" s="31">
        <f>E325</f>
        <v>26749</v>
      </c>
      <c r="F324" s="31">
        <f>F325</f>
        <v>13938</v>
      </c>
      <c r="G324" s="31">
        <f>G325</f>
        <v>0</v>
      </c>
      <c r="H324" s="31">
        <f>D324+E324-F324</f>
        <v>1847448</v>
      </c>
    </row>
    <row r="325" spans="1:8" s="20" customFormat="1" ht="20.25" customHeight="1">
      <c r="A325" s="17"/>
      <c r="B325" s="17">
        <v>63095</v>
      </c>
      <c r="C325" s="45" t="s">
        <v>21</v>
      </c>
      <c r="D325" s="38">
        <v>1184818</v>
      </c>
      <c r="E325" s="38">
        <v>26749</v>
      </c>
      <c r="F325" s="38">
        <v>13938</v>
      </c>
      <c r="G325" s="38">
        <v>0</v>
      </c>
      <c r="H325" s="38">
        <f>D325+E325-F325</f>
        <v>1197629</v>
      </c>
    </row>
    <row r="326" spans="1:8" s="20" customFormat="1" ht="65.25" customHeight="1">
      <c r="A326" s="17"/>
      <c r="B326" s="17"/>
      <c r="C326" s="8" t="s">
        <v>294</v>
      </c>
      <c r="D326" s="8"/>
      <c r="E326" s="8"/>
      <c r="F326" s="8"/>
      <c r="G326" s="8"/>
      <c r="H326" s="8"/>
    </row>
    <row r="327" spans="1:8" s="32" customFormat="1" ht="3.75" customHeight="1">
      <c r="A327" s="40"/>
      <c r="B327" s="17"/>
      <c r="C327" s="1"/>
      <c r="D327" s="1"/>
      <c r="E327" s="1"/>
      <c r="F327" s="1"/>
      <c r="G327" s="1"/>
      <c r="H327" s="43"/>
    </row>
    <row r="328" spans="1:8" s="32" customFormat="1" ht="25.5" customHeight="1">
      <c r="A328" s="29"/>
      <c r="B328" s="29">
        <v>710</v>
      </c>
      <c r="C328" s="30" t="s">
        <v>68</v>
      </c>
      <c r="D328" s="31">
        <v>4861054</v>
      </c>
      <c r="E328" s="31">
        <f>E329+E331</f>
        <v>54000</v>
      </c>
      <c r="F328" s="31">
        <f>F329+F331</f>
        <v>14000</v>
      </c>
      <c r="G328" s="31">
        <f>G329+G331</f>
        <v>0</v>
      </c>
      <c r="H328" s="31">
        <f>D328+E328-F328</f>
        <v>4901054</v>
      </c>
    </row>
    <row r="329" spans="1:8" s="20" customFormat="1" ht="20.25" customHeight="1">
      <c r="A329" s="17"/>
      <c r="B329" s="17">
        <v>71004</v>
      </c>
      <c r="C329" s="37" t="s">
        <v>234</v>
      </c>
      <c r="D329" s="38">
        <v>23000</v>
      </c>
      <c r="E329" s="38">
        <v>40000</v>
      </c>
      <c r="F329" s="38">
        <v>0</v>
      </c>
      <c r="G329" s="38">
        <v>0</v>
      </c>
      <c r="H329" s="38">
        <f>D329+E329-F329</f>
        <v>63000</v>
      </c>
    </row>
    <row r="330" spans="1:8" s="20" customFormat="1" ht="42" customHeight="1">
      <c r="A330" s="17"/>
      <c r="B330" s="17"/>
      <c r="C330" s="2" t="s">
        <v>479</v>
      </c>
      <c r="D330" s="2"/>
      <c r="E330" s="2"/>
      <c r="F330" s="2"/>
      <c r="G330" s="2"/>
      <c r="H330" s="2"/>
    </row>
    <row r="331" spans="1:8" s="20" customFormat="1" ht="20.25" customHeight="1">
      <c r="A331" s="17"/>
      <c r="B331" s="17">
        <v>71012</v>
      </c>
      <c r="C331" s="37" t="s">
        <v>171</v>
      </c>
      <c r="D331" s="93">
        <v>172000</v>
      </c>
      <c r="E331" s="93">
        <v>14000</v>
      </c>
      <c r="F331" s="93">
        <v>14000</v>
      </c>
      <c r="G331" s="38">
        <v>0</v>
      </c>
      <c r="H331" s="38">
        <f>D331+E331-F331</f>
        <v>172000</v>
      </c>
    </row>
    <row r="332" spans="1:8" s="20" customFormat="1" ht="42" customHeight="1">
      <c r="A332" s="17"/>
      <c r="B332" s="17"/>
      <c r="C332" s="2" t="s">
        <v>172</v>
      </c>
      <c r="D332" s="2"/>
      <c r="E332" s="2"/>
      <c r="F332" s="2"/>
      <c r="G332" s="2"/>
      <c r="H332" s="2"/>
    </row>
    <row r="333" spans="3:8" s="20" customFormat="1" ht="49.5" customHeight="1">
      <c r="C333" s="39"/>
      <c r="D333" s="39"/>
      <c r="E333" s="39"/>
      <c r="F333" s="39"/>
      <c r="G333" s="39"/>
      <c r="H333" s="39"/>
    </row>
    <row r="334" spans="3:8" s="20" customFormat="1" ht="8.25" customHeight="1">
      <c r="C334" s="39"/>
      <c r="D334" s="39"/>
      <c r="E334" s="39"/>
      <c r="F334" s="39"/>
      <c r="G334" s="39"/>
      <c r="H334" s="39"/>
    </row>
    <row r="335" spans="1:8" s="32" customFormat="1" ht="24.75" customHeight="1">
      <c r="A335" s="29"/>
      <c r="B335" s="29">
        <v>720</v>
      </c>
      <c r="C335" s="30" t="s">
        <v>50</v>
      </c>
      <c r="D335" s="31">
        <v>75878487</v>
      </c>
      <c r="E335" s="31">
        <f>E336</f>
        <v>16532500</v>
      </c>
      <c r="F335" s="31">
        <f>F336</f>
        <v>5333078</v>
      </c>
      <c r="G335" s="31">
        <f>G336</f>
        <v>418912</v>
      </c>
      <c r="H335" s="31">
        <f>D335+E335-F335</f>
        <v>87077909</v>
      </c>
    </row>
    <row r="336" spans="1:8" s="20" customFormat="1" ht="19.5" customHeight="1">
      <c r="A336" s="17"/>
      <c r="B336" s="17">
        <v>72095</v>
      </c>
      <c r="C336" s="37" t="s">
        <v>21</v>
      </c>
      <c r="D336" s="38">
        <v>75878487</v>
      </c>
      <c r="E336" s="38">
        <v>16532500</v>
      </c>
      <c r="F336" s="38">
        <v>5333078</v>
      </c>
      <c r="G336" s="38">
        <v>418912</v>
      </c>
      <c r="H336" s="38">
        <f>D336+E336-F336</f>
        <v>87077909</v>
      </c>
    </row>
    <row r="337" spans="1:8" s="20" customFormat="1" ht="57" customHeight="1">
      <c r="A337" s="17"/>
      <c r="B337" s="17"/>
      <c r="C337" s="2" t="s">
        <v>527</v>
      </c>
      <c r="D337" s="2"/>
      <c r="E337" s="2"/>
      <c r="F337" s="2"/>
      <c r="G337" s="2"/>
      <c r="H337" s="2"/>
    </row>
    <row r="338" spans="1:8" s="20" customFormat="1" ht="39.75" customHeight="1">
      <c r="A338" s="17"/>
      <c r="B338" s="17"/>
      <c r="C338" s="2" t="s">
        <v>282</v>
      </c>
      <c r="D338" s="2"/>
      <c r="E338" s="2"/>
      <c r="F338" s="2"/>
      <c r="G338" s="2"/>
      <c r="H338" s="2"/>
    </row>
    <row r="339" spans="1:8" s="20" customFormat="1" ht="16.5" customHeight="1">
      <c r="A339" s="17"/>
      <c r="B339" s="94"/>
      <c r="C339" s="46" t="s">
        <v>146</v>
      </c>
      <c r="D339" s="46"/>
      <c r="E339" s="46"/>
      <c r="F339" s="46"/>
      <c r="G339" s="46"/>
      <c r="H339" s="46"/>
    </row>
    <row r="340" spans="1:8" s="20" customFormat="1" ht="14.25" customHeight="1">
      <c r="A340" s="17"/>
      <c r="B340" s="94"/>
      <c r="C340" s="2" t="s">
        <v>265</v>
      </c>
      <c r="D340" s="2"/>
      <c r="E340" s="2"/>
      <c r="F340" s="2"/>
      <c r="G340" s="2"/>
      <c r="H340" s="2"/>
    </row>
    <row r="341" spans="1:8" s="20" customFormat="1" ht="14.25" customHeight="1">
      <c r="A341" s="17"/>
      <c r="B341" s="94"/>
      <c r="C341" s="2" t="s">
        <v>266</v>
      </c>
      <c r="D341" s="2"/>
      <c r="E341" s="2"/>
      <c r="F341" s="2"/>
      <c r="G341" s="2"/>
      <c r="H341" s="2"/>
    </row>
    <row r="342" spans="1:8" s="20" customFormat="1" ht="39" customHeight="1">
      <c r="A342" s="17"/>
      <c r="B342" s="17"/>
      <c r="C342" s="8" t="s">
        <v>380</v>
      </c>
      <c r="D342" s="8"/>
      <c r="E342" s="8"/>
      <c r="F342" s="8"/>
      <c r="G342" s="8"/>
      <c r="H342" s="8"/>
    </row>
    <row r="343" spans="1:8" s="20" customFormat="1" ht="13.5" customHeight="1">
      <c r="A343" s="17"/>
      <c r="B343" s="17"/>
      <c r="C343" s="8" t="s">
        <v>480</v>
      </c>
      <c r="D343" s="8"/>
      <c r="E343" s="8"/>
      <c r="F343" s="8"/>
      <c r="G343" s="8"/>
      <c r="H343" s="8"/>
    </row>
    <row r="344" spans="1:8" s="20" customFormat="1" ht="15" customHeight="1">
      <c r="A344" s="17"/>
      <c r="B344" s="94"/>
      <c r="C344" s="46" t="s">
        <v>267</v>
      </c>
      <c r="D344" s="46"/>
      <c r="E344" s="46"/>
      <c r="F344" s="46"/>
      <c r="G344" s="46"/>
      <c r="H344" s="46"/>
    </row>
    <row r="345" spans="1:8" s="20" customFormat="1" ht="26.25" customHeight="1">
      <c r="A345" s="17"/>
      <c r="B345" s="17"/>
      <c r="C345" s="8" t="s">
        <v>381</v>
      </c>
      <c r="D345" s="8"/>
      <c r="E345" s="8"/>
      <c r="F345" s="8"/>
      <c r="G345" s="8"/>
      <c r="H345" s="8"/>
    </row>
    <row r="346" spans="1:8" s="20" customFormat="1" ht="50.25" customHeight="1">
      <c r="A346" s="17"/>
      <c r="B346" s="17"/>
      <c r="C346" s="8" t="s">
        <v>481</v>
      </c>
      <c r="D346" s="8"/>
      <c r="E346" s="8"/>
      <c r="F346" s="8"/>
      <c r="G346" s="8"/>
      <c r="H346" s="8"/>
    </row>
    <row r="347" spans="1:8" s="20" customFormat="1" ht="16.5" customHeight="1">
      <c r="A347" s="17"/>
      <c r="B347" s="94"/>
      <c r="C347" s="2" t="s">
        <v>268</v>
      </c>
      <c r="D347" s="2"/>
      <c r="E347" s="2"/>
      <c r="F347" s="2"/>
      <c r="G347" s="2"/>
      <c r="H347" s="2"/>
    </row>
    <row r="348" spans="1:8" s="20" customFormat="1" ht="26.25" customHeight="1">
      <c r="A348" s="17"/>
      <c r="B348" s="17"/>
      <c r="C348" s="8" t="s">
        <v>382</v>
      </c>
      <c r="D348" s="8"/>
      <c r="E348" s="8"/>
      <c r="F348" s="8"/>
      <c r="G348" s="8"/>
      <c r="H348" s="8"/>
    </row>
    <row r="349" spans="1:8" s="20" customFormat="1" ht="39" customHeight="1">
      <c r="A349" s="17"/>
      <c r="B349" s="17"/>
      <c r="C349" s="8" t="s">
        <v>482</v>
      </c>
      <c r="D349" s="8"/>
      <c r="E349" s="8"/>
      <c r="F349" s="8"/>
      <c r="G349" s="8"/>
      <c r="H349" s="8"/>
    </row>
    <row r="350" spans="1:8" s="20" customFormat="1" ht="44.25" customHeight="1">
      <c r="A350" s="17"/>
      <c r="B350" s="17"/>
      <c r="C350" s="2" t="s">
        <v>269</v>
      </c>
      <c r="D350" s="2"/>
      <c r="E350" s="2"/>
      <c r="F350" s="2"/>
      <c r="G350" s="2"/>
      <c r="H350" s="2"/>
    </row>
    <row r="351" spans="1:8" s="20" customFormat="1" ht="42.75" customHeight="1">
      <c r="A351" s="17"/>
      <c r="B351" s="17"/>
      <c r="C351" s="2" t="s">
        <v>483</v>
      </c>
      <c r="D351" s="2"/>
      <c r="E351" s="2"/>
      <c r="F351" s="2"/>
      <c r="G351" s="2"/>
      <c r="H351" s="2"/>
    </row>
    <row r="352" spans="1:8" s="20" customFormat="1" ht="5.25" customHeight="1">
      <c r="A352" s="17"/>
      <c r="B352" s="17"/>
      <c r="C352" s="1"/>
      <c r="D352" s="1"/>
      <c r="E352" s="1"/>
      <c r="F352" s="1"/>
      <c r="G352" s="1"/>
      <c r="H352" s="1"/>
    </row>
    <row r="353" spans="1:8" s="7" customFormat="1" ht="24" customHeight="1">
      <c r="A353" s="64"/>
      <c r="B353" s="64">
        <v>750</v>
      </c>
      <c r="C353" s="65" t="s">
        <v>86</v>
      </c>
      <c r="D353" s="62">
        <v>109835609</v>
      </c>
      <c r="E353" s="62">
        <f>E359+E363+E354</f>
        <v>3144019</v>
      </c>
      <c r="F353" s="62">
        <f>F359+F363+F354</f>
        <v>104611</v>
      </c>
      <c r="G353" s="62">
        <f>G359+G363+G354</f>
        <v>3600</v>
      </c>
      <c r="H353" s="62">
        <f>D353+E353-F353</f>
        <v>112875017</v>
      </c>
    </row>
    <row r="354" spans="1:8" s="20" customFormat="1" ht="18.75" customHeight="1">
      <c r="A354" s="17"/>
      <c r="B354" s="17">
        <v>75018</v>
      </c>
      <c r="C354" s="37" t="s">
        <v>112</v>
      </c>
      <c r="D354" s="38">
        <v>77946432</v>
      </c>
      <c r="E354" s="38">
        <v>1640497</v>
      </c>
      <c r="F354" s="38">
        <v>104611</v>
      </c>
      <c r="G354" s="38">
        <v>0</v>
      </c>
      <c r="H354" s="38">
        <f>D354+E354-F354</f>
        <v>79482318</v>
      </c>
    </row>
    <row r="355" spans="1:8" s="20" customFormat="1" ht="69" customHeight="1">
      <c r="A355" s="17"/>
      <c r="B355" s="17"/>
      <c r="C355" s="2" t="s">
        <v>383</v>
      </c>
      <c r="D355" s="2"/>
      <c r="E355" s="2"/>
      <c r="F355" s="2"/>
      <c r="G355" s="2"/>
      <c r="H355" s="2"/>
    </row>
    <row r="356" spans="1:8" s="20" customFormat="1" ht="26.25" customHeight="1">
      <c r="A356" s="17"/>
      <c r="B356" s="17"/>
      <c r="C356" s="91" t="s">
        <v>384</v>
      </c>
      <c r="D356" s="91"/>
      <c r="E356" s="91"/>
      <c r="F356" s="91"/>
      <c r="G356" s="91"/>
      <c r="H356" s="91"/>
    </row>
    <row r="357" spans="1:8" s="20" customFormat="1" ht="23.25" customHeight="1">
      <c r="A357" s="17"/>
      <c r="B357" s="17"/>
      <c r="C357" s="91" t="s">
        <v>385</v>
      </c>
      <c r="D357" s="91"/>
      <c r="E357" s="91"/>
      <c r="F357" s="91"/>
      <c r="G357" s="91"/>
      <c r="H357" s="91"/>
    </row>
    <row r="358" spans="1:8" s="20" customFormat="1" ht="30.75" customHeight="1">
      <c r="A358" s="17"/>
      <c r="B358" s="17"/>
      <c r="C358" s="91" t="s">
        <v>386</v>
      </c>
      <c r="D358" s="91"/>
      <c r="E358" s="91"/>
      <c r="F358" s="91"/>
      <c r="G358" s="91"/>
      <c r="H358" s="91"/>
    </row>
    <row r="359" spans="1:8" s="20" customFormat="1" ht="18.75" customHeight="1">
      <c r="A359" s="17"/>
      <c r="B359" s="17">
        <v>75075</v>
      </c>
      <c r="C359" s="37" t="s">
        <v>87</v>
      </c>
      <c r="D359" s="38">
        <v>26739147</v>
      </c>
      <c r="E359" s="38">
        <v>1103522</v>
      </c>
      <c r="F359" s="38">
        <v>0</v>
      </c>
      <c r="G359" s="38">
        <v>0</v>
      </c>
      <c r="H359" s="38">
        <f>D359+E359-F359</f>
        <v>27842669</v>
      </c>
    </row>
    <row r="360" spans="1:8" s="20" customFormat="1" ht="16.5" customHeight="1">
      <c r="A360" s="17"/>
      <c r="B360" s="17"/>
      <c r="C360" s="41" t="s">
        <v>95</v>
      </c>
      <c r="D360" s="41"/>
      <c r="E360" s="41"/>
      <c r="F360" s="41"/>
      <c r="G360" s="41"/>
      <c r="H360" s="41"/>
    </row>
    <row r="361" spans="1:8" s="20" customFormat="1" ht="28.5" customHeight="1">
      <c r="A361" s="17"/>
      <c r="B361" s="17"/>
      <c r="C361" s="8" t="s">
        <v>264</v>
      </c>
      <c r="D361" s="8"/>
      <c r="E361" s="8"/>
      <c r="F361" s="8"/>
      <c r="G361" s="8"/>
      <c r="H361" s="8"/>
    </row>
    <row r="362" spans="1:8" s="20" customFormat="1" ht="42" customHeight="1">
      <c r="A362" s="17"/>
      <c r="B362" s="17"/>
      <c r="C362" s="2" t="s">
        <v>387</v>
      </c>
      <c r="D362" s="2"/>
      <c r="E362" s="2"/>
      <c r="F362" s="2"/>
      <c r="G362" s="2"/>
      <c r="H362" s="2"/>
    </row>
    <row r="363" spans="1:8" s="20" customFormat="1" ht="18.75" customHeight="1">
      <c r="A363" s="17"/>
      <c r="B363" s="17">
        <v>75095</v>
      </c>
      <c r="C363" s="37" t="s">
        <v>21</v>
      </c>
      <c r="D363" s="38">
        <v>3060850</v>
      </c>
      <c r="E363" s="38">
        <v>400000</v>
      </c>
      <c r="F363" s="38">
        <v>0</v>
      </c>
      <c r="G363" s="38">
        <v>3600</v>
      </c>
      <c r="H363" s="38">
        <f>D363+E363-F363</f>
        <v>3460850</v>
      </c>
    </row>
    <row r="364" spans="1:8" s="20" customFormat="1" ht="15.75" customHeight="1">
      <c r="A364" s="17"/>
      <c r="B364" s="17"/>
      <c r="C364" s="46" t="s">
        <v>95</v>
      </c>
      <c r="D364" s="46"/>
      <c r="E364" s="46"/>
      <c r="F364" s="46"/>
      <c r="G364" s="46"/>
      <c r="H364" s="46"/>
    </row>
    <row r="365" spans="1:8" s="20" customFormat="1" ht="65.25" customHeight="1">
      <c r="A365" s="17"/>
      <c r="B365" s="17"/>
      <c r="C365" s="8" t="s">
        <v>295</v>
      </c>
      <c r="D365" s="8"/>
      <c r="E365" s="8"/>
      <c r="F365" s="8"/>
      <c r="G365" s="8"/>
      <c r="H365" s="8"/>
    </row>
    <row r="366" spans="1:8" s="20" customFormat="1" ht="28.5" customHeight="1">
      <c r="A366" s="17"/>
      <c r="B366" s="17"/>
      <c r="C366" s="8" t="s">
        <v>532</v>
      </c>
      <c r="D366" s="8"/>
      <c r="E366" s="8"/>
      <c r="F366" s="8"/>
      <c r="G366" s="8"/>
      <c r="H366" s="8"/>
    </row>
    <row r="367" spans="1:8" s="20" customFormat="1" ht="16.5" customHeight="1">
      <c r="A367" s="17"/>
      <c r="B367" s="17"/>
      <c r="C367" s="2" t="s">
        <v>241</v>
      </c>
      <c r="D367" s="2"/>
      <c r="E367" s="2"/>
      <c r="F367" s="2"/>
      <c r="G367" s="2"/>
      <c r="H367" s="2"/>
    </row>
    <row r="368" spans="1:8" s="20" customFormat="1" ht="66.75" customHeight="1">
      <c r="A368" s="17"/>
      <c r="B368" s="17"/>
      <c r="C368" s="2" t="s">
        <v>531</v>
      </c>
      <c r="D368" s="2"/>
      <c r="E368" s="2"/>
      <c r="F368" s="2"/>
      <c r="G368" s="2"/>
      <c r="H368" s="2"/>
    </row>
    <row r="369" spans="1:8" s="34" customFormat="1" ht="3.75" customHeight="1">
      <c r="A369" s="33"/>
      <c r="B369" s="33"/>
      <c r="C369" s="95"/>
      <c r="D369" s="95"/>
      <c r="E369" s="95"/>
      <c r="F369" s="95"/>
      <c r="G369" s="95"/>
      <c r="H369" s="95"/>
    </row>
    <row r="370" spans="1:8" s="32" customFormat="1" ht="24.75" customHeight="1">
      <c r="A370" s="29"/>
      <c r="B370" s="29">
        <v>757</v>
      </c>
      <c r="C370" s="30" t="s">
        <v>117</v>
      </c>
      <c r="D370" s="31">
        <v>41521051</v>
      </c>
      <c r="E370" s="31">
        <f>E371</f>
        <v>0</v>
      </c>
      <c r="F370" s="31">
        <f>F371</f>
        <v>4323830</v>
      </c>
      <c r="G370" s="31">
        <f>G371</f>
        <v>0</v>
      </c>
      <c r="H370" s="31">
        <f>D370+E370-F370</f>
        <v>37197221</v>
      </c>
    </row>
    <row r="371" spans="1:8" s="20" customFormat="1" ht="40.5" customHeight="1">
      <c r="A371" s="17"/>
      <c r="B371" s="47">
        <v>75704</v>
      </c>
      <c r="C371" s="37" t="s">
        <v>118</v>
      </c>
      <c r="D371" s="49">
        <v>34082675</v>
      </c>
      <c r="E371" s="49">
        <v>0</v>
      </c>
      <c r="F371" s="49">
        <v>4323830</v>
      </c>
      <c r="G371" s="49">
        <v>0</v>
      </c>
      <c r="H371" s="49">
        <f>D371+E371-F371</f>
        <v>29758845</v>
      </c>
    </row>
    <row r="372" spans="1:8" s="20" customFormat="1" ht="41.25" customHeight="1">
      <c r="A372" s="17"/>
      <c r="B372" s="17"/>
      <c r="C372" s="2" t="s">
        <v>356</v>
      </c>
      <c r="D372" s="2"/>
      <c r="E372" s="2"/>
      <c r="F372" s="2"/>
      <c r="G372" s="2"/>
      <c r="H372" s="2"/>
    </row>
    <row r="373" spans="1:8" s="20" customFormat="1" ht="6.75" customHeight="1">
      <c r="A373" s="17"/>
      <c r="B373" s="17"/>
      <c r="C373" s="2"/>
      <c r="D373" s="2"/>
      <c r="E373" s="2"/>
      <c r="F373" s="2"/>
      <c r="G373" s="2"/>
      <c r="H373" s="2"/>
    </row>
    <row r="374" spans="1:8" s="32" customFormat="1" ht="23.25" customHeight="1">
      <c r="A374" s="29"/>
      <c r="B374" s="29">
        <v>758</v>
      </c>
      <c r="C374" s="30" t="s">
        <v>75</v>
      </c>
      <c r="D374" s="31">
        <v>13538944</v>
      </c>
      <c r="E374" s="31">
        <f>E377+E375</f>
        <v>798052</v>
      </c>
      <c r="F374" s="31">
        <f>F377</f>
        <v>5100000</v>
      </c>
      <c r="G374" s="31">
        <f>G377</f>
        <v>0</v>
      </c>
      <c r="H374" s="31">
        <f>D374+E374-F374</f>
        <v>9236996</v>
      </c>
    </row>
    <row r="375" spans="1:8" s="100" customFormat="1" ht="27" customHeight="1">
      <c r="A375" s="96"/>
      <c r="B375" s="97">
        <v>75801</v>
      </c>
      <c r="C375" s="98" t="s">
        <v>74</v>
      </c>
      <c r="D375" s="99">
        <v>0</v>
      </c>
      <c r="E375" s="99">
        <v>798052</v>
      </c>
      <c r="F375" s="99">
        <v>0</v>
      </c>
      <c r="G375" s="99">
        <v>0</v>
      </c>
      <c r="H375" s="99">
        <f>D375+E375-F375</f>
        <v>798052</v>
      </c>
    </row>
    <row r="376" spans="1:8" s="100" customFormat="1" ht="69.75" customHeight="1">
      <c r="A376" s="96"/>
      <c r="B376" s="97"/>
      <c r="C376" s="2" t="s">
        <v>533</v>
      </c>
      <c r="D376" s="2"/>
      <c r="E376" s="2"/>
      <c r="F376" s="2"/>
      <c r="G376" s="2"/>
      <c r="H376" s="2"/>
    </row>
    <row r="377" spans="1:8" s="20" customFormat="1" ht="22.5" customHeight="1">
      <c r="A377" s="17"/>
      <c r="B377" s="17">
        <v>75818</v>
      </c>
      <c r="C377" s="37" t="s">
        <v>76</v>
      </c>
      <c r="D377" s="38">
        <v>13538944</v>
      </c>
      <c r="E377" s="38">
        <v>0</v>
      </c>
      <c r="F377" s="38">
        <v>5100000</v>
      </c>
      <c r="G377" s="38">
        <v>0</v>
      </c>
      <c r="H377" s="38">
        <f>D377+E377-F377</f>
        <v>8438944</v>
      </c>
    </row>
    <row r="378" spans="1:8" s="20" customFormat="1" ht="18.75" customHeight="1">
      <c r="A378" s="17"/>
      <c r="B378" s="17"/>
      <c r="C378" s="2" t="s">
        <v>240</v>
      </c>
      <c r="D378" s="2"/>
      <c r="E378" s="2"/>
      <c r="F378" s="2"/>
      <c r="G378" s="2"/>
      <c r="H378" s="2"/>
    </row>
    <row r="379" spans="1:8" s="20" customFormat="1" ht="6.75" customHeight="1">
      <c r="A379" s="17"/>
      <c r="B379" s="17"/>
      <c r="C379" s="2"/>
      <c r="D379" s="2"/>
      <c r="E379" s="2"/>
      <c r="F379" s="2"/>
      <c r="G379" s="2"/>
      <c r="H379" s="2"/>
    </row>
    <row r="380" spans="1:8" s="7" customFormat="1" ht="24" customHeight="1">
      <c r="A380" s="64"/>
      <c r="B380" s="64">
        <v>801</v>
      </c>
      <c r="C380" s="65" t="s">
        <v>22</v>
      </c>
      <c r="D380" s="62">
        <v>78639221</v>
      </c>
      <c r="E380" s="62">
        <f>E387+E389+E381+E384</f>
        <v>548971</v>
      </c>
      <c r="F380" s="62">
        <f>F387+F389+F381+F384</f>
        <v>7789617</v>
      </c>
      <c r="G380" s="62">
        <f>G387+G389+G381+G384</f>
        <v>369830</v>
      </c>
      <c r="H380" s="62">
        <f>D380+E380-F380</f>
        <v>71398575</v>
      </c>
    </row>
    <row r="381" spans="1:8" s="20" customFormat="1" ht="18" customHeight="1">
      <c r="A381" s="17"/>
      <c r="B381" s="17">
        <v>80116</v>
      </c>
      <c r="C381" s="37" t="s">
        <v>206</v>
      </c>
      <c r="D381" s="38">
        <v>10651816</v>
      </c>
      <c r="E381" s="38">
        <v>120000</v>
      </c>
      <c r="F381" s="38">
        <v>4857042</v>
      </c>
      <c r="G381" s="38">
        <v>0</v>
      </c>
      <c r="H381" s="38">
        <f>D381+E381-F381</f>
        <v>5914774</v>
      </c>
    </row>
    <row r="382" spans="1:8" s="20" customFormat="1" ht="80.25" customHeight="1">
      <c r="A382" s="17"/>
      <c r="B382" s="17"/>
      <c r="C382" s="2" t="s">
        <v>296</v>
      </c>
      <c r="D382" s="2"/>
      <c r="E382" s="2"/>
      <c r="F382" s="2"/>
      <c r="G382" s="2"/>
      <c r="H382" s="2"/>
    </row>
    <row r="383" spans="1:8" s="20" customFormat="1" ht="63" customHeight="1">
      <c r="A383" s="17"/>
      <c r="B383" s="17"/>
      <c r="C383" s="2" t="s">
        <v>534</v>
      </c>
      <c r="D383" s="2"/>
      <c r="E383" s="2"/>
      <c r="F383" s="2"/>
      <c r="G383" s="2"/>
      <c r="H383" s="2"/>
    </row>
    <row r="384" spans="1:8" s="20" customFormat="1" ht="39" customHeight="1">
      <c r="A384" s="17"/>
      <c r="B384" s="47">
        <v>80140</v>
      </c>
      <c r="C384" s="50" t="s">
        <v>484</v>
      </c>
      <c r="D384" s="49">
        <v>4340039</v>
      </c>
      <c r="E384" s="49">
        <v>0</v>
      </c>
      <c r="F384" s="49">
        <v>1177373</v>
      </c>
      <c r="G384" s="49">
        <v>50000</v>
      </c>
      <c r="H384" s="49">
        <f>D384+E384-F384</f>
        <v>3162666</v>
      </c>
    </row>
    <row r="385" spans="1:8" s="20" customFormat="1" ht="58.5" customHeight="1">
      <c r="A385" s="17"/>
      <c r="B385" s="17"/>
      <c r="C385" s="2" t="s">
        <v>540</v>
      </c>
      <c r="D385" s="2"/>
      <c r="E385" s="2"/>
      <c r="F385" s="2"/>
      <c r="G385" s="2"/>
      <c r="H385" s="2"/>
    </row>
    <row r="386" spans="1:8" s="20" customFormat="1" ht="63.75" customHeight="1">
      <c r="A386" s="17"/>
      <c r="B386" s="17"/>
      <c r="C386" s="2" t="s">
        <v>485</v>
      </c>
      <c r="D386" s="2"/>
      <c r="E386" s="2"/>
      <c r="F386" s="2"/>
      <c r="G386" s="2"/>
      <c r="H386" s="2"/>
    </row>
    <row r="387" spans="1:8" s="20" customFormat="1" ht="22.5" customHeight="1">
      <c r="A387" s="17"/>
      <c r="B387" s="17">
        <v>80146</v>
      </c>
      <c r="C387" s="37" t="s">
        <v>119</v>
      </c>
      <c r="D387" s="38">
        <v>7807698</v>
      </c>
      <c r="E387" s="38">
        <v>0</v>
      </c>
      <c r="F387" s="38">
        <v>73428</v>
      </c>
      <c r="G387" s="38">
        <v>0</v>
      </c>
      <c r="H387" s="38">
        <f>D387+E387-F387</f>
        <v>7734270</v>
      </c>
    </row>
    <row r="388" spans="1:8" s="20" customFormat="1" ht="57.75" customHeight="1">
      <c r="A388" s="17"/>
      <c r="B388" s="17"/>
      <c r="C388" s="2" t="s">
        <v>297</v>
      </c>
      <c r="D388" s="2"/>
      <c r="E388" s="2"/>
      <c r="F388" s="2"/>
      <c r="G388" s="2"/>
      <c r="H388" s="2"/>
    </row>
    <row r="389" spans="1:8" s="20" customFormat="1" ht="18.75" customHeight="1">
      <c r="A389" s="17"/>
      <c r="B389" s="17">
        <v>80195</v>
      </c>
      <c r="C389" s="37" t="s">
        <v>21</v>
      </c>
      <c r="D389" s="38">
        <v>12559324</v>
      </c>
      <c r="E389" s="38">
        <v>428971</v>
      </c>
      <c r="F389" s="38">
        <v>1681774</v>
      </c>
      <c r="G389" s="38">
        <v>319830</v>
      </c>
      <c r="H389" s="38">
        <f>D389+E389-F389</f>
        <v>11306521</v>
      </c>
    </row>
    <row r="390" spans="1:8" s="20" customFormat="1" ht="12.75" customHeight="1">
      <c r="A390" s="17"/>
      <c r="B390" s="17"/>
      <c r="C390" s="46" t="s">
        <v>146</v>
      </c>
      <c r="D390" s="46"/>
      <c r="E390" s="46"/>
      <c r="F390" s="46"/>
      <c r="G390" s="46"/>
      <c r="H390" s="46"/>
    </row>
    <row r="391" spans="1:8" s="20" customFormat="1" ht="15" customHeight="1">
      <c r="A391" s="17"/>
      <c r="B391" s="17"/>
      <c r="C391" s="8" t="s">
        <v>258</v>
      </c>
      <c r="D391" s="8"/>
      <c r="E391" s="8"/>
      <c r="F391" s="8"/>
      <c r="G391" s="8"/>
      <c r="H391" s="8"/>
    </row>
    <row r="392" spans="1:8" s="20" customFormat="1" ht="25.5" customHeight="1">
      <c r="A392" s="17"/>
      <c r="B392" s="17"/>
      <c r="C392" s="8" t="s">
        <v>388</v>
      </c>
      <c r="D392" s="8"/>
      <c r="E392" s="8"/>
      <c r="F392" s="8"/>
      <c r="G392" s="8"/>
      <c r="H392" s="8"/>
    </row>
    <row r="393" spans="1:8" s="20" customFormat="1" ht="25.5" customHeight="1">
      <c r="A393" s="17"/>
      <c r="B393" s="17"/>
      <c r="C393" s="2" t="s">
        <v>389</v>
      </c>
      <c r="D393" s="2"/>
      <c r="E393" s="2"/>
      <c r="F393" s="2"/>
      <c r="G393" s="2"/>
      <c r="H393" s="2"/>
    </row>
    <row r="394" spans="1:8" s="20" customFormat="1" ht="15" customHeight="1">
      <c r="A394" s="17"/>
      <c r="B394" s="17"/>
      <c r="C394" s="8" t="s">
        <v>260</v>
      </c>
      <c r="D394" s="8"/>
      <c r="E394" s="8"/>
      <c r="F394" s="8"/>
      <c r="G394" s="8"/>
      <c r="H394" s="8"/>
    </row>
    <row r="395" spans="1:8" s="20" customFormat="1" ht="15.75" customHeight="1">
      <c r="A395" s="17"/>
      <c r="B395" s="17"/>
      <c r="C395" s="8" t="s">
        <v>298</v>
      </c>
      <c r="D395" s="8"/>
      <c r="E395" s="8"/>
      <c r="F395" s="8"/>
      <c r="G395" s="8"/>
      <c r="H395" s="8"/>
    </row>
    <row r="396" spans="1:8" s="20" customFormat="1" ht="25.5" customHeight="1">
      <c r="A396" s="17"/>
      <c r="B396" s="17"/>
      <c r="C396" s="2" t="s">
        <v>299</v>
      </c>
      <c r="D396" s="2"/>
      <c r="E396" s="2"/>
      <c r="F396" s="2"/>
      <c r="G396" s="2"/>
      <c r="H396" s="2"/>
    </row>
    <row r="397" spans="1:8" s="20" customFormat="1" ht="12.75" customHeight="1">
      <c r="A397" s="17"/>
      <c r="B397" s="17"/>
      <c r="C397" s="41" t="s">
        <v>257</v>
      </c>
      <c r="D397" s="41"/>
      <c r="E397" s="41"/>
      <c r="F397" s="41"/>
      <c r="G397" s="41"/>
      <c r="H397" s="41"/>
    </row>
    <row r="398" spans="1:8" s="20" customFormat="1" ht="66" customHeight="1">
      <c r="A398" s="17"/>
      <c r="B398" s="17"/>
      <c r="C398" s="2" t="s">
        <v>256</v>
      </c>
      <c r="D398" s="2"/>
      <c r="E398" s="2"/>
      <c r="F398" s="2"/>
      <c r="G398" s="2"/>
      <c r="H398" s="2"/>
    </row>
    <row r="399" spans="1:8" s="20" customFormat="1" ht="25.5" customHeight="1">
      <c r="A399" s="17"/>
      <c r="B399" s="17"/>
      <c r="C399" s="2" t="s">
        <v>259</v>
      </c>
      <c r="D399" s="2"/>
      <c r="E399" s="2"/>
      <c r="F399" s="2"/>
      <c r="G399" s="2"/>
      <c r="H399" s="2"/>
    </row>
    <row r="400" spans="1:8" s="20" customFormat="1" ht="93" customHeight="1">
      <c r="A400" s="17"/>
      <c r="B400" s="17"/>
      <c r="C400" s="2" t="s">
        <v>300</v>
      </c>
      <c r="D400" s="2"/>
      <c r="E400" s="2"/>
      <c r="F400" s="2"/>
      <c r="G400" s="2"/>
      <c r="H400" s="2"/>
    </row>
    <row r="401" spans="1:8" s="20" customFormat="1" ht="27" customHeight="1">
      <c r="A401" s="17"/>
      <c r="B401" s="17"/>
      <c r="C401" s="8" t="s">
        <v>539</v>
      </c>
      <c r="D401" s="8"/>
      <c r="E401" s="8"/>
      <c r="F401" s="8"/>
      <c r="G401" s="8"/>
      <c r="H401" s="8"/>
    </row>
    <row r="402" spans="1:8" s="32" customFormat="1" ht="5.25" customHeight="1">
      <c r="A402" s="40"/>
      <c r="B402" s="40"/>
      <c r="C402" s="95"/>
      <c r="D402" s="95"/>
      <c r="E402" s="95"/>
      <c r="F402" s="95"/>
      <c r="G402" s="95"/>
      <c r="H402" s="101"/>
    </row>
    <row r="403" spans="1:8" s="7" customFormat="1" ht="24.75" customHeight="1">
      <c r="A403" s="64"/>
      <c r="B403" s="64">
        <v>851</v>
      </c>
      <c r="C403" s="65" t="s">
        <v>84</v>
      </c>
      <c r="D403" s="62">
        <v>35209993</v>
      </c>
      <c r="E403" s="62">
        <f>E408+E406+E404+E411</f>
        <v>3595874</v>
      </c>
      <c r="F403" s="62">
        <f>F408+F406+F404+F411</f>
        <v>268</v>
      </c>
      <c r="G403" s="62">
        <f>G408+G406+G404+G411</f>
        <v>0</v>
      </c>
      <c r="H403" s="62">
        <f>D403+E403-F403</f>
        <v>38805599</v>
      </c>
    </row>
    <row r="404" spans="1:8" s="20" customFormat="1" ht="18.75" customHeight="1">
      <c r="A404" s="17"/>
      <c r="B404" s="17">
        <v>85111</v>
      </c>
      <c r="C404" s="66" t="s">
        <v>116</v>
      </c>
      <c r="D404" s="38">
        <v>464563</v>
      </c>
      <c r="E404" s="38">
        <v>3476942</v>
      </c>
      <c r="F404" s="38">
        <v>0</v>
      </c>
      <c r="G404" s="38">
        <v>0</v>
      </c>
      <c r="H404" s="38">
        <f>D404+E404-F404</f>
        <v>3941505</v>
      </c>
    </row>
    <row r="405" spans="1:8" s="20" customFormat="1" ht="39.75" customHeight="1">
      <c r="A405" s="17"/>
      <c r="B405" s="17"/>
      <c r="C405" s="8" t="s">
        <v>247</v>
      </c>
      <c r="D405" s="8"/>
      <c r="E405" s="8"/>
      <c r="F405" s="8"/>
      <c r="G405" s="8"/>
      <c r="H405" s="8"/>
    </row>
    <row r="406" spans="1:8" s="20" customFormat="1" ht="18.75" customHeight="1">
      <c r="A406" s="17"/>
      <c r="B406" s="17">
        <v>85148</v>
      </c>
      <c r="C406" s="66" t="s">
        <v>245</v>
      </c>
      <c r="D406" s="38">
        <v>3350000</v>
      </c>
      <c r="E406" s="38">
        <v>96637</v>
      </c>
      <c r="F406" s="38">
        <v>0</v>
      </c>
      <c r="G406" s="38">
        <v>0</v>
      </c>
      <c r="H406" s="38">
        <f>D406+E406-F406</f>
        <v>3446637</v>
      </c>
    </row>
    <row r="407" spans="1:8" s="20" customFormat="1" ht="54.75" customHeight="1">
      <c r="A407" s="17"/>
      <c r="B407" s="17"/>
      <c r="C407" s="2" t="s">
        <v>246</v>
      </c>
      <c r="D407" s="2"/>
      <c r="E407" s="2"/>
      <c r="F407" s="2"/>
      <c r="G407" s="2"/>
      <c r="H407" s="2"/>
    </row>
    <row r="408" spans="1:8" s="20" customFormat="1" ht="18.75" customHeight="1">
      <c r="A408" s="17"/>
      <c r="B408" s="17">
        <v>85157</v>
      </c>
      <c r="C408" s="66" t="s">
        <v>85</v>
      </c>
      <c r="D408" s="38">
        <v>0</v>
      </c>
      <c r="E408" s="38">
        <v>16359</v>
      </c>
      <c r="F408" s="38">
        <v>0</v>
      </c>
      <c r="G408" s="38">
        <v>0</v>
      </c>
      <c r="H408" s="38">
        <f>D408+E408-F408</f>
        <v>16359</v>
      </c>
    </row>
    <row r="409" spans="1:8" s="20" customFormat="1" ht="66" customHeight="1">
      <c r="A409" s="17"/>
      <c r="B409" s="17"/>
      <c r="C409" s="2" t="s">
        <v>204</v>
      </c>
      <c r="D409" s="2"/>
      <c r="E409" s="2"/>
      <c r="F409" s="2"/>
      <c r="G409" s="2"/>
      <c r="H409" s="2"/>
    </row>
    <row r="410" spans="1:8" s="20" customFormat="1" ht="23.25" customHeight="1">
      <c r="A410" s="17"/>
      <c r="B410" s="17"/>
      <c r="C410" s="1"/>
      <c r="D410" s="1"/>
      <c r="E410" s="1"/>
      <c r="F410" s="1"/>
      <c r="G410" s="1"/>
      <c r="H410" s="1"/>
    </row>
    <row r="411" spans="1:8" s="20" customFormat="1" ht="18.75" customHeight="1">
      <c r="A411" s="17"/>
      <c r="B411" s="17">
        <v>85195</v>
      </c>
      <c r="C411" s="66" t="s">
        <v>21</v>
      </c>
      <c r="D411" s="38">
        <v>24596302</v>
      </c>
      <c r="E411" s="38">
        <v>5936</v>
      </c>
      <c r="F411" s="38">
        <v>268</v>
      </c>
      <c r="G411" s="38">
        <v>0</v>
      </c>
      <c r="H411" s="38">
        <f>D411+E411-F411</f>
        <v>24601970</v>
      </c>
    </row>
    <row r="412" spans="1:8" s="34" customFormat="1" ht="63.75" customHeight="1">
      <c r="A412" s="33"/>
      <c r="B412" s="33"/>
      <c r="C412" s="2" t="s">
        <v>390</v>
      </c>
      <c r="D412" s="2"/>
      <c r="E412" s="2"/>
      <c r="F412" s="2"/>
      <c r="G412" s="2"/>
      <c r="H412" s="2"/>
    </row>
    <row r="413" spans="1:8" s="20" customFormat="1" ht="3.75" customHeight="1">
      <c r="A413" s="17"/>
      <c r="B413" s="17"/>
      <c r="C413" s="1"/>
      <c r="D413" s="1"/>
      <c r="E413" s="1"/>
      <c r="F413" s="1"/>
      <c r="G413" s="1"/>
      <c r="H413" s="1"/>
    </row>
    <row r="414" spans="1:8" s="32" customFormat="1" ht="23.25" customHeight="1">
      <c r="A414" s="29"/>
      <c r="B414" s="29">
        <v>852</v>
      </c>
      <c r="C414" s="30" t="s">
        <v>103</v>
      </c>
      <c r="D414" s="31">
        <v>30291317</v>
      </c>
      <c r="E414" s="31">
        <f>E415</f>
        <v>1447030</v>
      </c>
      <c r="F414" s="31">
        <f>F415</f>
        <v>4143334</v>
      </c>
      <c r="G414" s="31">
        <f>G415</f>
        <v>3295055</v>
      </c>
      <c r="H414" s="31">
        <f>D414+E414-F414</f>
        <v>27595013</v>
      </c>
    </row>
    <row r="415" spans="1:8" s="20" customFormat="1" ht="21" customHeight="1">
      <c r="A415" s="17"/>
      <c r="B415" s="17">
        <v>85295</v>
      </c>
      <c r="C415" s="37" t="s">
        <v>21</v>
      </c>
      <c r="D415" s="38">
        <v>24858987</v>
      </c>
      <c r="E415" s="38">
        <v>1447030</v>
      </c>
      <c r="F415" s="38">
        <v>4143334</v>
      </c>
      <c r="G415" s="38">
        <v>3295055</v>
      </c>
      <c r="H415" s="38">
        <f>D415+E415-F415</f>
        <v>22162683</v>
      </c>
    </row>
    <row r="416" spans="1:8" s="20" customFormat="1" ht="12.75" customHeight="1">
      <c r="A416" s="17"/>
      <c r="B416" s="17"/>
      <c r="C416" s="41" t="s">
        <v>248</v>
      </c>
      <c r="D416" s="41"/>
      <c r="E416" s="41"/>
      <c r="F416" s="41"/>
      <c r="G416" s="41"/>
      <c r="H416" s="41"/>
    </row>
    <row r="417" spans="1:8" s="20" customFormat="1" ht="15.75" customHeight="1">
      <c r="A417" s="17"/>
      <c r="B417" s="17"/>
      <c r="C417" s="8" t="s">
        <v>249</v>
      </c>
      <c r="D417" s="8"/>
      <c r="E417" s="8"/>
      <c r="F417" s="8"/>
      <c r="G417" s="8"/>
      <c r="H417" s="8"/>
    </row>
    <row r="418" spans="1:8" s="20" customFormat="1" ht="14.25" customHeight="1">
      <c r="A418" s="17"/>
      <c r="B418" s="17"/>
      <c r="C418" s="8" t="s">
        <v>250</v>
      </c>
      <c r="D418" s="8"/>
      <c r="E418" s="8"/>
      <c r="F418" s="8"/>
      <c r="G418" s="8"/>
      <c r="H418" s="8"/>
    </row>
    <row r="419" spans="1:8" s="20" customFormat="1" ht="26.25" customHeight="1">
      <c r="A419" s="17"/>
      <c r="B419" s="17"/>
      <c r="C419" s="8" t="s">
        <v>391</v>
      </c>
      <c r="D419" s="8"/>
      <c r="E419" s="8"/>
      <c r="F419" s="8"/>
      <c r="G419" s="8"/>
      <c r="H419" s="8"/>
    </row>
    <row r="420" spans="1:8" s="20" customFormat="1" ht="26.25" customHeight="1">
      <c r="A420" s="17"/>
      <c r="B420" s="17"/>
      <c r="C420" s="8" t="s">
        <v>535</v>
      </c>
      <c r="D420" s="8"/>
      <c r="E420" s="8"/>
      <c r="F420" s="8"/>
      <c r="G420" s="8"/>
      <c r="H420" s="8"/>
    </row>
    <row r="421" spans="1:8" s="20" customFormat="1" ht="15" customHeight="1">
      <c r="A421" s="17"/>
      <c r="B421" s="17"/>
      <c r="C421" s="8" t="s">
        <v>251</v>
      </c>
      <c r="D421" s="8"/>
      <c r="E421" s="8"/>
      <c r="F421" s="8"/>
      <c r="G421" s="8"/>
      <c r="H421" s="8"/>
    </row>
    <row r="422" spans="1:8" s="20" customFormat="1" ht="26.25" customHeight="1">
      <c r="A422" s="17"/>
      <c r="B422" s="17"/>
      <c r="C422" s="8" t="s">
        <v>518</v>
      </c>
      <c r="D422" s="8"/>
      <c r="E422" s="8"/>
      <c r="F422" s="8"/>
      <c r="G422" s="8"/>
      <c r="H422" s="8"/>
    </row>
    <row r="423" spans="1:8" s="20" customFormat="1" ht="27" customHeight="1">
      <c r="A423" s="17"/>
      <c r="B423" s="17"/>
      <c r="C423" s="8" t="s">
        <v>255</v>
      </c>
      <c r="D423" s="8"/>
      <c r="E423" s="8"/>
      <c r="F423" s="8"/>
      <c r="G423" s="8"/>
      <c r="H423" s="8"/>
    </row>
    <row r="424" spans="1:8" s="20" customFormat="1" ht="15.75" customHeight="1">
      <c r="A424" s="17"/>
      <c r="B424" s="17"/>
      <c r="C424" s="8" t="s">
        <v>283</v>
      </c>
      <c r="D424" s="8"/>
      <c r="E424" s="8"/>
      <c r="F424" s="8"/>
      <c r="G424" s="8"/>
      <c r="H424" s="8"/>
    </row>
    <row r="425" spans="1:8" s="20" customFormat="1" ht="26.25" customHeight="1">
      <c r="A425" s="17"/>
      <c r="B425" s="17"/>
      <c r="C425" s="8" t="s">
        <v>284</v>
      </c>
      <c r="D425" s="8"/>
      <c r="E425" s="8"/>
      <c r="F425" s="8"/>
      <c r="G425" s="8"/>
      <c r="H425" s="8"/>
    </row>
    <row r="426" spans="1:8" s="20" customFormat="1" ht="53.25" customHeight="1">
      <c r="A426" s="17"/>
      <c r="B426" s="17"/>
      <c r="C426" s="8" t="s">
        <v>254</v>
      </c>
      <c r="D426" s="8"/>
      <c r="E426" s="8"/>
      <c r="F426" s="8"/>
      <c r="G426" s="8"/>
      <c r="H426" s="8"/>
    </row>
    <row r="427" spans="1:8" s="20" customFormat="1" ht="119.25" customHeight="1">
      <c r="A427" s="17"/>
      <c r="B427" s="17"/>
      <c r="C427" s="8" t="s">
        <v>392</v>
      </c>
      <c r="D427" s="8"/>
      <c r="E427" s="8"/>
      <c r="F427" s="8"/>
      <c r="G427" s="8"/>
      <c r="H427" s="8"/>
    </row>
    <row r="428" spans="1:8" s="20" customFormat="1" ht="25.5" customHeight="1">
      <c r="A428" s="17"/>
      <c r="B428" s="17"/>
      <c r="C428" s="46" t="s">
        <v>393</v>
      </c>
      <c r="D428" s="46"/>
      <c r="E428" s="46"/>
      <c r="F428" s="46"/>
      <c r="G428" s="46"/>
      <c r="H428" s="46"/>
    </row>
    <row r="429" spans="1:8" s="20" customFormat="1" ht="14.25" customHeight="1">
      <c r="A429" s="17"/>
      <c r="B429" s="17"/>
      <c r="C429" s="2" t="s">
        <v>277</v>
      </c>
      <c r="D429" s="2"/>
      <c r="E429" s="2"/>
      <c r="F429" s="2"/>
      <c r="G429" s="2"/>
      <c r="H429" s="2"/>
    </row>
    <row r="430" spans="1:8" s="20" customFormat="1" ht="14.25" customHeight="1">
      <c r="A430" s="17"/>
      <c r="B430" s="17"/>
      <c r="C430" s="2" t="s">
        <v>301</v>
      </c>
      <c r="D430" s="2"/>
      <c r="E430" s="2"/>
      <c r="F430" s="2"/>
      <c r="G430" s="2"/>
      <c r="H430" s="2"/>
    </row>
    <row r="431" spans="1:8" s="20" customFormat="1" ht="14.25" customHeight="1">
      <c r="A431" s="17"/>
      <c r="B431" s="17"/>
      <c r="C431" s="2" t="s">
        <v>302</v>
      </c>
      <c r="D431" s="2"/>
      <c r="E431" s="2"/>
      <c r="F431" s="2"/>
      <c r="G431" s="2"/>
      <c r="H431" s="2"/>
    </row>
    <row r="432" spans="1:8" s="20" customFormat="1" ht="27.75" customHeight="1">
      <c r="A432" s="17"/>
      <c r="B432" s="17"/>
      <c r="C432" s="2" t="s">
        <v>278</v>
      </c>
      <c r="D432" s="2"/>
      <c r="E432" s="2"/>
      <c r="F432" s="2"/>
      <c r="G432" s="2"/>
      <c r="H432" s="2"/>
    </row>
    <row r="433" spans="1:8" s="20" customFormat="1" ht="24.75" customHeight="1">
      <c r="A433" s="17"/>
      <c r="B433" s="17"/>
      <c r="C433" s="2" t="s">
        <v>279</v>
      </c>
      <c r="D433" s="2"/>
      <c r="E433" s="2"/>
      <c r="F433" s="2"/>
      <c r="G433" s="2"/>
      <c r="H433" s="2"/>
    </row>
    <row r="434" spans="1:8" s="20" customFormat="1" ht="14.25" customHeight="1">
      <c r="A434" s="17"/>
      <c r="B434" s="17"/>
      <c r="C434" s="2" t="s">
        <v>281</v>
      </c>
      <c r="D434" s="2"/>
      <c r="E434" s="2"/>
      <c r="F434" s="2"/>
      <c r="G434" s="2"/>
      <c r="H434" s="2"/>
    </row>
    <row r="435" spans="1:8" s="20" customFormat="1" ht="15" customHeight="1">
      <c r="A435" s="17"/>
      <c r="B435" s="17"/>
      <c r="C435" s="2" t="s">
        <v>280</v>
      </c>
      <c r="D435" s="2"/>
      <c r="E435" s="2"/>
      <c r="F435" s="2"/>
      <c r="G435" s="2"/>
      <c r="H435" s="2"/>
    </row>
    <row r="436" spans="1:8" s="20" customFormat="1" ht="39.75" customHeight="1">
      <c r="A436" s="17"/>
      <c r="B436" s="17"/>
      <c r="C436" s="41" t="s">
        <v>355</v>
      </c>
      <c r="D436" s="41"/>
      <c r="E436" s="41"/>
      <c r="F436" s="41"/>
      <c r="G436" s="41"/>
      <c r="H436" s="41"/>
    </row>
    <row r="437" spans="1:8" s="20" customFormat="1" ht="4.5" customHeight="1">
      <c r="A437" s="17"/>
      <c r="B437" s="17"/>
      <c r="C437" s="1"/>
      <c r="D437" s="1"/>
      <c r="E437" s="1"/>
      <c r="F437" s="1"/>
      <c r="G437" s="1"/>
      <c r="H437" s="1"/>
    </row>
    <row r="438" spans="1:8" s="63" customFormat="1" ht="24" customHeight="1">
      <c r="A438" s="29"/>
      <c r="B438" s="29">
        <v>853</v>
      </c>
      <c r="C438" s="30" t="s">
        <v>36</v>
      </c>
      <c r="D438" s="31">
        <v>22488237</v>
      </c>
      <c r="E438" s="31">
        <f>E439+E441+E444</f>
        <v>151785</v>
      </c>
      <c r="F438" s="31">
        <f>F439+F441+F444</f>
        <v>306000</v>
      </c>
      <c r="G438" s="31">
        <f>G439+G441+G444</f>
        <v>0</v>
      </c>
      <c r="H438" s="31">
        <f>D438+E438-F438</f>
        <v>22334022</v>
      </c>
    </row>
    <row r="439" spans="1:8" s="20" customFormat="1" ht="28.5" customHeight="1">
      <c r="A439" s="17"/>
      <c r="B439" s="47">
        <v>85324</v>
      </c>
      <c r="C439" s="37" t="s">
        <v>77</v>
      </c>
      <c r="D439" s="49">
        <v>2155251</v>
      </c>
      <c r="E439" s="49">
        <v>62794</v>
      </c>
      <c r="F439" s="49">
        <v>0</v>
      </c>
      <c r="G439" s="49">
        <v>0</v>
      </c>
      <c r="H439" s="49">
        <f>D439+E439-F439</f>
        <v>2218045</v>
      </c>
    </row>
    <row r="440" spans="1:8" s="20" customFormat="1" ht="53.25" customHeight="1">
      <c r="A440" s="17"/>
      <c r="B440" s="17"/>
      <c r="C440" s="2" t="s">
        <v>486</v>
      </c>
      <c r="D440" s="2"/>
      <c r="E440" s="2"/>
      <c r="F440" s="2"/>
      <c r="G440" s="2"/>
      <c r="H440" s="2"/>
    </row>
    <row r="441" spans="1:8" s="20" customFormat="1" ht="21" customHeight="1">
      <c r="A441" s="17"/>
      <c r="B441" s="17">
        <v>85332</v>
      </c>
      <c r="C441" s="37" t="s">
        <v>104</v>
      </c>
      <c r="D441" s="38">
        <v>15853872</v>
      </c>
      <c r="E441" s="38">
        <v>58991</v>
      </c>
      <c r="F441" s="38">
        <v>26000</v>
      </c>
      <c r="G441" s="38"/>
      <c r="H441" s="38">
        <f>D441+E441-F441</f>
        <v>15886863</v>
      </c>
    </row>
    <row r="442" spans="1:8" s="32" customFormat="1" ht="41.25" customHeight="1">
      <c r="A442" s="40"/>
      <c r="B442" s="40"/>
      <c r="C442" s="2" t="s">
        <v>303</v>
      </c>
      <c r="D442" s="2"/>
      <c r="E442" s="2"/>
      <c r="F442" s="2"/>
      <c r="G442" s="2"/>
      <c r="H442" s="2"/>
    </row>
    <row r="443" spans="1:8" s="20" customFormat="1" ht="41.25" customHeight="1">
      <c r="A443" s="17"/>
      <c r="B443" s="17"/>
      <c r="C443" s="91" t="s">
        <v>263</v>
      </c>
      <c r="D443" s="91"/>
      <c r="E443" s="91"/>
      <c r="F443" s="91"/>
      <c r="G443" s="91"/>
      <c r="H443" s="91"/>
    </row>
    <row r="444" spans="1:8" s="20" customFormat="1" ht="20.25" customHeight="1">
      <c r="A444" s="17"/>
      <c r="B444" s="17">
        <v>85395</v>
      </c>
      <c r="C444" s="37" t="s">
        <v>21</v>
      </c>
      <c r="D444" s="38">
        <v>2805114</v>
      </c>
      <c r="E444" s="38">
        <v>30000</v>
      </c>
      <c r="F444" s="38">
        <v>280000</v>
      </c>
      <c r="G444" s="38">
        <v>0</v>
      </c>
      <c r="H444" s="38">
        <f>D444+E444-F444</f>
        <v>2555114</v>
      </c>
    </row>
    <row r="445" spans="1:8" s="34" customFormat="1" ht="54.75" customHeight="1">
      <c r="A445" s="33"/>
      <c r="B445" s="33"/>
      <c r="C445" s="2" t="s">
        <v>166</v>
      </c>
      <c r="D445" s="2"/>
      <c r="E445" s="2"/>
      <c r="F445" s="2"/>
      <c r="G445" s="2"/>
      <c r="H445" s="2"/>
    </row>
    <row r="446" spans="1:8" s="20" customFormat="1" ht="41.25" customHeight="1">
      <c r="A446" s="17"/>
      <c r="B446" s="17"/>
      <c r="C446" s="2" t="s">
        <v>304</v>
      </c>
      <c r="D446" s="2"/>
      <c r="E446" s="2"/>
      <c r="F446" s="2"/>
      <c r="G446" s="2"/>
      <c r="H446" s="2"/>
    </row>
    <row r="447" spans="1:8" s="20" customFormat="1" ht="3.75" customHeight="1">
      <c r="A447" s="17"/>
      <c r="B447" s="17"/>
      <c r="C447" s="1"/>
      <c r="D447" s="1"/>
      <c r="E447" s="1"/>
      <c r="F447" s="1"/>
      <c r="G447" s="1"/>
      <c r="H447" s="43"/>
    </row>
    <row r="448" spans="1:8" s="32" customFormat="1" ht="25.5" customHeight="1">
      <c r="A448" s="29"/>
      <c r="B448" s="29">
        <v>854</v>
      </c>
      <c r="C448" s="30" t="s">
        <v>37</v>
      </c>
      <c r="D448" s="31">
        <v>55480456</v>
      </c>
      <c r="E448" s="31">
        <f>E449+E462</f>
        <v>702651</v>
      </c>
      <c r="F448" s="31">
        <f>F449+F462</f>
        <v>3075702</v>
      </c>
      <c r="G448" s="31">
        <f>G449+G462</f>
        <v>688086</v>
      </c>
      <c r="H448" s="31">
        <f>D448+E448-F448</f>
        <v>53107405</v>
      </c>
    </row>
    <row r="449" spans="1:8" s="20" customFormat="1" ht="21.75" customHeight="1">
      <c r="A449" s="17"/>
      <c r="B449" s="17">
        <v>85403</v>
      </c>
      <c r="C449" s="37" t="s">
        <v>64</v>
      </c>
      <c r="D449" s="38">
        <v>41976033</v>
      </c>
      <c r="E449" s="38">
        <v>702651</v>
      </c>
      <c r="F449" s="38">
        <v>3052702</v>
      </c>
      <c r="G449" s="38">
        <v>688086</v>
      </c>
      <c r="H449" s="38">
        <f>D449+E449-F449</f>
        <v>39625982</v>
      </c>
    </row>
    <row r="450" spans="1:8" s="20" customFormat="1" ht="19.5" customHeight="1">
      <c r="A450" s="17"/>
      <c r="B450" s="94"/>
      <c r="C450" s="46" t="s">
        <v>146</v>
      </c>
      <c r="D450" s="46"/>
      <c r="E450" s="46"/>
      <c r="F450" s="46"/>
      <c r="G450" s="46"/>
      <c r="H450" s="46"/>
    </row>
    <row r="451" spans="1:8" s="20" customFormat="1" ht="19.5" customHeight="1">
      <c r="A451" s="17"/>
      <c r="B451" s="94"/>
      <c r="C451" s="2" t="s">
        <v>394</v>
      </c>
      <c r="D451" s="2"/>
      <c r="E451" s="2"/>
      <c r="F451" s="2"/>
      <c r="G451" s="2"/>
      <c r="H451" s="2"/>
    </row>
    <row r="452" spans="1:8" s="20" customFormat="1" ht="51.75" customHeight="1">
      <c r="A452" s="17"/>
      <c r="B452" s="17"/>
      <c r="C452" s="2" t="s">
        <v>500</v>
      </c>
      <c r="D452" s="2"/>
      <c r="E452" s="2"/>
      <c r="F452" s="2"/>
      <c r="G452" s="2"/>
      <c r="H452" s="2"/>
    </row>
    <row r="453" spans="1:8" s="20" customFormat="1" ht="15.75" customHeight="1">
      <c r="A453" s="17"/>
      <c r="B453" s="94"/>
      <c r="C453" s="2" t="s">
        <v>395</v>
      </c>
      <c r="D453" s="2"/>
      <c r="E453" s="2"/>
      <c r="F453" s="2"/>
      <c r="G453" s="2"/>
      <c r="H453" s="2"/>
    </row>
    <row r="454" spans="1:8" s="20" customFormat="1" ht="15.75" customHeight="1">
      <c r="A454" s="17"/>
      <c r="B454" s="94"/>
      <c r="C454" s="2" t="s">
        <v>305</v>
      </c>
      <c r="D454" s="2"/>
      <c r="E454" s="2"/>
      <c r="F454" s="2"/>
      <c r="G454" s="2"/>
      <c r="H454" s="2"/>
    </row>
    <row r="455" spans="1:8" s="20" customFormat="1" ht="54" customHeight="1">
      <c r="A455" s="17"/>
      <c r="B455" s="17"/>
      <c r="C455" s="8" t="s">
        <v>207</v>
      </c>
      <c r="D455" s="8"/>
      <c r="E455" s="8"/>
      <c r="F455" s="8"/>
      <c r="G455" s="8"/>
      <c r="H455" s="8"/>
    </row>
    <row r="456" spans="1:8" s="20" customFormat="1" ht="66.75" customHeight="1">
      <c r="A456" s="17"/>
      <c r="B456" s="94"/>
      <c r="C456" s="2" t="s">
        <v>306</v>
      </c>
      <c r="D456" s="2"/>
      <c r="E456" s="2"/>
      <c r="F456" s="2"/>
      <c r="G456" s="2"/>
      <c r="H456" s="2"/>
    </row>
    <row r="457" spans="1:8" s="20" customFormat="1" ht="51.75" customHeight="1">
      <c r="A457" s="17"/>
      <c r="B457" s="94"/>
      <c r="C457" s="2" t="s">
        <v>487</v>
      </c>
      <c r="D457" s="2"/>
      <c r="E457" s="2"/>
      <c r="F457" s="2"/>
      <c r="G457" s="2"/>
      <c r="H457" s="2"/>
    </row>
    <row r="458" spans="1:8" s="20" customFormat="1" ht="28.5" customHeight="1">
      <c r="A458" s="17"/>
      <c r="B458" s="94"/>
      <c r="C458" s="2" t="s">
        <v>523</v>
      </c>
      <c r="D458" s="2"/>
      <c r="E458" s="2"/>
      <c r="F458" s="2"/>
      <c r="G458" s="2"/>
      <c r="H458" s="2"/>
    </row>
    <row r="459" spans="1:8" s="20" customFormat="1" ht="28.5" customHeight="1">
      <c r="A459" s="17"/>
      <c r="B459" s="94"/>
      <c r="C459" s="2" t="s">
        <v>524</v>
      </c>
      <c r="D459" s="2"/>
      <c r="E459" s="2"/>
      <c r="F459" s="2"/>
      <c r="G459" s="2"/>
      <c r="H459" s="2"/>
    </row>
    <row r="460" spans="1:8" s="20" customFormat="1" ht="28.5" customHeight="1">
      <c r="A460" s="17"/>
      <c r="B460" s="94"/>
      <c r="C460" s="2" t="s">
        <v>525</v>
      </c>
      <c r="D460" s="2"/>
      <c r="E460" s="2"/>
      <c r="F460" s="2"/>
      <c r="G460" s="2"/>
      <c r="H460" s="2"/>
    </row>
    <row r="461" spans="1:8" s="20" customFormat="1" ht="42.75" customHeight="1">
      <c r="A461" s="17"/>
      <c r="B461" s="17"/>
      <c r="C461" s="2" t="s">
        <v>396</v>
      </c>
      <c r="D461" s="2"/>
      <c r="E461" s="2"/>
      <c r="F461" s="2"/>
      <c r="G461" s="2"/>
      <c r="H461" s="2"/>
    </row>
    <row r="462" spans="1:8" s="20" customFormat="1" ht="25.5" customHeight="1">
      <c r="A462" s="17"/>
      <c r="B462" s="17">
        <v>85446</v>
      </c>
      <c r="C462" s="37" t="s">
        <v>119</v>
      </c>
      <c r="D462" s="38">
        <v>100000</v>
      </c>
      <c r="E462" s="38">
        <v>0</v>
      </c>
      <c r="F462" s="38">
        <v>23000</v>
      </c>
      <c r="G462" s="38">
        <v>0</v>
      </c>
      <c r="H462" s="38">
        <f>D462+E462-F462</f>
        <v>77000</v>
      </c>
    </row>
    <row r="463" spans="1:8" s="20" customFormat="1" ht="57.75" customHeight="1">
      <c r="A463" s="17"/>
      <c r="B463" s="17"/>
      <c r="C463" s="2" t="s">
        <v>307</v>
      </c>
      <c r="D463" s="2"/>
      <c r="E463" s="2"/>
      <c r="F463" s="2"/>
      <c r="G463" s="2"/>
      <c r="H463" s="2"/>
    </row>
    <row r="464" spans="1:8" s="20" customFormat="1" ht="27.75" customHeight="1">
      <c r="A464" s="102"/>
      <c r="B464" s="102"/>
      <c r="C464" s="1"/>
      <c r="D464" s="1"/>
      <c r="E464" s="1"/>
      <c r="F464" s="1"/>
      <c r="G464" s="1"/>
      <c r="H464" s="1"/>
    </row>
    <row r="465" spans="1:8" s="20" customFormat="1" ht="6.75" customHeight="1">
      <c r="A465" s="102"/>
      <c r="B465" s="102"/>
      <c r="C465" s="1"/>
      <c r="D465" s="1"/>
      <c r="E465" s="1"/>
      <c r="F465" s="1"/>
      <c r="G465" s="1"/>
      <c r="H465" s="1"/>
    </row>
    <row r="466" spans="1:8" s="63" customFormat="1" ht="23.25" customHeight="1">
      <c r="A466" s="29"/>
      <c r="B466" s="29">
        <v>855</v>
      </c>
      <c r="C466" s="30" t="s">
        <v>252</v>
      </c>
      <c r="D466" s="31">
        <v>1761000</v>
      </c>
      <c r="E466" s="31">
        <f>E467</f>
        <v>7883255</v>
      </c>
      <c r="F466" s="31">
        <f>F467</f>
        <v>0</v>
      </c>
      <c r="G466" s="31">
        <f>G467</f>
        <v>0</v>
      </c>
      <c r="H466" s="31">
        <f>D466+E466-F466</f>
        <v>9644255</v>
      </c>
    </row>
    <row r="467" spans="1:8" s="20" customFormat="1" ht="23.25" customHeight="1">
      <c r="A467" s="17"/>
      <c r="B467" s="36" t="s">
        <v>253</v>
      </c>
      <c r="C467" s="37" t="s">
        <v>21</v>
      </c>
      <c r="D467" s="38">
        <v>0</v>
      </c>
      <c r="E467" s="38">
        <v>7883255</v>
      </c>
      <c r="F467" s="38">
        <v>0</v>
      </c>
      <c r="G467" s="38">
        <v>0</v>
      </c>
      <c r="H467" s="38">
        <f>D467+E467-F467</f>
        <v>7883255</v>
      </c>
    </row>
    <row r="468" spans="1:8" s="20" customFormat="1" ht="27" customHeight="1">
      <c r="A468" s="17"/>
      <c r="B468" s="17"/>
      <c r="C468" s="2" t="s">
        <v>397</v>
      </c>
      <c r="D468" s="2"/>
      <c r="E468" s="2"/>
      <c r="F468" s="2"/>
      <c r="G468" s="2"/>
      <c r="H468" s="2"/>
    </row>
    <row r="469" spans="1:8" s="20" customFormat="1" ht="28.5" customHeight="1">
      <c r="A469" s="17"/>
      <c r="B469" s="17"/>
      <c r="C469" s="8" t="s">
        <v>490</v>
      </c>
      <c r="D469" s="8"/>
      <c r="E469" s="8"/>
      <c r="F469" s="8"/>
      <c r="G469" s="8"/>
      <c r="H469" s="8"/>
    </row>
    <row r="470" spans="1:8" s="20" customFormat="1" ht="14.25" customHeight="1">
      <c r="A470" s="17"/>
      <c r="B470" s="17"/>
      <c r="C470" s="2" t="s">
        <v>489</v>
      </c>
      <c r="D470" s="2"/>
      <c r="E470" s="2"/>
      <c r="F470" s="2"/>
      <c r="G470" s="2"/>
      <c r="H470" s="2"/>
    </row>
    <row r="471" spans="1:8" s="20" customFormat="1" ht="14.25" customHeight="1">
      <c r="A471" s="17"/>
      <c r="B471" s="17"/>
      <c r="C471" s="2" t="s">
        <v>488</v>
      </c>
      <c r="D471" s="2"/>
      <c r="E471" s="2"/>
      <c r="F471" s="2"/>
      <c r="G471" s="2"/>
      <c r="H471" s="2"/>
    </row>
    <row r="472" spans="1:8" s="20" customFormat="1" ht="14.25" customHeight="1">
      <c r="A472" s="17"/>
      <c r="B472" s="17"/>
      <c r="C472" s="2" t="s">
        <v>491</v>
      </c>
      <c r="D472" s="2"/>
      <c r="E472" s="2"/>
      <c r="F472" s="2"/>
      <c r="G472" s="2"/>
      <c r="H472" s="2"/>
    </row>
    <row r="473" spans="1:8" s="20" customFormat="1" ht="27.75" customHeight="1">
      <c r="A473" s="17"/>
      <c r="B473" s="17"/>
      <c r="C473" s="2" t="s">
        <v>492</v>
      </c>
      <c r="D473" s="2"/>
      <c r="E473" s="2"/>
      <c r="F473" s="2"/>
      <c r="G473" s="2"/>
      <c r="H473" s="2"/>
    </row>
    <row r="474" spans="1:8" s="20" customFormat="1" ht="24.75" customHeight="1">
      <c r="A474" s="17"/>
      <c r="B474" s="17"/>
      <c r="C474" s="2" t="s">
        <v>493</v>
      </c>
      <c r="D474" s="2"/>
      <c r="E474" s="2"/>
      <c r="F474" s="2"/>
      <c r="G474" s="2"/>
      <c r="H474" s="2"/>
    </row>
    <row r="475" spans="1:8" s="20" customFormat="1" ht="15" customHeight="1">
      <c r="A475" s="17"/>
      <c r="B475" s="17"/>
      <c r="C475" s="2" t="s">
        <v>494</v>
      </c>
      <c r="D475" s="2"/>
      <c r="E475" s="2"/>
      <c r="F475" s="2"/>
      <c r="G475" s="2"/>
      <c r="H475" s="2"/>
    </row>
    <row r="476" spans="1:8" s="20" customFormat="1" ht="14.25" customHeight="1">
      <c r="A476" s="17"/>
      <c r="B476" s="17"/>
      <c r="C476" s="2" t="s">
        <v>528</v>
      </c>
      <c r="D476" s="2"/>
      <c r="E476" s="2"/>
      <c r="F476" s="2"/>
      <c r="G476" s="2"/>
      <c r="H476" s="2"/>
    </row>
    <row r="477" spans="1:8" s="20" customFormat="1" ht="26.25" customHeight="1">
      <c r="A477" s="17"/>
      <c r="B477" s="17"/>
      <c r="C477" s="2" t="s">
        <v>495</v>
      </c>
      <c r="D477" s="2"/>
      <c r="E477" s="2"/>
      <c r="F477" s="2"/>
      <c r="G477" s="2"/>
      <c r="H477" s="2"/>
    </row>
    <row r="478" spans="1:8" s="20" customFormat="1" ht="18.75" customHeight="1">
      <c r="A478" s="17"/>
      <c r="B478" s="17"/>
      <c r="C478" s="2" t="s">
        <v>496</v>
      </c>
      <c r="D478" s="2"/>
      <c r="E478" s="2"/>
      <c r="F478" s="2"/>
      <c r="G478" s="2"/>
      <c r="H478" s="2"/>
    </row>
    <row r="479" spans="1:8" s="20" customFormat="1" ht="3.75" customHeight="1">
      <c r="A479" s="17"/>
      <c r="B479" s="36"/>
      <c r="C479" s="37"/>
      <c r="D479" s="38"/>
      <c r="E479" s="38"/>
      <c r="F479" s="38"/>
      <c r="G479" s="38"/>
      <c r="H479" s="38"/>
    </row>
    <row r="480" spans="1:8" s="63" customFormat="1" ht="23.25" customHeight="1">
      <c r="A480" s="29"/>
      <c r="B480" s="29">
        <v>900</v>
      </c>
      <c r="C480" s="30" t="s">
        <v>59</v>
      </c>
      <c r="D480" s="31">
        <v>19449762</v>
      </c>
      <c r="E480" s="31">
        <f>E493+E481+E486+E484+E489+E491</f>
        <v>365506</v>
      </c>
      <c r="F480" s="31">
        <f>F493+F481+F486+F484+F489+F491</f>
        <v>4412736</v>
      </c>
      <c r="G480" s="31">
        <f>G493+G481+G486+G484+G489+G491</f>
        <v>1961794</v>
      </c>
      <c r="H480" s="31">
        <f>D480+E480-F480</f>
        <v>15402532</v>
      </c>
    </row>
    <row r="481" spans="1:8" s="20" customFormat="1" ht="18" customHeight="1">
      <c r="A481" s="17"/>
      <c r="B481" s="36" t="s">
        <v>181</v>
      </c>
      <c r="C481" s="37" t="s">
        <v>182</v>
      </c>
      <c r="D481" s="38">
        <v>0</v>
      </c>
      <c r="E481" s="38">
        <v>45710</v>
      </c>
      <c r="F481" s="38">
        <v>0</v>
      </c>
      <c r="G481" s="38">
        <v>0</v>
      </c>
      <c r="H481" s="38">
        <f>D481+E481-F481</f>
        <v>45710</v>
      </c>
    </row>
    <row r="482" spans="1:8" s="20" customFormat="1" ht="54" customHeight="1">
      <c r="A482" s="17"/>
      <c r="B482" s="36"/>
      <c r="C482" s="2" t="s">
        <v>187</v>
      </c>
      <c r="D482" s="2"/>
      <c r="E482" s="2"/>
      <c r="F482" s="2"/>
      <c r="G482" s="2"/>
      <c r="H482" s="2"/>
    </row>
    <row r="483" spans="1:8" s="20" customFormat="1" ht="28.5" customHeight="1">
      <c r="A483" s="17"/>
      <c r="B483" s="36"/>
      <c r="C483" s="2" t="s">
        <v>180</v>
      </c>
      <c r="D483" s="2"/>
      <c r="E483" s="2"/>
      <c r="F483" s="2"/>
      <c r="G483" s="2"/>
      <c r="H483" s="2"/>
    </row>
    <row r="484" spans="1:8" s="20" customFormat="1" ht="17.25" customHeight="1">
      <c r="A484" s="17"/>
      <c r="B484" s="17">
        <v>90005</v>
      </c>
      <c r="C484" s="66" t="s">
        <v>188</v>
      </c>
      <c r="D484" s="38">
        <v>147000</v>
      </c>
      <c r="E484" s="38">
        <v>0</v>
      </c>
      <c r="F484" s="38">
        <v>10000</v>
      </c>
      <c r="G484" s="38">
        <v>0</v>
      </c>
      <c r="H484" s="38">
        <f>D484+E484-F484</f>
        <v>137000</v>
      </c>
    </row>
    <row r="485" spans="1:8" s="20" customFormat="1" ht="68.25" customHeight="1">
      <c r="A485" s="17"/>
      <c r="B485" s="36"/>
      <c r="C485" s="2" t="s">
        <v>497</v>
      </c>
      <c r="D485" s="2"/>
      <c r="E485" s="2"/>
      <c r="F485" s="2"/>
      <c r="G485" s="2"/>
      <c r="H485" s="2"/>
    </row>
    <row r="486" spans="1:8" s="20" customFormat="1" ht="18" customHeight="1">
      <c r="A486" s="17"/>
      <c r="B486" s="36" t="s">
        <v>183</v>
      </c>
      <c r="C486" s="37" t="s">
        <v>184</v>
      </c>
      <c r="D486" s="38">
        <v>0</v>
      </c>
      <c r="E486" s="38">
        <v>15909</v>
      </c>
      <c r="F486" s="38">
        <v>0</v>
      </c>
      <c r="G486" s="38">
        <v>0</v>
      </c>
      <c r="H486" s="38">
        <f>D486+E486-F486</f>
        <v>15909</v>
      </c>
    </row>
    <row r="487" spans="1:8" s="20" customFormat="1" ht="55.5" customHeight="1">
      <c r="A487" s="17"/>
      <c r="B487" s="36"/>
      <c r="C487" s="2" t="s">
        <v>185</v>
      </c>
      <c r="D487" s="2"/>
      <c r="E487" s="2"/>
      <c r="F487" s="2"/>
      <c r="G487" s="2"/>
      <c r="H487" s="2"/>
    </row>
    <row r="488" spans="1:8" s="20" customFormat="1" ht="28.5" customHeight="1">
      <c r="A488" s="17"/>
      <c r="B488" s="36"/>
      <c r="C488" s="2" t="s">
        <v>180</v>
      </c>
      <c r="D488" s="2"/>
      <c r="E488" s="2"/>
      <c r="F488" s="2"/>
      <c r="G488" s="2"/>
      <c r="H488" s="2"/>
    </row>
    <row r="489" spans="1:8" s="20" customFormat="1" ht="29.25" customHeight="1">
      <c r="A489" s="17"/>
      <c r="B489" s="47">
        <v>90019</v>
      </c>
      <c r="C489" s="37" t="s">
        <v>232</v>
      </c>
      <c r="D489" s="49">
        <v>869873</v>
      </c>
      <c r="E489" s="49">
        <v>45000</v>
      </c>
      <c r="F489" s="49">
        <v>45000</v>
      </c>
      <c r="G489" s="49">
        <v>0</v>
      </c>
      <c r="H489" s="49">
        <f>D489+E489-F489</f>
        <v>869873</v>
      </c>
    </row>
    <row r="490" spans="1:8" s="34" customFormat="1" ht="31.5" customHeight="1">
      <c r="A490" s="33"/>
      <c r="B490" s="33"/>
      <c r="C490" s="2" t="s">
        <v>233</v>
      </c>
      <c r="D490" s="2"/>
      <c r="E490" s="2"/>
      <c r="F490" s="2"/>
      <c r="G490" s="2"/>
      <c r="H490" s="2"/>
    </row>
    <row r="491" spans="1:8" s="20" customFormat="1" ht="18" customHeight="1">
      <c r="A491" s="17"/>
      <c r="B491" s="36" t="s">
        <v>242</v>
      </c>
      <c r="C491" s="37" t="s">
        <v>243</v>
      </c>
      <c r="D491" s="38">
        <v>5490458</v>
      </c>
      <c r="E491" s="38">
        <v>45000</v>
      </c>
      <c r="F491" s="38">
        <v>0</v>
      </c>
      <c r="G491" s="38">
        <v>0</v>
      </c>
      <c r="H491" s="38">
        <f>D491+E491-F491</f>
        <v>5535458</v>
      </c>
    </row>
    <row r="492" spans="1:8" s="20" customFormat="1" ht="64.5" customHeight="1">
      <c r="A492" s="17"/>
      <c r="B492" s="17"/>
      <c r="C492" s="8" t="s">
        <v>308</v>
      </c>
      <c r="D492" s="8"/>
      <c r="E492" s="8"/>
      <c r="F492" s="8"/>
      <c r="G492" s="8"/>
      <c r="H492" s="8"/>
    </row>
    <row r="493" spans="1:8" s="20" customFormat="1" ht="18" customHeight="1">
      <c r="A493" s="17"/>
      <c r="B493" s="36" t="s">
        <v>97</v>
      </c>
      <c r="C493" s="37" t="s">
        <v>21</v>
      </c>
      <c r="D493" s="38">
        <v>12875231</v>
      </c>
      <c r="E493" s="38">
        <v>213887</v>
      </c>
      <c r="F493" s="38">
        <v>4357736</v>
      </c>
      <c r="G493" s="38">
        <v>1961794</v>
      </c>
      <c r="H493" s="38">
        <f>D493+E493-F493</f>
        <v>8731382</v>
      </c>
    </row>
    <row r="494" spans="1:8" s="20" customFormat="1" ht="16.5" customHeight="1">
      <c r="A494" s="17"/>
      <c r="B494" s="17"/>
      <c r="C494" s="46" t="s">
        <v>235</v>
      </c>
      <c r="D494" s="46"/>
      <c r="E494" s="46"/>
      <c r="F494" s="46"/>
      <c r="G494" s="46"/>
      <c r="H494" s="46"/>
    </row>
    <row r="495" spans="1:8" s="34" customFormat="1" ht="39" customHeight="1">
      <c r="A495" s="33"/>
      <c r="B495" s="33"/>
      <c r="C495" s="2" t="s">
        <v>236</v>
      </c>
      <c r="D495" s="2"/>
      <c r="E495" s="2"/>
      <c r="F495" s="2"/>
      <c r="G495" s="2"/>
      <c r="H495" s="2"/>
    </row>
    <row r="496" spans="1:8" s="20" customFormat="1" ht="40.5" customHeight="1">
      <c r="A496" s="17"/>
      <c r="B496" s="17"/>
      <c r="C496" s="2" t="s">
        <v>398</v>
      </c>
      <c r="D496" s="2"/>
      <c r="E496" s="2"/>
      <c r="F496" s="2"/>
      <c r="G496" s="2"/>
      <c r="H496" s="2"/>
    </row>
    <row r="497" spans="1:8" s="20" customFormat="1" ht="40.5" customHeight="1">
      <c r="A497" s="17"/>
      <c r="B497" s="17"/>
      <c r="C497" s="2" t="s">
        <v>309</v>
      </c>
      <c r="D497" s="2"/>
      <c r="E497" s="2"/>
      <c r="F497" s="2"/>
      <c r="G497" s="2"/>
      <c r="H497" s="2"/>
    </row>
    <row r="498" spans="1:8" s="20" customFormat="1" ht="29.25" customHeight="1">
      <c r="A498" s="17"/>
      <c r="B498" s="17"/>
      <c r="C498" s="41" t="s">
        <v>141</v>
      </c>
      <c r="D498" s="41"/>
      <c r="E498" s="41"/>
      <c r="F498" s="41"/>
      <c r="G498" s="41"/>
      <c r="H498" s="41"/>
    </row>
    <row r="499" spans="1:8" s="20" customFormat="1" ht="14.25" customHeight="1">
      <c r="A499" s="17"/>
      <c r="B499" s="17"/>
      <c r="C499" s="8" t="s">
        <v>237</v>
      </c>
      <c r="D499" s="8"/>
      <c r="E499" s="8"/>
      <c r="F499" s="8"/>
      <c r="G499" s="8"/>
      <c r="H499" s="8"/>
    </row>
    <row r="500" spans="1:8" s="20" customFormat="1" ht="14.25" customHeight="1">
      <c r="A500" s="17"/>
      <c r="B500" s="17"/>
      <c r="C500" s="8" t="s">
        <v>238</v>
      </c>
      <c r="D500" s="8"/>
      <c r="E500" s="8"/>
      <c r="F500" s="8"/>
      <c r="G500" s="8"/>
      <c r="H500" s="8"/>
    </row>
    <row r="501" spans="1:8" s="20" customFormat="1" ht="14.25" customHeight="1">
      <c r="A501" s="17"/>
      <c r="B501" s="17"/>
      <c r="C501" s="8" t="s">
        <v>239</v>
      </c>
      <c r="D501" s="8"/>
      <c r="E501" s="8"/>
      <c r="F501" s="8"/>
      <c r="G501" s="8"/>
      <c r="H501" s="8"/>
    </row>
    <row r="502" spans="1:8" s="20" customFormat="1" ht="27" customHeight="1">
      <c r="A502" s="17"/>
      <c r="B502" s="17"/>
      <c r="C502" s="55" t="s">
        <v>399</v>
      </c>
      <c r="D502" s="55"/>
      <c r="E502" s="55"/>
      <c r="F502" s="55"/>
      <c r="G502" s="55"/>
      <c r="H502" s="55"/>
    </row>
    <row r="503" spans="1:8" s="20" customFormat="1" ht="28.5" customHeight="1">
      <c r="A503" s="17"/>
      <c r="B503" s="17"/>
      <c r="C503" s="8" t="s">
        <v>142</v>
      </c>
      <c r="D503" s="8"/>
      <c r="E503" s="8"/>
      <c r="F503" s="8"/>
      <c r="G503" s="8"/>
      <c r="H503" s="8"/>
    </row>
    <row r="504" spans="1:8" s="20" customFormat="1" ht="4.5" customHeight="1">
      <c r="A504" s="17"/>
      <c r="B504" s="17"/>
      <c r="C504" s="1"/>
      <c r="D504" s="1"/>
      <c r="E504" s="1"/>
      <c r="F504" s="1"/>
      <c r="G504" s="1"/>
      <c r="H504" s="1"/>
    </row>
    <row r="505" spans="1:8" s="63" customFormat="1" ht="22.5" customHeight="1">
      <c r="A505" s="103"/>
      <c r="B505" s="103">
        <v>921</v>
      </c>
      <c r="C505" s="104" t="s">
        <v>38</v>
      </c>
      <c r="D505" s="105">
        <v>110255906</v>
      </c>
      <c r="E505" s="105">
        <f>E540+E544+E568+E573+E506+E514+E531+E527+E563</f>
        <v>7344299</v>
      </c>
      <c r="F505" s="105">
        <f>F540+F544+F568+F573+F506+F514+F531+F527+F563</f>
        <v>55000</v>
      </c>
      <c r="G505" s="105">
        <f>G540+G544+G568+G573+G506+G514+G531+G527+G563</f>
        <v>140000</v>
      </c>
      <c r="H505" s="105">
        <f>D505+E505-F505</f>
        <v>117545205</v>
      </c>
    </row>
    <row r="506" spans="1:8" s="20" customFormat="1" ht="19.5" customHeight="1">
      <c r="A506" s="17"/>
      <c r="B506" s="17">
        <v>92105</v>
      </c>
      <c r="C506" s="37" t="s">
        <v>109</v>
      </c>
      <c r="D506" s="38">
        <v>1000000</v>
      </c>
      <c r="E506" s="38">
        <v>814988</v>
      </c>
      <c r="F506" s="38">
        <v>0</v>
      </c>
      <c r="G506" s="38">
        <v>0</v>
      </c>
      <c r="H506" s="38">
        <f>D506+E506-F506</f>
        <v>1814988</v>
      </c>
    </row>
    <row r="507" spans="1:8" s="20" customFormat="1" ht="29.25" customHeight="1">
      <c r="A507" s="17"/>
      <c r="B507" s="17"/>
      <c r="C507" s="8" t="s">
        <v>110</v>
      </c>
      <c r="D507" s="8"/>
      <c r="E507" s="8"/>
      <c r="F507" s="8"/>
      <c r="G507" s="8"/>
      <c r="H507" s="8"/>
    </row>
    <row r="508" spans="1:8" s="20" customFormat="1" ht="15" customHeight="1">
      <c r="A508" s="17"/>
      <c r="B508" s="17"/>
      <c r="C508" s="8" t="s">
        <v>221</v>
      </c>
      <c r="D508" s="8"/>
      <c r="E508" s="8"/>
      <c r="F508" s="8"/>
      <c r="G508" s="8"/>
      <c r="H508" s="8"/>
    </row>
    <row r="509" spans="1:8" s="20" customFormat="1" ht="24.75" customHeight="1">
      <c r="A509" s="17"/>
      <c r="B509" s="17"/>
      <c r="C509" s="8" t="s">
        <v>222</v>
      </c>
      <c r="D509" s="8"/>
      <c r="E509" s="8"/>
      <c r="F509" s="8"/>
      <c r="G509" s="8"/>
      <c r="H509" s="8"/>
    </row>
    <row r="510" spans="1:8" s="20" customFormat="1" ht="15" customHeight="1">
      <c r="A510" s="17"/>
      <c r="B510" s="17"/>
      <c r="C510" s="8" t="s">
        <v>115</v>
      </c>
      <c r="D510" s="8"/>
      <c r="E510" s="8"/>
      <c r="F510" s="8"/>
      <c r="G510" s="8"/>
      <c r="H510" s="8"/>
    </row>
    <row r="511" spans="1:8" s="20" customFormat="1" ht="15" customHeight="1">
      <c r="A511" s="17"/>
      <c r="B511" s="17"/>
      <c r="C511" s="8" t="s">
        <v>220</v>
      </c>
      <c r="D511" s="8"/>
      <c r="E511" s="8"/>
      <c r="F511" s="8"/>
      <c r="G511" s="8"/>
      <c r="H511" s="8"/>
    </row>
    <row r="512" spans="1:8" s="20" customFormat="1" ht="30.75" customHeight="1">
      <c r="A512" s="17"/>
      <c r="B512" s="17"/>
      <c r="C512" s="8" t="s">
        <v>223</v>
      </c>
      <c r="D512" s="8"/>
      <c r="E512" s="8"/>
      <c r="F512" s="8"/>
      <c r="G512" s="8"/>
      <c r="H512" s="8"/>
    </row>
    <row r="513" spans="1:8" s="20" customFormat="1" ht="33.75" customHeight="1">
      <c r="A513" s="17"/>
      <c r="B513" s="17"/>
      <c r="C513" s="8" t="s">
        <v>501</v>
      </c>
      <c r="D513" s="8"/>
      <c r="E513" s="8"/>
      <c r="F513" s="8"/>
      <c r="G513" s="8"/>
      <c r="H513" s="8"/>
    </row>
    <row r="514" spans="1:8" s="20" customFormat="1" ht="20.25" customHeight="1">
      <c r="A514" s="17"/>
      <c r="B514" s="17">
        <v>92106</v>
      </c>
      <c r="C514" s="37" t="s">
        <v>58</v>
      </c>
      <c r="D514" s="38">
        <v>28192598</v>
      </c>
      <c r="E514" s="38">
        <v>2389820</v>
      </c>
      <c r="F514" s="38">
        <v>0</v>
      </c>
      <c r="G514" s="38">
        <v>0</v>
      </c>
      <c r="H514" s="38">
        <f>D514+E514-F514</f>
        <v>30582418</v>
      </c>
    </row>
    <row r="515" spans="1:8" s="20" customFormat="1" ht="14.25" customHeight="1">
      <c r="A515" s="17"/>
      <c r="B515" s="17"/>
      <c r="C515" s="106" t="s">
        <v>121</v>
      </c>
      <c r="D515" s="106"/>
      <c r="E515" s="106"/>
      <c r="F515" s="106"/>
      <c r="G515" s="106"/>
      <c r="H515" s="106"/>
    </row>
    <row r="516" spans="1:8" s="20" customFormat="1" ht="14.25" customHeight="1">
      <c r="A516" s="17"/>
      <c r="B516" s="17"/>
      <c r="C516" s="106" t="s">
        <v>216</v>
      </c>
      <c r="D516" s="106"/>
      <c r="E516" s="106"/>
      <c r="F516" s="106"/>
      <c r="G516" s="106"/>
      <c r="H516" s="106"/>
    </row>
    <row r="517" spans="1:8" s="20" customFormat="1" ht="26.25" customHeight="1">
      <c r="A517" s="17"/>
      <c r="B517" s="17"/>
      <c r="C517" s="106" t="s">
        <v>217</v>
      </c>
      <c r="D517" s="106"/>
      <c r="E517" s="106"/>
      <c r="F517" s="106"/>
      <c r="G517" s="106"/>
      <c r="H517" s="106"/>
    </row>
    <row r="518" spans="1:8" s="63" customFormat="1" ht="82.5" customHeight="1">
      <c r="A518" s="40"/>
      <c r="B518" s="40"/>
      <c r="C518" s="2" t="s">
        <v>310</v>
      </c>
      <c r="D518" s="2"/>
      <c r="E518" s="2"/>
      <c r="F518" s="2"/>
      <c r="G518" s="2"/>
      <c r="H518" s="2"/>
    </row>
    <row r="519" spans="1:8" s="63" customFormat="1" ht="90" customHeight="1">
      <c r="A519" s="40"/>
      <c r="B519" s="40"/>
      <c r="C519" s="2" t="s">
        <v>400</v>
      </c>
      <c r="D519" s="2"/>
      <c r="E519" s="2"/>
      <c r="F519" s="2"/>
      <c r="G519" s="2"/>
      <c r="H519" s="2"/>
    </row>
    <row r="520" spans="1:8" s="63" customFormat="1" ht="96.75" customHeight="1">
      <c r="A520" s="40"/>
      <c r="B520" s="40"/>
      <c r="C520" s="2" t="s">
        <v>311</v>
      </c>
      <c r="D520" s="2"/>
      <c r="E520" s="2"/>
      <c r="F520" s="2"/>
      <c r="G520" s="2"/>
      <c r="H520" s="2"/>
    </row>
    <row r="521" spans="1:8" s="63" customFormat="1" ht="27.75" customHeight="1">
      <c r="A521" s="40"/>
      <c r="B521" s="40"/>
      <c r="C521" s="2" t="s">
        <v>218</v>
      </c>
      <c r="D521" s="2"/>
      <c r="E521" s="2"/>
      <c r="F521" s="2"/>
      <c r="G521" s="2"/>
      <c r="H521" s="2"/>
    </row>
    <row r="522" spans="1:8" s="63" customFormat="1" ht="70.5" customHeight="1">
      <c r="A522" s="40"/>
      <c r="B522" s="40"/>
      <c r="C522" s="2" t="s">
        <v>401</v>
      </c>
      <c r="D522" s="2"/>
      <c r="E522" s="2"/>
      <c r="F522" s="2"/>
      <c r="G522" s="2"/>
      <c r="H522" s="2"/>
    </row>
    <row r="523" spans="1:8" s="20" customFormat="1" ht="31.5" customHeight="1">
      <c r="A523" s="17"/>
      <c r="B523" s="17"/>
      <c r="C523" s="2" t="s">
        <v>312</v>
      </c>
      <c r="D523" s="2"/>
      <c r="E523" s="2"/>
      <c r="F523" s="2"/>
      <c r="G523" s="2"/>
      <c r="H523" s="2"/>
    </row>
    <row r="524" spans="1:8" s="34" customFormat="1" ht="15.75" customHeight="1">
      <c r="A524" s="33"/>
      <c r="B524" s="33"/>
      <c r="C524" s="46" t="s">
        <v>120</v>
      </c>
      <c r="D524" s="46"/>
      <c r="E524" s="46"/>
      <c r="F524" s="46"/>
      <c r="G524" s="46"/>
      <c r="H524" s="46"/>
    </row>
    <row r="525" spans="1:8" s="34" customFormat="1" ht="57" customHeight="1">
      <c r="A525" s="33"/>
      <c r="B525" s="33"/>
      <c r="C525" s="2" t="s">
        <v>498</v>
      </c>
      <c r="D525" s="2"/>
      <c r="E525" s="2"/>
      <c r="F525" s="2"/>
      <c r="G525" s="2"/>
      <c r="H525" s="2"/>
    </row>
    <row r="526" spans="1:8" s="34" customFormat="1" ht="33" customHeight="1">
      <c r="A526" s="33"/>
      <c r="B526" s="33"/>
      <c r="C526" s="2" t="s">
        <v>499</v>
      </c>
      <c r="D526" s="2"/>
      <c r="E526" s="2"/>
      <c r="F526" s="2"/>
      <c r="G526" s="2"/>
      <c r="H526" s="2"/>
    </row>
    <row r="527" spans="1:8" s="20" customFormat="1" ht="21.75" customHeight="1">
      <c r="A527" s="17"/>
      <c r="B527" s="17">
        <v>92108</v>
      </c>
      <c r="C527" s="37" t="s">
        <v>92</v>
      </c>
      <c r="D527" s="38">
        <v>12668216</v>
      </c>
      <c r="E527" s="38">
        <v>691709</v>
      </c>
      <c r="F527" s="38">
        <v>0</v>
      </c>
      <c r="G527" s="38">
        <v>0</v>
      </c>
      <c r="H527" s="38">
        <f>D527+E527-F527</f>
        <v>13359925</v>
      </c>
    </row>
    <row r="528" spans="1:8" s="20" customFormat="1" ht="21.75" customHeight="1">
      <c r="A528" s="17"/>
      <c r="B528" s="17"/>
      <c r="C528" s="41" t="s">
        <v>224</v>
      </c>
      <c r="D528" s="41"/>
      <c r="E528" s="41"/>
      <c r="F528" s="41"/>
      <c r="G528" s="41"/>
      <c r="H528" s="41"/>
    </row>
    <row r="529" spans="1:8" s="20" customFormat="1" ht="31.5" customHeight="1">
      <c r="A529" s="17"/>
      <c r="B529" s="17"/>
      <c r="C529" s="8" t="s">
        <v>402</v>
      </c>
      <c r="D529" s="8"/>
      <c r="E529" s="8"/>
      <c r="F529" s="8"/>
      <c r="G529" s="8"/>
      <c r="H529" s="8"/>
    </row>
    <row r="530" spans="1:8" s="34" customFormat="1" ht="64.5" customHeight="1">
      <c r="A530" s="33"/>
      <c r="B530" s="33"/>
      <c r="C530" s="2" t="s">
        <v>313</v>
      </c>
      <c r="D530" s="2"/>
      <c r="E530" s="2"/>
      <c r="F530" s="2"/>
      <c r="G530" s="2"/>
      <c r="H530" s="2"/>
    </row>
    <row r="531" spans="1:8" s="20" customFormat="1" ht="22.5" customHeight="1">
      <c r="A531" s="17"/>
      <c r="B531" s="17">
        <v>92109</v>
      </c>
      <c r="C531" s="37" t="s">
        <v>114</v>
      </c>
      <c r="D531" s="38">
        <v>6731661</v>
      </c>
      <c r="E531" s="38">
        <v>174378</v>
      </c>
      <c r="F531" s="38">
        <v>0</v>
      </c>
      <c r="G531" s="38">
        <v>0</v>
      </c>
      <c r="H531" s="38">
        <f>D531+E531-F531</f>
        <v>6906039</v>
      </c>
    </row>
    <row r="532" spans="1:8" s="20" customFormat="1" ht="58.5" customHeight="1">
      <c r="A532" s="17"/>
      <c r="B532" s="36"/>
      <c r="C532" s="2" t="s">
        <v>186</v>
      </c>
      <c r="D532" s="2"/>
      <c r="E532" s="2"/>
      <c r="F532" s="2"/>
      <c r="G532" s="2"/>
      <c r="H532" s="2"/>
    </row>
    <row r="533" spans="1:8" s="20" customFormat="1" ht="28.5" customHeight="1">
      <c r="A533" s="17"/>
      <c r="B533" s="36"/>
      <c r="C533" s="2" t="s">
        <v>180</v>
      </c>
      <c r="D533" s="2"/>
      <c r="E533" s="2"/>
      <c r="F533" s="2"/>
      <c r="G533" s="2"/>
      <c r="H533" s="2"/>
    </row>
    <row r="534" spans="1:8" s="20" customFormat="1" ht="29.25" customHeight="1">
      <c r="A534" s="17"/>
      <c r="B534" s="17"/>
      <c r="C534" s="46" t="s">
        <v>314</v>
      </c>
      <c r="D534" s="46"/>
      <c r="E534" s="46"/>
      <c r="F534" s="46"/>
      <c r="G534" s="46"/>
      <c r="H534" s="46"/>
    </row>
    <row r="535" spans="1:8" s="20" customFormat="1" ht="54.75" customHeight="1">
      <c r="A535" s="17"/>
      <c r="B535" s="17"/>
      <c r="C535" s="2" t="s">
        <v>315</v>
      </c>
      <c r="D535" s="2"/>
      <c r="E535" s="2"/>
      <c r="F535" s="2"/>
      <c r="G535" s="2"/>
      <c r="H535" s="2"/>
    </row>
    <row r="536" spans="1:8" s="20" customFormat="1" ht="92.25" customHeight="1">
      <c r="A536" s="17"/>
      <c r="B536" s="17"/>
      <c r="C536" s="8" t="s">
        <v>502</v>
      </c>
      <c r="D536" s="8"/>
      <c r="E536" s="8"/>
      <c r="F536" s="8"/>
      <c r="G536" s="8"/>
      <c r="H536" s="8"/>
    </row>
    <row r="537" spans="1:8" s="34" customFormat="1" ht="78" customHeight="1">
      <c r="A537" s="33"/>
      <c r="B537" s="33"/>
      <c r="C537" s="2" t="s">
        <v>403</v>
      </c>
      <c r="D537" s="2"/>
      <c r="E537" s="2"/>
      <c r="F537" s="2"/>
      <c r="G537" s="2"/>
      <c r="H537" s="2"/>
    </row>
    <row r="538" spans="1:8" s="34" customFormat="1" ht="69" customHeight="1">
      <c r="A538" s="33"/>
      <c r="B538" s="33"/>
      <c r="C538" s="2" t="s">
        <v>230</v>
      </c>
      <c r="D538" s="2"/>
      <c r="E538" s="2"/>
      <c r="F538" s="2"/>
      <c r="G538" s="2"/>
      <c r="H538" s="2"/>
    </row>
    <row r="539" spans="1:8" s="34" customFormat="1" ht="14.25" customHeight="1">
      <c r="A539" s="33"/>
      <c r="B539" s="33"/>
      <c r="C539" s="1"/>
      <c r="D539" s="1"/>
      <c r="E539" s="1"/>
      <c r="F539" s="1"/>
      <c r="G539" s="1"/>
      <c r="H539" s="1"/>
    </row>
    <row r="540" spans="1:8" s="20" customFormat="1" ht="20.25" customHeight="1">
      <c r="A540" s="17"/>
      <c r="B540" s="17">
        <v>92110</v>
      </c>
      <c r="C540" s="37" t="s">
        <v>122</v>
      </c>
      <c r="D540" s="38">
        <v>2350220</v>
      </c>
      <c r="E540" s="38">
        <v>136200</v>
      </c>
      <c r="F540" s="38">
        <v>0</v>
      </c>
      <c r="G540" s="38">
        <v>0</v>
      </c>
      <c r="H540" s="38">
        <f>D540+E540-F540</f>
        <v>2486420</v>
      </c>
    </row>
    <row r="541" spans="1:8" s="20" customFormat="1" ht="15" customHeight="1">
      <c r="A541" s="17"/>
      <c r="B541" s="17"/>
      <c r="C541" s="2" t="s">
        <v>215</v>
      </c>
      <c r="D541" s="2"/>
      <c r="E541" s="2"/>
      <c r="F541" s="2"/>
      <c r="G541" s="2"/>
      <c r="H541" s="2"/>
    </row>
    <row r="542" spans="1:8" s="20" customFormat="1" ht="103.5" customHeight="1">
      <c r="A542" s="17"/>
      <c r="B542" s="17"/>
      <c r="C542" s="2" t="s">
        <v>404</v>
      </c>
      <c r="D542" s="2"/>
      <c r="E542" s="2"/>
      <c r="F542" s="2"/>
      <c r="G542" s="2"/>
      <c r="H542" s="2"/>
    </row>
    <row r="543" spans="1:8" s="20" customFormat="1" ht="54" customHeight="1">
      <c r="A543" s="17"/>
      <c r="B543" s="17"/>
      <c r="C543" s="2" t="s">
        <v>316</v>
      </c>
      <c r="D543" s="2"/>
      <c r="E543" s="2"/>
      <c r="F543" s="2"/>
      <c r="G543" s="2"/>
      <c r="H543" s="2"/>
    </row>
    <row r="544" spans="1:8" s="20" customFormat="1" ht="20.25" customHeight="1">
      <c r="A544" s="17"/>
      <c r="B544" s="17">
        <v>92116</v>
      </c>
      <c r="C544" s="37" t="s">
        <v>56</v>
      </c>
      <c r="D544" s="38">
        <v>19345790</v>
      </c>
      <c r="E544" s="38">
        <v>144131</v>
      </c>
      <c r="F544" s="38">
        <v>0</v>
      </c>
      <c r="G544" s="38">
        <v>0</v>
      </c>
      <c r="H544" s="38">
        <f>D544+E544-F544</f>
        <v>19489921</v>
      </c>
    </row>
    <row r="545" spans="1:8" s="20" customFormat="1" ht="18.75" customHeight="1">
      <c r="A545" s="17"/>
      <c r="B545" s="17"/>
      <c r="C545" s="46" t="s">
        <v>96</v>
      </c>
      <c r="D545" s="46"/>
      <c r="E545" s="46"/>
      <c r="F545" s="46"/>
      <c r="G545" s="46"/>
      <c r="H545" s="46"/>
    </row>
    <row r="546" spans="1:8" s="20" customFormat="1" ht="66.75" customHeight="1">
      <c r="A546" s="17"/>
      <c r="B546" s="17"/>
      <c r="C546" s="2" t="s">
        <v>209</v>
      </c>
      <c r="D546" s="2"/>
      <c r="E546" s="2"/>
      <c r="F546" s="2"/>
      <c r="G546" s="2"/>
      <c r="H546" s="2"/>
    </row>
    <row r="547" spans="1:8" s="20" customFormat="1" ht="55.5" customHeight="1">
      <c r="A547" s="17"/>
      <c r="B547" s="17"/>
      <c r="C547" s="2" t="s">
        <v>210</v>
      </c>
      <c r="D547" s="2"/>
      <c r="E547" s="2"/>
      <c r="F547" s="2"/>
      <c r="G547" s="2"/>
      <c r="H547" s="2"/>
    </row>
    <row r="548" spans="1:8" s="20" customFormat="1" ht="29.25" customHeight="1">
      <c r="A548" s="17"/>
      <c r="B548" s="17"/>
      <c r="C548" s="46" t="s">
        <v>211</v>
      </c>
      <c r="D548" s="46"/>
      <c r="E548" s="46"/>
      <c r="F548" s="46"/>
      <c r="G548" s="46"/>
      <c r="H548" s="46"/>
    </row>
    <row r="549" spans="1:8" s="20" customFormat="1" ht="14.25" customHeight="1">
      <c r="A549" s="17"/>
      <c r="B549" s="17"/>
      <c r="C549" s="106" t="s">
        <v>212</v>
      </c>
      <c r="D549" s="106"/>
      <c r="E549" s="106"/>
      <c r="F549" s="106"/>
      <c r="G549" s="106"/>
      <c r="H549" s="106"/>
    </row>
    <row r="550" spans="1:8" s="63" customFormat="1" ht="105.75" customHeight="1">
      <c r="A550" s="40"/>
      <c r="B550" s="40"/>
      <c r="C550" s="2" t="s">
        <v>503</v>
      </c>
      <c r="D550" s="2"/>
      <c r="E550" s="2"/>
      <c r="F550" s="2"/>
      <c r="G550" s="2"/>
      <c r="H550" s="2"/>
    </row>
    <row r="551" spans="1:8" s="63" customFormat="1" ht="105" customHeight="1">
      <c r="A551" s="40"/>
      <c r="B551" s="40"/>
      <c r="C551" s="2" t="s">
        <v>405</v>
      </c>
      <c r="D551" s="2"/>
      <c r="E551" s="2"/>
      <c r="F551" s="2"/>
      <c r="G551" s="2"/>
      <c r="H551" s="2"/>
    </row>
    <row r="552" spans="1:8" s="20" customFormat="1" ht="65.25" customHeight="1">
      <c r="A552" s="17"/>
      <c r="B552" s="17"/>
      <c r="C552" s="2" t="s">
        <v>504</v>
      </c>
      <c r="D552" s="2"/>
      <c r="E552" s="2"/>
      <c r="F552" s="2"/>
      <c r="G552" s="2"/>
      <c r="H552" s="2"/>
    </row>
    <row r="553" spans="1:8" s="20" customFormat="1" ht="63" customHeight="1">
      <c r="A553" s="17"/>
      <c r="B553" s="17"/>
      <c r="C553" s="2" t="s">
        <v>317</v>
      </c>
      <c r="D553" s="2"/>
      <c r="E553" s="2"/>
      <c r="F553" s="2"/>
      <c r="G553" s="2"/>
      <c r="H553" s="2"/>
    </row>
    <row r="554" spans="1:8" s="20" customFormat="1" ht="58.5" customHeight="1">
      <c r="A554" s="17"/>
      <c r="B554" s="17"/>
      <c r="C554" s="1"/>
      <c r="D554" s="1"/>
      <c r="E554" s="1"/>
      <c r="F554" s="1"/>
      <c r="G554" s="1"/>
      <c r="H554" s="1"/>
    </row>
    <row r="555" spans="1:8" s="20" customFormat="1" ht="17.25" customHeight="1">
      <c r="A555" s="17"/>
      <c r="B555" s="17"/>
      <c r="C555" s="2" t="s">
        <v>213</v>
      </c>
      <c r="D555" s="2"/>
      <c r="E555" s="2"/>
      <c r="F555" s="2"/>
      <c r="G555" s="2"/>
      <c r="H555" s="2"/>
    </row>
    <row r="556" spans="1:8" s="20" customFormat="1" ht="27.75" customHeight="1">
      <c r="A556" s="17"/>
      <c r="B556" s="17"/>
      <c r="C556" s="2" t="s">
        <v>214</v>
      </c>
      <c r="D556" s="2"/>
      <c r="E556" s="2"/>
      <c r="F556" s="2"/>
      <c r="G556" s="2"/>
      <c r="H556" s="2"/>
    </row>
    <row r="557" spans="1:8" s="20" customFormat="1" ht="66" customHeight="1">
      <c r="A557" s="17"/>
      <c r="B557" s="17"/>
      <c r="C557" s="2" t="s">
        <v>505</v>
      </c>
      <c r="D557" s="2"/>
      <c r="E557" s="2"/>
      <c r="F557" s="2"/>
      <c r="G557" s="2"/>
      <c r="H557" s="2"/>
    </row>
    <row r="558" spans="1:8" s="20" customFormat="1" ht="80.25" customHeight="1">
      <c r="A558" s="17"/>
      <c r="B558" s="17"/>
      <c r="C558" s="2" t="s">
        <v>407</v>
      </c>
      <c r="D558" s="2"/>
      <c r="E558" s="2"/>
      <c r="F558" s="2"/>
      <c r="G558" s="2"/>
      <c r="H558" s="2"/>
    </row>
    <row r="559" spans="1:8" s="20" customFormat="1" ht="70.5" customHeight="1">
      <c r="A559" s="17"/>
      <c r="B559" s="17"/>
      <c r="C559" s="2" t="s">
        <v>406</v>
      </c>
      <c r="D559" s="2"/>
      <c r="E559" s="2"/>
      <c r="F559" s="2"/>
      <c r="G559" s="2"/>
      <c r="H559" s="2"/>
    </row>
    <row r="560" spans="1:8" s="20" customFormat="1" ht="27.75" customHeight="1">
      <c r="A560" s="17"/>
      <c r="B560" s="17"/>
      <c r="C560" s="2" t="s">
        <v>408</v>
      </c>
      <c r="D560" s="2"/>
      <c r="E560" s="2"/>
      <c r="F560" s="2"/>
      <c r="G560" s="2"/>
      <c r="H560" s="2"/>
    </row>
    <row r="561" spans="1:8" s="63" customFormat="1" ht="54.75" customHeight="1">
      <c r="A561" s="40"/>
      <c r="B561" s="40"/>
      <c r="C561" s="2" t="s">
        <v>318</v>
      </c>
      <c r="D561" s="2"/>
      <c r="E561" s="2"/>
      <c r="F561" s="2"/>
      <c r="G561" s="2"/>
      <c r="H561" s="2"/>
    </row>
    <row r="562" spans="1:8" s="63" customFormat="1" ht="66" customHeight="1">
      <c r="A562" s="40"/>
      <c r="B562" s="40"/>
      <c r="C562" s="2" t="s">
        <v>506</v>
      </c>
      <c r="D562" s="2"/>
      <c r="E562" s="2"/>
      <c r="F562" s="2"/>
      <c r="G562" s="2"/>
      <c r="H562" s="2"/>
    </row>
    <row r="563" spans="1:8" s="20" customFormat="1" ht="22.5" customHeight="1">
      <c r="A563" s="17"/>
      <c r="B563" s="17">
        <v>92118</v>
      </c>
      <c r="C563" s="37" t="s">
        <v>113</v>
      </c>
      <c r="D563" s="38">
        <v>13004000</v>
      </c>
      <c r="E563" s="38">
        <v>314786</v>
      </c>
      <c r="F563" s="38">
        <v>0</v>
      </c>
      <c r="G563" s="38">
        <v>140000</v>
      </c>
      <c r="H563" s="38">
        <f>D563+E563-F563</f>
        <v>13318786</v>
      </c>
    </row>
    <row r="564" spans="1:8" s="20" customFormat="1" ht="16.5" customHeight="1">
      <c r="A564" s="17"/>
      <c r="B564" s="17"/>
      <c r="C564" s="46" t="s">
        <v>219</v>
      </c>
      <c r="D564" s="46"/>
      <c r="E564" s="46"/>
      <c r="F564" s="46"/>
      <c r="G564" s="46"/>
      <c r="H564" s="46"/>
    </row>
    <row r="565" spans="1:8" s="20" customFormat="1" ht="54.75" customHeight="1">
      <c r="A565" s="17"/>
      <c r="B565" s="17"/>
      <c r="C565" s="8" t="s">
        <v>507</v>
      </c>
      <c r="D565" s="8"/>
      <c r="E565" s="8"/>
      <c r="F565" s="8"/>
      <c r="G565" s="8"/>
      <c r="H565" s="8"/>
    </row>
    <row r="566" spans="1:8" s="20" customFormat="1" ht="90" customHeight="1">
      <c r="A566" s="17"/>
      <c r="B566" s="17"/>
      <c r="C566" s="2" t="s">
        <v>409</v>
      </c>
      <c r="D566" s="2"/>
      <c r="E566" s="2"/>
      <c r="F566" s="2"/>
      <c r="G566" s="2"/>
      <c r="H566" s="2"/>
    </row>
    <row r="567" spans="1:8" s="20" customFormat="1" ht="45" customHeight="1">
      <c r="A567" s="17"/>
      <c r="B567" s="17"/>
      <c r="C567" s="2" t="s">
        <v>319</v>
      </c>
      <c r="D567" s="2"/>
      <c r="E567" s="2"/>
      <c r="F567" s="2"/>
      <c r="G567" s="2"/>
      <c r="H567" s="2"/>
    </row>
    <row r="568" spans="1:8" s="20" customFormat="1" ht="20.25" customHeight="1">
      <c r="A568" s="17"/>
      <c r="B568" s="17">
        <v>92120</v>
      </c>
      <c r="C568" s="37" t="s">
        <v>69</v>
      </c>
      <c r="D568" s="38">
        <v>3060498</v>
      </c>
      <c r="E568" s="38">
        <v>604706</v>
      </c>
      <c r="F568" s="38">
        <v>55000</v>
      </c>
      <c r="G568" s="38">
        <v>0</v>
      </c>
      <c r="H568" s="38">
        <f>D568+E568-F568</f>
        <v>3610204</v>
      </c>
    </row>
    <row r="569" spans="1:8" s="20" customFormat="1" ht="40.5" customHeight="1">
      <c r="A569" s="17"/>
      <c r="B569" s="94"/>
      <c r="C569" s="2" t="s">
        <v>508</v>
      </c>
      <c r="D569" s="2"/>
      <c r="E569" s="2"/>
      <c r="F569" s="2"/>
      <c r="G569" s="2"/>
      <c r="H569" s="2"/>
    </row>
    <row r="570" spans="1:8" s="20" customFormat="1" ht="21" customHeight="1">
      <c r="A570" s="17"/>
      <c r="B570" s="17"/>
      <c r="C570" s="46" t="s">
        <v>228</v>
      </c>
      <c r="D570" s="46"/>
      <c r="E570" s="46"/>
      <c r="F570" s="46"/>
      <c r="G570" s="46"/>
      <c r="H570" s="46"/>
    </row>
    <row r="571" spans="1:8" s="20" customFormat="1" ht="55.5" customHeight="1">
      <c r="A571" s="17"/>
      <c r="B571" s="17"/>
      <c r="C571" s="2" t="s">
        <v>229</v>
      </c>
      <c r="D571" s="2"/>
      <c r="E571" s="2"/>
      <c r="F571" s="2"/>
      <c r="G571" s="2"/>
      <c r="H571" s="2"/>
    </row>
    <row r="572" spans="1:8" s="20" customFormat="1" ht="31.5" customHeight="1">
      <c r="A572" s="17"/>
      <c r="B572" s="17"/>
      <c r="C572" s="2" t="s">
        <v>320</v>
      </c>
      <c r="D572" s="2"/>
      <c r="E572" s="2"/>
      <c r="F572" s="2"/>
      <c r="G572" s="2"/>
      <c r="H572" s="2"/>
    </row>
    <row r="573" spans="1:8" s="20" customFormat="1" ht="20.25" customHeight="1">
      <c r="A573" s="17"/>
      <c r="B573" s="17">
        <v>92195</v>
      </c>
      <c r="C573" s="37" t="s">
        <v>21</v>
      </c>
      <c r="D573" s="38">
        <v>22603423</v>
      </c>
      <c r="E573" s="38">
        <v>2073581</v>
      </c>
      <c r="F573" s="38">
        <v>0</v>
      </c>
      <c r="G573" s="38">
        <v>0</v>
      </c>
      <c r="H573" s="38">
        <f>D573+E573-F573</f>
        <v>24677004</v>
      </c>
    </row>
    <row r="574" spans="1:8" s="20" customFormat="1" ht="18" customHeight="1">
      <c r="A574" s="17"/>
      <c r="B574" s="17"/>
      <c r="C574" s="46" t="s">
        <v>95</v>
      </c>
      <c r="D574" s="46"/>
      <c r="E574" s="46"/>
      <c r="F574" s="46"/>
      <c r="G574" s="46"/>
      <c r="H574" s="46"/>
    </row>
    <row r="575" spans="1:8" s="20" customFormat="1" ht="27.75" customHeight="1">
      <c r="A575" s="17"/>
      <c r="B575" s="94"/>
      <c r="C575" s="2" t="s">
        <v>285</v>
      </c>
      <c r="D575" s="2"/>
      <c r="E575" s="2"/>
      <c r="F575" s="2"/>
      <c r="G575" s="2"/>
      <c r="H575" s="2"/>
    </row>
    <row r="576" spans="1:8" s="20" customFormat="1" ht="29.25" customHeight="1">
      <c r="A576" s="17"/>
      <c r="B576" s="94"/>
      <c r="C576" s="2" t="s">
        <v>410</v>
      </c>
      <c r="D576" s="2"/>
      <c r="E576" s="2"/>
      <c r="F576" s="2"/>
      <c r="G576" s="2"/>
      <c r="H576" s="2"/>
    </row>
    <row r="577" spans="1:8" s="20" customFormat="1" ht="39.75" customHeight="1">
      <c r="A577" s="17"/>
      <c r="B577" s="94"/>
      <c r="C577" s="2" t="s">
        <v>169</v>
      </c>
      <c r="D577" s="2"/>
      <c r="E577" s="2"/>
      <c r="F577" s="2"/>
      <c r="G577" s="2"/>
      <c r="H577" s="2"/>
    </row>
    <row r="578" spans="1:8" s="20" customFormat="1" ht="17.25" customHeight="1">
      <c r="A578" s="17"/>
      <c r="B578" s="94"/>
      <c r="C578" s="46" t="s">
        <v>105</v>
      </c>
      <c r="D578" s="46"/>
      <c r="E578" s="46"/>
      <c r="F578" s="46"/>
      <c r="G578" s="46"/>
      <c r="H578" s="46"/>
    </row>
    <row r="579" spans="1:8" s="20" customFormat="1" ht="29.25" customHeight="1">
      <c r="A579" s="17"/>
      <c r="B579" s="94"/>
      <c r="C579" s="2" t="s">
        <v>411</v>
      </c>
      <c r="D579" s="2"/>
      <c r="E579" s="2"/>
      <c r="F579" s="2"/>
      <c r="G579" s="2"/>
      <c r="H579" s="2"/>
    </row>
    <row r="580" spans="1:8" s="20" customFormat="1" ht="55.5" customHeight="1">
      <c r="A580" s="17"/>
      <c r="B580" s="94"/>
      <c r="C580" s="2" t="s">
        <v>529</v>
      </c>
      <c r="D580" s="2"/>
      <c r="E580" s="2"/>
      <c r="F580" s="2"/>
      <c r="G580" s="2"/>
      <c r="H580" s="2"/>
    </row>
    <row r="581" spans="1:8" s="20" customFormat="1" ht="6" customHeight="1">
      <c r="A581" s="17"/>
      <c r="B581" s="17"/>
      <c r="C581" s="1"/>
      <c r="D581" s="1"/>
      <c r="E581" s="1"/>
      <c r="F581" s="1"/>
      <c r="G581" s="1"/>
      <c r="H581" s="43"/>
    </row>
    <row r="582" spans="1:8" s="32" customFormat="1" ht="30" customHeight="1">
      <c r="A582" s="29"/>
      <c r="B582" s="67">
        <v>925</v>
      </c>
      <c r="C582" s="68" t="s">
        <v>54</v>
      </c>
      <c r="D582" s="69">
        <v>13217864</v>
      </c>
      <c r="E582" s="69">
        <f>E583</f>
        <v>1009605</v>
      </c>
      <c r="F582" s="69">
        <f>F583</f>
        <v>0</v>
      </c>
      <c r="G582" s="69">
        <f>G583</f>
        <v>0</v>
      </c>
      <c r="H582" s="69">
        <f>D582+E582-F582</f>
        <v>14227469</v>
      </c>
    </row>
    <row r="583" spans="1:8" s="20" customFormat="1" ht="21.75" customHeight="1">
      <c r="A583" s="17"/>
      <c r="B583" s="17">
        <v>92502</v>
      </c>
      <c r="C583" s="37" t="s">
        <v>55</v>
      </c>
      <c r="D583" s="38">
        <v>13217864</v>
      </c>
      <c r="E583" s="38">
        <v>1009605</v>
      </c>
      <c r="F583" s="38">
        <v>0</v>
      </c>
      <c r="G583" s="38">
        <v>0</v>
      </c>
      <c r="H583" s="38">
        <f>D583+E583-F583</f>
        <v>14227469</v>
      </c>
    </row>
    <row r="584" spans="1:8" s="20" customFormat="1" ht="18" customHeight="1">
      <c r="A584" s="17"/>
      <c r="B584" s="17"/>
      <c r="C584" s="41" t="s">
        <v>173</v>
      </c>
      <c r="D584" s="41"/>
      <c r="E584" s="41"/>
      <c r="F584" s="41"/>
      <c r="G584" s="41"/>
      <c r="H584" s="41"/>
    </row>
    <row r="585" spans="1:8" s="20" customFormat="1" ht="27" customHeight="1">
      <c r="A585" s="17"/>
      <c r="B585" s="17"/>
      <c r="C585" s="8" t="s">
        <v>519</v>
      </c>
      <c r="D585" s="8"/>
      <c r="E585" s="8"/>
      <c r="F585" s="8"/>
      <c r="G585" s="8"/>
      <c r="H585" s="8"/>
    </row>
    <row r="586" spans="1:8" s="20" customFormat="1" ht="17.25" customHeight="1">
      <c r="A586" s="17"/>
      <c r="B586" s="17"/>
      <c r="C586" s="8" t="s">
        <v>174</v>
      </c>
      <c r="D586" s="8"/>
      <c r="E586" s="8"/>
      <c r="F586" s="8"/>
      <c r="G586" s="8"/>
      <c r="H586" s="8"/>
    </row>
    <row r="587" spans="1:8" s="20" customFormat="1" ht="42.75" customHeight="1">
      <c r="A587" s="17"/>
      <c r="B587" s="17"/>
      <c r="C587" s="8" t="s">
        <v>175</v>
      </c>
      <c r="D587" s="8"/>
      <c r="E587" s="8"/>
      <c r="F587" s="8"/>
      <c r="G587" s="8"/>
      <c r="H587" s="8"/>
    </row>
    <row r="588" spans="1:8" s="108" customFormat="1" ht="12.75" customHeight="1">
      <c r="A588" s="107"/>
      <c r="B588" s="107"/>
      <c r="C588" s="46" t="s">
        <v>176</v>
      </c>
      <c r="D588" s="46"/>
      <c r="E588" s="46"/>
      <c r="F588" s="46"/>
      <c r="G588" s="46"/>
      <c r="H588" s="46"/>
    </row>
    <row r="589" spans="1:8" s="108" customFormat="1" ht="30.75" customHeight="1">
      <c r="A589" s="107"/>
      <c r="B589" s="107"/>
      <c r="C589" s="2" t="s">
        <v>509</v>
      </c>
      <c r="D589" s="2"/>
      <c r="E589" s="2"/>
      <c r="F589" s="2"/>
      <c r="G589" s="2"/>
      <c r="H589" s="2"/>
    </row>
    <row r="590" spans="1:8" s="20" customFormat="1" ht="13.5" customHeight="1">
      <c r="A590" s="17"/>
      <c r="B590" s="17"/>
      <c r="C590" s="2" t="s">
        <v>510</v>
      </c>
      <c r="D590" s="2"/>
      <c r="E590" s="2"/>
      <c r="F590" s="2"/>
      <c r="G590" s="2"/>
      <c r="H590" s="2"/>
    </row>
    <row r="591" spans="1:8" s="20" customFormat="1" ht="13.5" customHeight="1">
      <c r="A591" s="17"/>
      <c r="B591" s="17"/>
      <c r="C591" s="2" t="s">
        <v>511</v>
      </c>
      <c r="D591" s="2"/>
      <c r="E591" s="2"/>
      <c r="F591" s="2"/>
      <c r="G591" s="2"/>
      <c r="H591" s="2"/>
    </row>
    <row r="592" spans="1:8" s="20" customFormat="1" ht="27.75" customHeight="1">
      <c r="A592" s="17"/>
      <c r="B592" s="17"/>
      <c r="C592" s="2" t="s">
        <v>177</v>
      </c>
      <c r="D592" s="2"/>
      <c r="E592" s="2"/>
      <c r="F592" s="2"/>
      <c r="G592" s="2"/>
      <c r="H592" s="2"/>
    </row>
    <row r="593" spans="1:8" s="20" customFormat="1" ht="27.75" customHeight="1">
      <c r="A593" s="17"/>
      <c r="B593" s="17"/>
      <c r="C593" s="2" t="s">
        <v>412</v>
      </c>
      <c r="D593" s="2"/>
      <c r="E593" s="2"/>
      <c r="F593" s="2"/>
      <c r="G593" s="2"/>
      <c r="H593" s="2"/>
    </row>
    <row r="594" spans="1:8" s="20" customFormat="1" ht="27.75" customHeight="1">
      <c r="A594" s="17"/>
      <c r="B594" s="17"/>
      <c r="C594" s="2" t="s">
        <v>514</v>
      </c>
      <c r="D594" s="2"/>
      <c r="E594" s="2"/>
      <c r="F594" s="2"/>
      <c r="G594" s="2"/>
      <c r="H594" s="2"/>
    </row>
    <row r="595" spans="1:8" s="108" customFormat="1" ht="41.25" customHeight="1">
      <c r="A595" s="107"/>
      <c r="B595" s="107"/>
      <c r="C595" s="2" t="s">
        <v>512</v>
      </c>
      <c r="D595" s="2"/>
      <c r="E595" s="2"/>
      <c r="F595" s="2"/>
      <c r="G595" s="2"/>
      <c r="H595" s="2"/>
    </row>
    <row r="596" spans="1:8" s="20" customFormat="1" ht="14.25" customHeight="1">
      <c r="A596" s="17"/>
      <c r="B596" s="17"/>
      <c r="C596" s="2" t="s">
        <v>513</v>
      </c>
      <c r="D596" s="2"/>
      <c r="E596" s="2"/>
      <c r="F596" s="2"/>
      <c r="G596" s="2"/>
      <c r="H596" s="2"/>
    </row>
    <row r="597" spans="1:8" s="20" customFormat="1" ht="75" customHeight="1">
      <c r="A597" s="17"/>
      <c r="B597" s="17"/>
      <c r="C597" s="2" t="s">
        <v>321</v>
      </c>
      <c r="D597" s="2"/>
      <c r="E597" s="2"/>
      <c r="F597" s="2"/>
      <c r="G597" s="2"/>
      <c r="H597" s="2"/>
    </row>
    <row r="598" spans="1:8" s="20" customFormat="1" ht="4.5" customHeight="1">
      <c r="A598" s="17"/>
      <c r="B598" s="17"/>
      <c r="C598" s="1"/>
      <c r="D598" s="1"/>
      <c r="E598" s="1"/>
      <c r="F598" s="1"/>
      <c r="G598" s="1"/>
      <c r="H598" s="1"/>
    </row>
    <row r="599" spans="1:8" s="63" customFormat="1" ht="24.75" customHeight="1">
      <c r="A599" s="29"/>
      <c r="B599" s="29">
        <v>926</v>
      </c>
      <c r="C599" s="30" t="s">
        <v>70</v>
      </c>
      <c r="D599" s="31">
        <v>6920000</v>
      </c>
      <c r="E599" s="31">
        <f>E600</f>
        <v>50000</v>
      </c>
      <c r="F599" s="31">
        <f>F600</f>
        <v>50000</v>
      </c>
      <c r="G599" s="31">
        <f>G600</f>
        <v>0</v>
      </c>
      <c r="H599" s="31">
        <f>D599+E599-F599</f>
        <v>6920000</v>
      </c>
    </row>
    <row r="600" spans="1:8" s="20" customFormat="1" ht="19.5" customHeight="1">
      <c r="A600" s="17"/>
      <c r="B600" s="17">
        <v>92605</v>
      </c>
      <c r="C600" s="37" t="s">
        <v>98</v>
      </c>
      <c r="D600" s="38">
        <v>6920000</v>
      </c>
      <c r="E600" s="38">
        <v>50000</v>
      </c>
      <c r="F600" s="38">
        <v>50000</v>
      </c>
      <c r="G600" s="38">
        <v>0</v>
      </c>
      <c r="H600" s="38">
        <f>D600+E600-F600</f>
        <v>6920000</v>
      </c>
    </row>
    <row r="601" spans="1:8" s="20" customFormat="1" ht="42.75" customHeight="1">
      <c r="A601" s="17"/>
      <c r="B601" s="17"/>
      <c r="C601" s="2" t="s">
        <v>413</v>
      </c>
      <c r="D601" s="2"/>
      <c r="E601" s="2"/>
      <c r="F601" s="2"/>
      <c r="G601" s="2"/>
      <c r="H601" s="2"/>
    </row>
    <row r="602" spans="1:8" s="20" customFormat="1" ht="25.5" customHeight="1">
      <c r="A602" s="17"/>
      <c r="B602" s="17"/>
      <c r="C602" s="1"/>
      <c r="D602" s="1"/>
      <c r="E602" s="1"/>
      <c r="F602" s="1"/>
      <c r="G602" s="1"/>
      <c r="H602" s="1"/>
    </row>
    <row r="603" spans="1:8" s="10" customFormat="1" ht="20.25" customHeight="1">
      <c r="A603" s="11" t="s">
        <v>2</v>
      </c>
      <c r="B603" s="11"/>
      <c r="C603" s="11"/>
      <c r="D603" s="11"/>
      <c r="E603" s="11"/>
      <c r="F603" s="11"/>
      <c r="G603" s="11"/>
      <c r="H603" s="11"/>
    </row>
    <row r="604" spans="1:8" s="6" customFormat="1" ht="18.75" customHeight="1">
      <c r="A604" s="109" t="s">
        <v>9</v>
      </c>
      <c r="B604" s="110" t="s">
        <v>16</v>
      </c>
      <c r="C604" s="110"/>
      <c r="D604" s="111"/>
      <c r="E604" s="111"/>
      <c r="F604" s="111"/>
      <c r="G604" s="111"/>
      <c r="H604" s="111"/>
    </row>
    <row r="605" spans="1:8" s="116" customFormat="1" ht="26.25" customHeight="1">
      <c r="A605" s="112" t="s">
        <v>17</v>
      </c>
      <c r="B605" s="113" t="s">
        <v>25</v>
      </c>
      <c r="C605" s="114"/>
      <c r="D605" s="115">
        <v>1109075463</v>
      </c>
      <c r="E605" s="115"/>
      <c r="F605" s="115">
        <f>F607-E606</f>
        <v>55271590</v>
      </c>
      <c r="G605" s="115"/>
      <c r="H605" s="115">
        <f aca="true" t="shared" si="0" ref="H605:H616">D605+E605-F605</f>
        <v>1053803873</v>
      </c>
    </row>
    <row r="606" spans="1:8" s="116" customFormat="1" ht="26.25" customHeight="1">
      <c r="A606" s="112" t="s">
        <v>18</v>
      </c>
      <c r="B606" s="117" t="s">
        <v>26</v>
      </c>
      <c r="C606" s="118"/>
      <c r="D606" s="115">
        <v>774130521</v>
      </c>
      <c r="E606" s="115">
        <v>1243620</v>
      </c>
      <c r="F606" s="119"/>
      <c r="G606" s="115"/>
      <c r="H606" s="115">
        <f t="shared" si="0"/>
        <v>775374141</v>
      </c>
    </row>
    <row r="607" spans="1:8" s="34" customFormat="1" ht="27" customHeight="1">
      <c r="A607" s="112" t="s">
        <v>19</v>
      </c>
      <c r="B607" s="120" t="s">
        <v>47</v>
      </c>
      <c r="C607" s="121"/>
      <c r="D607" s="115">
        <v>334944942</v>
      </c>
      <c r="E607" s="115"/>
      <c r="F607" s="115">
        <v>56515210</v>
      </c>
      <c r="G607" s="115"/>
      <c r="H607" s="115">
        <f t="shared" si="0"/>
        <v>278429732</v>
      </c>
    </row>
    <row r="608" spans="1:8" s="116" customFormat="1" ht="26.25" customHeight="1">
      <c r="A608" s="112" t="s">
        <v>27</v>
      </c>
      <c r="B608" s="117" t="s">
        <v>53</v>
      </c>
      <c r="C608" s="118"/>
      <c r="D608" s="115">
        <v>1129075463</v>
      </c>
      <c r="E608" s="115"/>
      <c r="F608" s="115">
        <f>F610-E609</f>
        <v>31271590</v>
      </c>
      <c r="G608" s="115"/>
      <c r="H608" s="115">
        <f t="shared" si="0"/>
        <v>1097803873</v>
      </c>
    </row>
    <row r="609" spans="1:8" s="10" customFormat="1" ht="26.25" customHeight="1">
      <c r="A609" s="112" t="s">
        <v>28</v>
      </c>
      <c r="B609" s="122" t="s">
        <v>51</v>
      </c>
      <c r="C609" s="123"/>
      <c r="D609" s="115">
        <v>652970946</v>
      </c>
      <c r="E609" s="115">
        <v>8643950</v>
      </c>
      <c r="F609" s="115"/>
      <c r="G609" s="115"/>
      <c r="H609" s="115">
        <f t="shared" si="0"/>
        <v>661614896</v>
      </c>
    </row>
    <row r="610" spans="1:8" s="34" customFormat="1" ht="27" customHeight="1">
      <c r="A610" s="112" t="s">
        <v>29</v>
      </c>
      <c r="B610" s="120" t="s">
        <v>52</v>
      </c>
      <c r="C610" s="121"/>
      <c r="D610" s="115">
        <v>476104517</v>
      </c>
      <c r="E610" s="115"/>
      <c r="F610" s="115">
        <v>39915540</v>
      </c>
      <c r="G610" s="115"/>
      <c r="H610" s="115">
        <f t="shared" si="0"/>
        <v>436188977</v>
      </c>
    </row>
    <row r="611" spans="1:8" s="34" customFormat="1" ht="27" customHeight="1">
      <c r="A611" s="112" t="s">
        <v>30</v>
      </c>
      <c r="B611" s="120" t="s">
        <v>133</v>
      </c>
      <c r="C611" s="121"/>
      <c r="D611" s="115">
        <v>20000000</v>
      </c>
      <c r="E611" s="115">
        <v>24000000</v>
      </c>
      <c r="F611" s="115"/>
      <c r="G611" s="115"/>
      <c r="H611" s="115">
        <f t="shared" si="0"/>
        <v>44000000</v>
      </c>
    </row>
    <row r="612" spans="1:8" s="34" customFormat="1" ht="41.25" customHeight="1">
      <c r="A612" s="112" t="s">
        <v>40</v>
      </c>
      <c r="B612" s="120" t="s">
        <v>522</v>
      </c>
      <c r="C612" s="121"/>
      <c r="D612" s="115">
        <v>20000000</v>
      </c>
      <c r="E612" s="115"/>
      <c r="F612" s="115"/>
      <c r="G612" s="115"/>
      <c r="H612" s="115">
        <f>D612+E612-F612</f>
        <v>20000000</v>
      </c>
    </row>
    <row r="613" spans="1:8" s="34" customFormat="1" ht="27" customHeight="1">
      <c r="A613" s="112" t="s">
        <v>41</v>
      </c>
      <c r="B613" s="120" t="s">
        <v>520</v>
      </c>
      <c r="C613" s="121"/>
      <c r="D613" s="115">
        <v>0</v>
      </c>
      <c r="E613" s="115">
        <v>24000000</v>
      </c>
      <c r="F613" s="115"/>
      <c r="G613" s="115"/>
      <c r="H613" s="115">
        <f t="shared" si="0"/>
        <v>24000000</v>
      </c>
    </row>
    <row r="614" spans="1:8" s="34" customFormat="1" ht="27" customHeight="1">
      <c r="A614" s="112" t="s">
        <v>42</v>
      </c>
      <c r="B614" s="120" t="s">
        <v>134</v>
      </c>
      <c r="C614" s="121"/>
      <c r="D614" s="115">
        <v>56480952</v>
      </c>
      <c r="E614" s="115">
        <v>24000000</v>
      </c>
      <c r="F614" s="115"/>
      <c r="G614" s="115"/>
      <c r="H614" s="115">
        <f t="shared" si="0"/>
        <v>80480952</v>
      </c>
    </row>
    <row r="615" spans="1:8" s="34" customFormat="1" ht="44.25" customHeight="1">
      <c r="A615" s="112" t="s">
        <v>46</v>
      </c>
      <c r="B615" s="120" t="s">
        <v>165</v>
      </c>
      <c r="C615" s="121"/>
      <c r="D615" s="115">
        <v>34082675</v>
      </c>
      <c r="E615" s="115"/>
      <c r="F615" s="115">
        <v>4323830</v>
      </c>
      <c r="G615" s="115"/>
      <c r="H615" s="115">
        <f t="shared" si="0"/>
        <v>29758845</v>
      </c>
    </row>
    <row r="616" spans="1:8" s="116" customFormat="1" ht="26.25" customHeight="1">
      <c r="A616" s="112" t="s">
        <v>48</v>
      </c>
      <c r="B616" s="124" t="s">
        <v>78</v>
      </c>
      <c r="C616" s="124"/>
      <c r="D616" s="115">
        <v>9206219</v>
      </c>
      <c r="E616" s="115"/>
      <c r="F616" s="115">
        <f>F617</f>
        <v>5100000</v>
      </c>
      <c r="G616" s="115"/>
      <c r="H616" s="115">
        <f t="shared" si="0"/>
        <v>4106219</v>
      </c>
    </row>
    <row r="617" spans="1:8" s="34" customFormat="1" ht="39" customHeight="1">
      <c r="A617" s="112" t="s">
        <v>71</v>
      </c>
      <c r="B617" s="124" t="s">
        <v>79</v>
      </c>
      <c r="C617" s="124"/>
      <c r="D617" s="125">
        <v>5100000</v>
      </c>
      <c r="E617" s="125"/>
      <c r="F617" s="125">
        <v>5100000</v>
      </c>
      <c r="G617" s="125"/>
      <c r="H617" s="125">
        <f aca="true" t="shared" si="1" ref="H617:H624">D617+E617-F617</f>
        <v>0</v>
      </c>
    </row>
    <row r="618" spans="1:8" s="34" customFormat="1" ht="24.75" customHeight="1">
      <c r="A618" s="112" t="s">
        <v>72</v>
      </c>
      <c r="B618" s="126" t="s">
        <v>43</v>
      </c>
      <c r="C618" s="127"/>
      <c r="D618" s="115">
        <v>348993721</v>
      </c>
      <c r="E618" s="115">
        <f>E619-F620</f>
        <v>13000280</v>
      </c>
      <c r="F618" s="115"/>
      <c r="G618" s="115"/>
      <c r="H618" s="115">
        <f t="shared" si="1"/>
        <v>361994001</v>
      </c>
    </row>
    <row r="619" spans="1:8" s="34" customFormat="1" ht="27" customHeight="1">
      <c r="A619" s="112" t="s">
        <v>135</v>
      </c>
      <c r="B619" s="126" t="s">
        <v>44</v>
      </c>
      <c r="C619" s="127"/>
      <c r="D619" s="115">
        <v>204284232</v>
      </c>
      <c r="E619" s="115">
        <v>15174576</v>
      </c>
      <c r="F619" s="115"/>
      <c r="G619" s="115"/>
      <c r="H619" s="115">
        <f t="shared" si="1"/>
        <v>219458808</v>
      </c>
    </row>
    <row r="620" spans="1:8" s="34" customFormat="1" ht="27" customHeight="1">
      <c r="A620" s="112" t="s">
        <v>136</v>
      </c>
      <c r="B620" s="126" t="s">
        <v>45</v>
      </c>
      <c r="C620" s="127"/>
      <c r="D620" s="115">
        <v>144709489</v>
      </c>
      <c r="E620" s="115"/>
      <c r="F620" s="115">
        <v>2174296</v>
      </c>
      <c r="G620" s="115"/>
      <c r="H620" s="115">
        <f t="shared" si="1"/>
        <v>142535193</v>
      </c>
    </row>
    <row r="621" spans="1:8" s="34" customFormat="1" ht="59.25" customHeight="1">
      <c r="A621" s="112" t="s">
        <v>137</v>
      </c>
      <c r="B621" s="128" t="s">
        <v>102</v>
      </c>
      <c r="C621" s="128"/>
      <c r="D621" s="115">
        <v>247068</v>
      </c>
      <c r="E621" s="115">
        <v>62794</v>
      </c>
      <c r="F621" s="115"/>
      <c r="G621" s="115"/>
      <c r="H621" s="115">
        <f t="shared" si="1"/>
        <v>309862</v>
      </c>
    </row>
    <row r="622" spans="1:8" s="34" customFormat="1" ht="121.5" customHeight="1">
      <c r="A622" s="112" t="s">
        <v>101</v>
      </c>
      <c r="B622" s="128" t="s">
        <v>333</v>
      </c>
      <c r="C622" s="128"/>
      <c r="D622" s="115">
        <v>0</v>
      </c>
      <c r="E622" s="115">
        <v>45000</v>
      </c>
      <c r="F622" s="115"/>
      <c r="G622" s="115"/>
      <c r="H622" s="115">
        <f t="shared" si="1"/>
        <v>45000</v>
      </c>
    </row>
    <row r="623" spans="1:8" s="34" customFormat="1" ht="42" customHeight="1">
      <c r="A623" s="112" t="s">
        <v>138</v>
      </c>
      <c r="B623" s="128" t="s">
        <v>99</v>
      </c>
      <c r="C623" s="128"/>
      <c r="D623" s="115">
        <v>2153750</v>
      </c>
      <c r="E623" s="115">
        <v>10180</v>
      </c>
      <c r="F623" s="115"/>
      <c r="G623" s="115"/>
      <c r="H623" s="115">
        <f t="shared" si="1"/>
        <v>2163930</v>
      </c>
    </row>
    <row r="624" spans="1:8" s="34" customFormat="1" ht="52.5" customHeight="1">
      <c r="A624" s="112" t="s">
        <v>521</v>
      </c>
      <c r="B624" s="128" t="s">
        <v>100</v>
      </c>
      <c r="C624" s="128"/>
      <c r="D624" s="115">
        <v>2153750</v>
      </c>
      <c r="E624" s="115">
        <v>10180</v>
      </c>
      <c r="F624" s="115"/>
      <c r="G624" s="115"/>
      <c r="H624" s="115">
        <f t="shared" si="1"/>
        <v>2163930</v>
      </c>
    </row>
    <row r="625" spans="1:8" s="34" customFormat="1" ht="42" customHeight="1">
      <c r="A625" s="129"/>
      <c r="B625" s="8" t="s">
        <v>414</v>
      </c>
      <c r="C625" s="8"/>
      <c r="D625" s="8"/>
      <c r="E625" s="8"/>
      <c r="F625" s="8"/>
      <c r="G625" s="8"/>
      <c r="H625" s="8"/>
    </row>
    <row r="626" spans="1:8" s="10" customFormat="1" ht="9.75" customHeight="1">
      <c r="A626" s="130"/>
      <c r="B626" s="131"/>
      <c r="C626" s="131"/>
      <c r="D626" s="132"/>
      <c r="E626" s="132"/>
      <c r="F626" s="132"/>
      <c r="G626" s="132"/>
      <c r="H626" s="132"/>
    </row>
    <row r="627" spans="1:8" s="6" customFormat="1" ht="18.75" customHeight="1">
      <c r="A627" s="70" t="s">
        <v>10</v>
      </c>
      <c r="B627" s="133" t="s">
        <v>11</v>
      </c>
      <c r="C627" s="133"/>
      <c r="D627" s="72"/>
      <c r="E627" s="72"/>
      <c r="F627" s="72"/>
      <c r="G627" s="72"/>
      <c r="H627" s="72"/>
    </row>
    <row r="628" spans="1:8" s="135" customFormat="1" ht="17.25" customHeight="1">
      <c r="A628" s="134" t="s">
        <v>17</v>
      </c>
      <c r="B628" s="9" t="s">
        <v>152</v>
      </c>
      <c r="C628" s="9"/>
      <c r="D628" s="9"/>
      <c r="E628" s="9"/>
      <c r="F628" s="9"/>
      <c r="G628" s="9"/>
      <c r="H628" s="9"/>
    </row>
    <row r="629" spans="1:8" s="135" customFormat="1" ht="18.75" customHeight="1">
      <c r="A629" s="134" t="s">
        <v>18</v>
      </c>
      <c r="B629" s="9" t="s">
        <v>153</v>
      </c>
      <c r="C629" s="9"/>
      <c r="D629" s="9"/>
      <c r="E629" s="9"/>
      <c r="F629" s="9"/>
      <c r="G629" s="9"/>
      <c r="H629" s="9"/>
    </row>
    <row r="630" spans="1:8" s="135" customFormat="1" ht="17.25" customHeight="1">
      <c r="A630" s="134" t="s">
        <v>19</v>
      </c>
      <c r="B630" s="9" t="s">
        <v>154</v>
      </c>
      <c r="C630" s="9"/>
      <c r="D630" s="9"/>
      <c r="E630" s="9"/>
      <c r="F630" s="9"/>
      <c r="G630" s="9"/>
      <c r="H630" s="9"/>
    </row>
    <row r="631" spans="1:8" s="135" customFormat="1" ht="17.25" customHeight="1">
      <c r="A631" s="134" t="s">
        <v>27</v>
      </c>
      <c r="B631" s="9" t="s">
        <v>155</v>
      </c>
      <c r="C631" s="9"/>
      <c r="D631" s="9"/>
      <c r="E631" s="9"/>
      <c r="F631" s="9"/>
      <c r="G631" s="9"/>
      <c r="H631" s="9"/>
    </row>
    <row r="632" spans="1:8" s="135" customFormat="1" ht="17.25" customHeight="1">
      <c r="A632" s="134" t="s">
        <v>28</v>
      </c>
      <c r="B632" s="9" t="s">
        <v>156</v>
      </c>
      <c r="C632" s="9"/>
      <c r="D632" s="9"/>
      <c r="E632" s="9"/>
      <c r="F632" s="9"/>
      <c r="G632" s="9"/>
      <c r="H632" s="9"/>
    </row>
    <row r="633" spans="1:8" s="135" customFormat="1" ht="26.25" customHeight="1">
      <c r="A633" s="134" t="s">
        <v>29</v>
      </c>
      <c r="B633" s="9" t="s">
        <v>157</v>
      </c>
      <c r="C633" s="9"/>
      <c r="D633" s="9"/>
      <c r="E633" s="9"/>
      <c r="F633" s="9"/>
      <c r="G633" s="9"/>
      <c r="H633" s="9"/>
    </row>
    <row r="634" spans="1:17" s="136" customFormat="1" ht="17.25" customHeight="1">
      <c r="A634" s="134" t="s">
        <v>30</v>
      </c>
      <c r="B634" s="9" t="s">
        <v>158</v>
      </c>
      <c r="C634" s="9"/>
      <c r="D634" s="9"/>
      <c r="E634" s="9"/>
      <c r="F634" s="9"/>
      <c r="G634" s="9"/>
      <c r="H634" s="9"/>
      <c r="K634" s="137"/>
      <c r="N634" s="137"/>
      <c r="Q634" s="138"/>
    </row>
    <row r="635" spans="1:8" s="135" customFormat="1" ht="17.25" customHeight="1">
      <c r="A635" s="134" t="s">
        <v>40</v>
      </c>
      <c r="B635" s="9" t="s">
        <v>159</v>
      </c>
      <c r="C635" s="9"/>
      <c r="D635" s="9"/>
      <c r="E635" s="9"/>
      <c r="F635" s="9"/>
      <c r="G635" s="9"/>
      <c r="H635" s="9"/>
    </row>
    <row r="636" spans="1:8" s="135" customFormat="1" ht="17.25" customHeight="1">
      <c r="A636" s="134" t="s">
        <v>41</v>
      </c>
      <c r="B636" s="9" t="s">
        <v>160</v>
      </c>
      <c r="C636" s="9"/>
      <c r="D636" s="9"/>
      <c r="E636" s="9"/>
      <c r="F636" s="9"/>
      <c r="G636" s="9"/>
      <c r="H636" s="9"/>
    </row>
    <row r="637" spans="1:8" s="135" customFormat="1" ht="17.25" customHeight="1">
      <c r="A637" s="134" t="s">
        <v>42</v>
      </c>
      <c r="B637" s="9" t="s">
        <v>161</v>
      </c>
      <c r="C637" s="9"/>
      <c r="D637" s="9"/>
      <c r="E637" s="9"/>
      <c r="F637" s="9"/>
      <c r="G637" s="9"/>
      <c r="H637" s="9"/>
    </row>
    <row r="638" spans="1:8" s="135" customFormat="1" ht="17.25" customHeight="1">
      <c r="A638" s="134" t="s">
        <v>46</v>
      </c>
      <c r="B638" s="9" t="s">
        <v>162</v>
      </c>
      <c r="C638" s="9"/>
      <c r="D638" s="9"/>
      <c r="E638" s="9"/>
      <c r="F638" s="9"/>
      <c r="G638" s="9"/>
      <c r="H638" s="9"/>
    </row>
    <row r="639" spans="1:8" s="135" customFormat="1" ht="8.25" customHeight="1">
      <c r="A639" s="134"/>
      <c r="B639" s="139"/>
      <c r="C639" s="139"/>
      <c r="D639" s="139"/>
      <c r="E639" s="139"/>
      <c r="F639" s="139"/>
      <c r="G639" s="139"/>
      <c r="H639" s="140"/>
    </row>
    <row r="640" spans="1:8" s="28" customFormat="1" ht="16.5" customHeight="1">
      <c r="A640" s="21" t="s">
        <v>20</v>
      </c>
      <c r="B640" s="141" t="s">
        <v>163</v>
      </c>
      <c r="C640" s="141"/>
      <c r="D640" s="142"/>
      <c r="E640" s="142"/>
      <c r="F640" s="142"/>
      <c r="G640" s="142"/>
      <c r="H640" s="142"/>
    </row>
    <row r="641" spans="1:8" s="28" customFormat="1" ht="4.5" customHeight="1">
      <c r="A641" s="25"/>
      <c r="B641" s="25"/>
      <c r="C641" s="143"/>
      <c r="D641" s="143"/>
      <c r="E641" s="143"/>
      <c r="F641" s="143"/>
      <c r="G641" s="143"/>
      <c r="H641" s="144"/>
    </row>
    <row r="642" spans="1:8" s="34" customFormat="1" ht="13.5" customHeight="1">
      <c r="A642" s="25"/>
      <c r="B642" s="55" t="s">
        <v>164</v>
      </c>
      <c r="C642" s="55"/>
      <c r="D642" s="55"/>
      <c r="E642" s="55"/>
      <c r="F642" s="55"/>
      <c r="G642" s="55"/>
      <c r="H642" s="55"/>
    </row>
    <row r="643" spans="1:8" s="34" customFormat="1" ht="14.25" customHeight="1">
      <c r="A643" s="33"/>
      <c r="B643" s="145" t="s">
        <v>31</v>
      </c>
      <c r="C643" s="55" t="s">
        <v>357</v>
      </c>
      <c r="D643" s="55"/>
      <c r="E643" s="55"/>
      <c r="F643" s="55"/>
      <c r="G643" s="55"/>
      <c r="H643" s="55"/>
    </row>
    <row r="644" spans="1:8" s="34" customFormat="1" ht="14.25" customHeight="1">
      <c r="A644" s="33"/>
      <c r="B644" s="145" t="s">
        <v>32</v>
      </c>
      <c r="C644" s="55" t="s">
        <v>358</v>
      </c>
      <c r="D644" s="55"/>
      <c r="E644" s="55"/>
      <c r="F644" s="55"/>
      <c r="G644" s="55"/>
      <c r="H644" s="55"/>
    </row>
    <row r="645" spans="1:8" s="34" customFormat="1" ht="26.25" customHeight="1">
      <c r="A645" s="33"/>
      <c r="B645" s="146" t="s">
        <v>139</v>
      </c>
      <c r="C645" s="58" t="s">
        <v>359</v>
      </c>
      <c r="D645" s="58"/>
      <c r="E645" s="58"/>
      <c r="F645" s="58"/>
      <c r="G645" s="58"/>
      <c r="H645" s="58"/>
    </row>
    <row r="646" spans="1:8" s="149" customFormat="1" ht="26.25" customHeight="1">
      <c r="A646" s="147"/>
      <c r="B646" s="146" t="s">
        <v>140</v>
      </c>
      <c r="C646" s="148" t="s">
        <v>530</v>
      </c>
      <c r="D646" s="148"/>
      <c r="E646" s="148"/>
      <c r="F646" s="148"/>
      <c r="G646" s="148"/>
      <c r="H646" s="148"/>
    </row>
    <row r="647" spans="1:8" s="28" customFormat="1" ht="12.75">
      <c r="A647" s="25"/>
      <c r="B647" s="25"/>
      <c r="C647" s="143"/>
      <c r="D647" s="150"/>
      <c r="E647" s="150"/>
      <c r="F647" s="150"/>
      <c r="G647" s="150"/>
      <c r="H647" s="150"/>
    </row>
  </sheetData>
  <sheetProtection password="C25B" sheet="1"/>
  <mergeCells count="480">
    <mergeCell ref="B612:C612"/>
    <mergeCell ref="C127:F127"/>
    <mergeCell ref="C129:H129"/>
    <mergeCell ref="C130:H130"/>
    <mergeCell ref="C170:H170"/>
    <mergeCell ref="C401:H401"/>
    <mergeCell ref="C478:H478"/>
    <mergeCell ref="C487:H487"/>
    <mergeCell ref="C488:H488"/>
    <mergeCell ref="C135:F135"/>
    <mergeCell ref="C558:H558"/>
    <mergeCell ref="C559:H559"/>
    <mergeCell ref="C499:H499"/>
    <mergeCell ref="C517:H517"/>
    <mergeCell ref="C524:H524"/>
    <mergeCell ref="C510:H510"/>
    <mergeCell ref="C516:H516"/>
    <mergeCell ref="C522:H522"/>
    <mergeCell ref="C534:H534"/>
    <mergeCell ref="C532:H532"/>
    <mergeCell ref="C136:F136"/>
    <mergeCell ref="C137:F137"/>
    <mergeCell ref="C138:F138"/>
    <mergeCell ref="C436:H436"/>
    <mergeCell ref="C555:H555"/>
    <mergeCell ref="C557:H557"/>
    <mergeCell ref="C561:H561"/>
    <mergeCell ref="C550:H550"/>
    <mergeCell ref="C134:F134"/>
    <mergeCell ref="C131:F131"/>
    <mergeCell ref="C132:F132"/>
    <mergeCell ref="C541:H541"/>
    <mergeCell ref="C543:H543"/>
    <mergeCell ref="C521:H521"/>
    <mergeCell ref="C596:H596"/>
    <mergeCell ref="C588:H588"/>
    <mergeCell ref="C590:H590"/>
    <mergeCell ref="C591:H591"/>
    <mergeCell ref="C589:H589"/>
    <mergeCell ref="C567:H567"/>
    <mergeCell ref="C372:H372"/>
    <mergeCell ref="C511:H511"/>
    <mergeCell ref="C509:H509"/>
    <mergeCell ref="C508:H508"/>
    <mergeCell ref="C593:H593"/>
    <mergeCell ref="C594:H594"/>
    <mergeCell ref="C548:H548"/>
    <mergeCell ref="C551:H551"/>
    <mergeCell ref="C552:H552"/>
    <mergeCell ref="C553:H553"/>
    <mergeCell ref="C379:H379"/>
    <mergeCell ref="C601:H601"/>
    <mergeCell ref="C221:H221"/>
    <mergeCell ref="C332:H332"/>
    <mergeCell ref="C586:H586"/>
    <mergeCell ref="C592:H592"/>
    <mergeCell ref="C595:H595"/>
    <mergeCell ref="C442:H442"/>
    <mergeCell ref="C227:H227"/>
    <mergeCell ref="C463:H463"/>
    <mergeCell ref="C196:H196"/>
    <mergeCell ref="C482:H482"/>
    <mergeCell ref="C483:H483"/>
    <mergeCell ref="C365:H365"/>
    <mergeCell ref="C409:H409"/>
    <mergeCell ref="C236:H236"/>
    <mergeCell ref="C237:H237"/>
    <mergeCell ref="C373:H373"/>
    <mergeCell ref="C275:H275"/>
    <mergeCell ref="C355:H355"/>
    <mergeCell ref="C366:H366"/>
    <mergeCell ref="C63:H63"/>
    <mergeCell ref="C388:H388"/>
    <mergeCell ref="C247:H247"/>
    <mergeCell ref="C251:H251"/>
    <mergeCell ref="C253:H253"/>
    <mergeCell ref="C264:H264"/>
    <mergeCell ref="C265:H265"/>
    <mergeCell ref="C263:H263"/>
    <mergeCell ref="C274:H274"/>
    <mergeCell ref="C560:H560"/>
    <mergeCell ref="C378:H378"/>
    <mergeCell ref="C322:H322"/>
    <mergeCell ref="C258:H258"/>
    <mergeCell ref="C367:H367"/>
    <mergeCell ref="C314:H314"/>
    <mergeCell ref="C326:H326"/>
    <mergeCell ref="C303:H303"/>
    <mergeCell ref="C306:H306"/>
    <mergeCell ref="C338:H338"/>
    <mergeCell ref="B620:C620"/>
    <mergeCell ref="C579:H579"/>
    <mergeCell ref="C536:H536"/>
    <mergeCell ref="C556:H556"/>
    <mergeCell ref="C546:H546"/>
    <mergeCell ref="C537:H537"/>
    <mergeCell ref="C575:H575"/>
    <mergeCell ref="C574:H574"/>
    <mergeCell ref="C549:H549"/>
    <mergeCell ref="C542:H542"/>
    <mergeCell ref="C140:H140"/>
    <mergeCell ref="C445:H445"/>
    <mergeCell ref="B621:C621"/>
    <mergeCell ref="B622:C622"/>
    <mergeCell ref="C360:H360"/>
    <mergeCell ref="C361:H361"/>
    <mergeCell ref="B616:C616"/>
    <mergeCell ref="C585:H585"/>
    <mergeCell ref="C507:H507"/>
    <mergeCell ref="C578:H578"/>
    <mergeCell ref="C68:H68"/>
    <mergeCell ref="C87:H87"/>
    <mergeCell ref="C118:F118"/>
    <mergeCell ref="C115:F115"/>
    <mergeCell ref="C104:H104"/>
    <mergeCell ref="C90:F90"/>
    <mergeCell ref="C102:H102"/>
    <mergeCell ref="C95:H95"/>
    <mergeCell ref="C305:H305"/>
    <mergeCell ref="B608:C608"/>
    <mergeCell ref="C165:H165"/>
    <mergeCell ref="C584:H584"/>
    <mergeCell ref="C179:H179"/>
    <mergeCell ref="C219:H219"/>
    <mergeCell ref="C562:H562"/>
    <mergeCell ref="C597:H597"/>
    <mergeCell ref="C587:H587"/>
    <mergeCell ref="C244:H244"/>
    <mergeCell ref="C644:H644"/>
    <mergeCell ref="B640:C640"/>
    <mergeCell ref="B629:H629"/>
    <mergeCell ref="B630:H630"/>
    <mergeCell ref="B632:H632"/>
    <mergeCell ref="B636:H636"/>
    <mergeCell ref="B635:H635"/>
    <mergeCell ref="B631:H631"/>
    <mergeCell ref="B642:H642"/>
    <mergeCell ref="B638:H638"/>
    <mergeCell ref="A4:H4"/>
    <mergeCell ref="A6:H6"/>
    <mergeCell ref="A7:H7"/>
    <mergeCell ref="A8:H8"/>
    <mergeCell ref="C643:H643"/>
    <mergeCell ref="C122:F122"/>
    <mergeCell ref="B619:C619"/>
    <mergeCell ref="B11:C11"/>
    <mergeCell ref="B609:C609"/>
    <mergeCell ref="A603:H603"/>
    <mergeCell ref="B617:C617"/>
    <mergeCell ref="B628:H628"/>
    <mergeCell ref="B615:C615"/>
    <mergeCell ref="A1:H1"/>
    <mergeCell ref="A2:H2"/>
    <mergeCell ref="A3:H3"/>
    <mergeCell ref="A5:H5"/>
    <mergeCell ref="A9:H9"/>
    <mergeCell ref="B611:C611"/>
    <mergeCell ref="A10:H10"/>
    <mergeCell ref="B613:C613"/>
    <mergeCell ref="B614:C614"/>
    <mergeCell ref="B604:C604"/>
    <mergeCell ref="B605:C605"/>
    <mergeCell ref="B637:H637"/>
    <mergeCell ref="B606:C606"/>
    <mergeCell ref="B624:C624"/>
    <mergeCell ref="B627:C627"/>
    <mergeCell ref="B610:C610"/>
    <mergeCell ref="B607:C607"/>
    <mergeCell ref="C29:H29"/>
    <mergeCell ref="C569:H569"/>
    <mergeCell ref="C545:H545"/>
    <mergeCell ref="C88:F88"/>
    <mergeCell ref="C117:F117"/>
    <mergeCell ref="C139:H139"/>
    <mergeCell ref="C440:H440"/>
    <mergeCell ref="C91:H91"/>
    <mergeCell ref="C96:H96"/>
    <mergeCell ref="C232:H232"/>
    <mergeCell ref="C646:H646"/>
    <mergeCell ref="C27:H27"/>
    <mergeCell ref="C28:H28"/>
    <mergeCell ref="C30:H30"/>
    <mergeCell ref="C577:H577"/>
    <mergeCell ref="C162:H162"/>
    <mergeCell ref="C61:H61"/>
    <mergeCell ref="C66:H66"/>
    <mergeCell ref="C33:H33"/>
    <mergeCell ref="C468:H468"/>
    <mergeCell ref="C500:H500"/>
    <mergeCell ref="B634:H634"/>
    <mergeCell ref="C645:H645"/>
    <mergeCell ref="C501:H501"/>
    <mergeCell ref="B633:H633"/>
    <mergeCell ref="B623:C623"/>
    <mergeCell ref="B618:C618"/>
    <mergeCell ref="C566:H566"/>
    <mergeCell ref="C564:H564"/>
    <mergeCell ref="C565:H565"/>
    <mergeCell ref="C490:H490"/>
    <mergeCell ref="C547:H547"/>
    <mergeCell ref="C452:H452"/>
    <mergeCell ref="C529:H529"/>
    <mergeCell ref="C535:H535"/>
    <mergeCell ref="C390:H390"/>
    <mergeCell ref="C400:H400"/>
    <mergeCell ref="C518:H518"/>
    <mergeCell ref="C519:H519"/>
    <mergeCell ref="C520:H520"/>
    <mergeCell ref="C106:F106"/>
    <mergeCell ref="C270:H270"/>
    <mergeCell ref="C220:H220"/>
    <mergeCell ref="C259:H259"/>
    <mergeCell ref="C197:H197"/>
    <mergeCell ref="C256:H256"/>
    <mergeCell ref="C262:H262"/>
    <mergeCell ref="C246:H246"/>
    <mergeCell ref="C125:F125"/>
    <mergeCell ref="C257:H257"/>
    <mergeCell ref="C69:H69"/>
    <mergeCell ref="C103:F103"/>
    <mergeCell ref="C86:F86"/>
    <mergeCell ref="C78:F78"/>
    <mergeCell ref="C79:F79"/>
    <mergeCell ref="C89:F89"/>
    <mergeCell ref="C19:H19"/>
    <mergeCell ref="C23:H23"/>
    <mergeCell ref="C190:H190"/>
    <mergeCell ref="C99:F99"/>
    <mergeCell ref="C101:F101"/>
    <mergeCell ref="C168:H168"/>
    <mergeCell ref="C100:F100"/>
    <mergeCell ref="C108:F108"/>
    <mergeCell ref="C109:F109"/>
    <mergeCell ref="C111:F111"/>
    <mergeCell ref="C77:F77"/>
    <mergeCell ref="C175:H175"/>
    <mergeCell ref="C364:H364"/>
    <mergeCell ref="C295:H295"/>
    <mergeCell ref="C296:H296"/>
    <mergeCell ref="C282:H282"/>
    <mergeCell ref="C294:H294"/>
    <mergeCell ref="C297:H297"/>
    <mergeCell ref="C110:F110"/>
    <mergeCell ref="C105:F105"/>
    <mergeCell ref="C185:H185"/>
    <mergeCell ref="C116:F116"/>
    <mergeCell ref="C67:F67"/>
    <mergeCell ref="C70:F70"/>
    <mergeCell ref="C71:F71"/>
    <mergeCell ref="C83:F83"/>
    <mergeCell ref="C85:F85"/>
    <mergeCell ref="C73:F73"/>
    <mergeCell ref="C74:F74"/>
    <mergeCell ref="C75:F75"/>
    <mergeCell ref="C72:F72"/>
    <mergeCell ref="C84:F84"/>
    <mergeCell ref="C80:F80"/>
    <mergeCell ref="C81:F81"/>
    <mergeCell ref="C82:F82"/>
    <mergeCell ref="C151:F151"/>
    <mergeCell ref="C92:F92"/>
    <mergeCell ref="C94:F94"/>
    <mergeCell ref="C97:F97"/>
    <mergeCell ref="C76:H76"/>
    <mergeCell ref="C114:H114"/>
    <mergeCell ref="C153:F153"/>
    <mergeCell ref="C119:H119"/>
    <mergeCell ref="C167:H167"/>
    <mergeCell ref="C148:H148"/>
    <mergeCell ref="C154:F154"/>
    <mergeCell ref="C155:F155"/>
    <mergeCell ref="C144:F144"/>
    <mergeCell ref="C145:F145"/>
    <mergeCell ref="C126:F126"/>
    <mergeCell ref="C152:F152"/>
    <mergeCell ref="C31:H31"/>
    <mergeCell ref="C34:H34"/>
    <mergeCell ref="C37:H37"/>
    <mergeCell ref="C123:H123"/>
    <mergeCell ref="C124:F124"/>
    <mergeCell ref="C121:H121"/>
    <mergeCell ref="C32:H32"/>
    <mergeCell ref="C93:F93"/>
    <mergeCell ref="C112:F112"/>
    <mergeCell ref="C225:H225"/>
    <mergeCell ref="C250:H250"/>
    <mergeCell ref="C113:H113"/>
    <mergeCell ref="C133:F133"/>
    <mergeCell ref="C128:F128"/>
    <mergeCell ref="C195:H195"/>
    <mergeCell ref="C142:H142"/>
    <mergeCell ref="C149:F149"/>
    <mergeCell ref="C150:F150"/>
    <mergeCell ref="C147:F147"/>
    <mergeCell ref="C451:H451"/>
    <mergeCell ref="C318:H318"/>
    <mergeCell ref="C304:H304"/>
    <mergeCell ref="C146:F146"/>
    <mergeCell ref="C205:H205"/>
    <mergeCell ref="D208:D209"/>
    <mergeCell ref="E208:E209"/>
    <mergeCell ref="F208:F209"/>
    <mergeCell ref="G208:G209"/>
    <mergeCell ref="C217:H217"/>
    <mergeCell ref="C455:H455"/>
    <mergeCell ref="C453:H453"/>
    <mergeCell ref="C456:H456"/>
    <mergeCell ref="C457:H457"/>
    <mergeCell ref="C485:H485"/>
    <mergeCell ref="C459:H459"/>
    <mergeCell ref="C460:H460"/>
    <mergeCell ref="C41:H41"/>
    <mergeCell ref="C450:H450"/>
    <mergeCell ref="C454:H454"/>
    <mergeCell ref="C191:H191"/>
    <mergeCell ref="C189:H189"/>
    <mergeCell ref="C57:H57"/>
    <mergeCell ref="C45:H45"/>
    <mergeCell ref="C342:H342"/>
    <mergeCell ref="C343:H343"/>
    <mergeCell ref="C320:H320"/>
    <mergeCell ref="C330:H330"/>
    <mergeCell ref="C386:H386"/>
    <mergeCell ref="C383:H383"/>
    <mergeCell ref="C515:H515"/>
    <mergeCell ref="C345:H345"/>
    <mergeCell ref="C346:H346"/>
    <mergeCell ref="C412:H412"/>
    <mergeCell ref="C344:H344"/>
    <mergeCell ref="C458:H458"/>
    <mergeCell ref="C337:H337"/>
    <mergeCell ref="C533:H533"/>
    <mergeCell ref="C525:H525"/>
    <mergeCell ref="C523:H523"/>
    <mergeCell ref="C512:H512"/>
    <mergeCell ref="C580:H580"/>
    <mergeCell ref="C576:H576"/>
    <mergeCell ref="C528:H528"/>
    <mergeCell ref="C530:H530"/>
    <mergeCell ref="C513:H513"/>
    <mergeCell ref="C538:H538"/>
    <mergeCell ref="C570:H570"/>
    <mergeCell ref="C571:H571"/>
    <mergeCell ref="C572:H572"/>
    <mergeCell ref="C526:H526"/>
    <mergeCell ref="C492:H492"/>
    <mergeCell ref="C443:H443"/>
    <mergeCell ref="C494:H494"/>
    <mergeCell ref="C496:H496"/>
    <mergeCell ref="C495:H495"/>
    <mergeCell ref="C497:H497"/>
    <mergeCell ref="C503:H503"/>
    <mergeCell ref="C228:H228"/>
    <mergeCell ref="C229:H229"/>
    <mergeCell ref="C230:H230"/>
    <mergeCell ref="C498:H498"/>
    <mergeCell ref="C502:H502"/>
    <mergeCell ref="C407:H407"/>
    <mergeCell ref="C405:H405"/>
    <mergeCell ref="C422:H422"/>
    <mergeCell ref="C316:H316"/>
    <mergeCell ref="C417:H417"/>
    <mergeCell ref="C427:H427"/>
    <mergeCell ref="C358:H358"/>
    <mergeCell ref="C362:H362"/>
    <mergeCell ref="C385:H385"/>
    <mergeCell ref="C395:H395"/>
    <mergeCell ref="C423:H423"/>
    <mergeCell ref="C368:H368"/>
    <mergeCell ref="C382:H382"/>
    <mergeCell ref="C426:H426"/>
    <mergeCell ref="C340:H340"/>
    <mergeCell ref="C341:H341"/>
    <mergeCell ref="C424:H424"/>
    <mergeCell ref="C425:H425"/>
    <mergeCell ref="C418:H418"/>
    <mergeCell ref="C420:H420"/>
    <mergeCell ref="C419:H419"/>
    <mergeCell ref="C421:H421"/>
    <mergeCell ref="C376:H376"/>
    <mergeCell ref="C416:H416"/>
    <mergeCell ref="C245:H245"/>
    <mergeCell ref="C183:H183"/>
    <mergeCell ref="C107:F107"/>
    <mergeCell ref="C396:H396"/>
    <mergeCell ref="C347:H347"/>
    <mergeCell ref="C348:H348"/>
    <mergeCell ref="C349:H349"/>
    <mergeCell ref="C350:H350"/>
    <mergeCell ref="C351:H351"/>
    <mergeCell ref="C248:H248"/>
    <mergeCell ref="C52:H52"/>
    <mergeCell ref="C49:H49"/>
    <mergeCell ref="C50:H50"/>
    <mergeCell ref="C51:H51"/>
    <mergeCell ref="C53:H53"/>
    <mergeCell ref="C249:H249"/>
    <mergeCell ref="C156:H156"/>
    <mergeCell ref="C157:H157"/>
    <mergeCell ref="C161:H161"/>
    <mergeCell ref="C242:H242"/>
    <mergeCell ref="C35:H35"/>
    <mergeCell ref="C36:H36"/>
    <mergeCell ref="C169:H169"/>
    <mergeCell ref="C252:H252"/>
    <mergeCell ref="C255:H255"/>
    <mergeCell ref="C461:H461"/>
    <mergeCell ref="C141:F141"/>
    <mergeCell ref="C143:F143"/>
    <mergeCell ref="C429:H429"/>
    <mergeCell ref="C317:H317"/>
    <mergeCell ref="C477:H477"/>
    <mergeCell ref="C472:H472"/>
    <mergeCell ref="C475:H475"/>
    <mergeCell ref="C473:H473"/>
    <mergeCell ref="C474:H474"/>
    <mergeCell ref="C315:H315"/>
    <mergeCell ref="C469:H469"/>
    <mergeCell ref="C397:H397"/>
    <mergeCell ref="C398:H398"/>
    <mergeCell ref="C399:H399"/>
    <mergeCell ref="C428:H428"/>
    <mergeCell ref="C254:H254"/>
    <mergeCell ref="C471:H471"/>
    <mergeCell ref="C391:H391"/>
    <mergeCell ref="C392:H392"/>
    <mergeCell ref="C393:H393"/>
    <mergeCell ref="C394:H394"/>
    <mergeCell ref="C430:H430"/>
    <mergeCell ref="C446:H446"/>
    <mergeCell ref="C339:H339"/>
    <mergeCell ref="B625:H625"/>
    <mergeCell ref="C260:H260"/>
    <mergeCell ref="C261:H261"/>
    <mergeCell ref="C283:H283"/>
    <mergeCell ref="C284:H284"/>
    <mergeCell ref="C285:H285"/>
    <mergeCell ref="C271:H271"/>
    <mergeCell ref="C272:H272"/>
    <mergeCell ref="C273:H273"/>
    <mergeCell ref="C431:H431"/>
    <mergeCell ref="C280:H280"/>
    <mergeCell ref="C281:H281"/>
    <mergeCell ref="C476:H476"/>
    <mergeCell ref="C432:H432"/>
    <mergeCell ref="C433:H433"/>
    <mergeCell ref="C434:H434"/>
    <mergeCell ref="C435:H435"/>
    <mergeCell ref="C356:H356"/>
    <mergeCell ref="C357:H357"/>
    <mergeCell ref="C470:H470"/>
    <mergeCell ref="C307:H307"/>
    <mergeCell ref="C308:H308"/>
    <mergeCell ref="C276:H276"/>
    <mergeCell ref="C277:H277"/>
    <mergeCell ref="C286:H286"/>
    <mergeCell ref="C287:H287"/>
    <mergeCell ref="C288:H288"/>
    <mergeCell ref="C289:H289"/>
    <mergeCell ref="C278:H278"/>
    <mergeCell ref="C279:H279"/>
    <mergeCell ref="C302:H302"/>
    <mergeCell ref="C290:H290"/>
    <mergeCell ref="C291:H291"/>
    <mergeCell ref="C292:H292"/>
    <mergeCell ref="C293:H293"/>
    <mergeCell ref="C298:H298"/>
    <mergeCell ref="C299:H299"/>
    <mergeCell ref="C300:H300"/>
    <mergeCell ref="C301:H301"/>
    <mergeCell ref="C319:H319"/>
    <mergeCell ref="C266:H266"/>
    <mergeCell ref="C267:H267"/>
    <mergeCell ref="C268:H268"/>
    <mergeCell ref="C269:H269"/>
    <mergeCell ref="C312:H312"/>
    <mergeCell ref="C313:H313"/>
    <mergeCell ref="C309:H309"/>
    <mergeCell ref="C310:H310"/>
    <mergeCell ref="C311:H311"/>
  </mergeCells>
  <printOptions/>
  <pageMargins left="0.3937007874015748" right="0.35433070866141736" top="0.984251968503937" bottom="0.984251968503937" header="0.5118110236220472"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 w Toruniu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k.mach</dc:creator>
  <cp:keywords/>
  <dc:description/>
  <cp:lastModifiedBy>Krzysztof Ryszewski</cp:lastModifiedBy>
  <cp:lastPrinted>2019-04-11T08:57:07Z</cp:lastPrinted>
  <dcterms:created xsi:type="dcterms:W3CDTF">2008-01-28T10:43:05Z</dcterms:created>
  <dcterms:modified xsi:type="dcterms:W3CDTF">2019-04-11T11:59:28Z</dcterms:modified>
  <cp:category/>
  <cp:version/>
  <cp:contentType/>
  <cp:contentStatus/>
</cp:coreProperties>
</file>