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Arkusz1!$B$28:$K$44</definedName>
  </definedNames>
  <calcPr calcId="191029"/>
</workbook>
</file>

<file path=xl/calcChain.xml><?xml version="1.0" encoding="utf-8"?>
<calcChain xmlns="http://schemas.openxmlformats.org/spreadsheetml/2006/main">
  <c r="H17" i="1" l="1"/>
  <c r="I17" i="1"/>
  <c r="G17" i="1"/>
  <c r="F25" i="1"/>
  <c r="I18" i="1" l="1"/>
  <c r="H18" i="1"/>
  <c r="G18" i="1"/>
  <c r="I25" i="1"/>
  <c r="H25" i="1"/>
  <c r="F39" i="1"/>
  <c r="G39" i="1"/>
  <c r="H39" i="1"/>
  <c r="I39" i="1"/>
  <c r="J39" i="1"/>
  <c r="K39" i="1"/>
  <c r="E41" i="1"/>
  <c r="E42" i="1"/>
  <c r="E43" i="1"/>
  <c r="E40" i="1"/>
  <c r="E29" i="1"/>
  <c r="E39" i="1" l="1"/>
  <c r="E30" i="1"/>
  <c r="S31" i="1"/>
  <c r="S32" i="1"/>
  <c r="S33" i="1"/>
  <c r="S30" i="1"/>
  <c r="S34" i="1" l="1"/>
  <c r="M34" i="1"/>
  <c r="G25" i="1"/>
  <c r="I8" i="1"/>
  <c r="K23" i="1"/>
  <c r="G8" i="1"/>
  <c r="H6" i="1"/>
  <c r="I6" i="1"/>
  <c r="K21" i="1"/>
  <c r="H8" i="1"/>
  <c r="G6" i="1"/>
  <c r="H10" i="1" l="1"/>
  <c r="I10" i="1"/>
  <c r="G10" i="1"/>
  <c r="J25" i="1"/>
  <c r="J23" i="1" l="1"/>
  <c r="J21" i="1"/>
  <c r="E31" i="1"/>
  <c r="E33" i="1" l="1"/>
  <c r="P34" i="1"/>
  <c r="Q34" i="1"/>
  <c r="O34" i="1"/>
  <c r="J18" i="1" l="1"/>
  <c r="K18" i="1"/>
  <c r="N34" i="1" l="1"/>
  <c r="F37" i="1"/>
  <c r="F13" i="1" s="1"/>
  <c r="G37" i="1"/>
  <c r="H37" i="1"/>
  <c r="I37" i="1"/>
  <c r="J37" i="1"/>
  <c r="J17" i="1" s="1"/>
  <c r="K37" i="1"/>
  <c r="K17" i="1" s="1"/>
  <c r="E34" i="1"/>
  <c r="E36" i="1"/>
  <c r="F38" i="1"/>
  <c r="F44" i="1" s="1"/>
  <c r="G38" i="1"/>
  <c r="H38" i="1"/>
  <c r="H44" i="1" s="1"/>
  <c r="I38" i="1"/>
  <c r="I44" i="1" s="1"/>
  <c r="J38" i="1"/>
  <c r="J44" i="1" s="1"/>
  <c r="K38" i="1"/>
  <c r="K44" i="1" s="1"/>
  <c r="E32" i="1"/>
  <c r="E28" i="1"/>
  <c r="F18" i="1"/>
  <c r="F6" i="1" l="1"/>
  <c r="K13" i="1"/>
  <c r="K6" i="1" s="1"/>
  <c r="K15" i="1"/>
  <c r="K8" i="1" s="1"/>
  <c r="G44" i="1"/>
  <c r="F15" i="1"/>
  <c r="F17" i="1" s="1"/>
  <c r="E37" i="1"/>
  <c r="E25" i="1"/>
  <c r="E38" i="1"/>
  <c r="E14" i="1"/>
  <c r="E16" i="1"/>
  <c r="F8" i="1" l="1"/>
  <c r="F10" i="1" s="1"/>
  <c r="F49" i="1" s="1"/>
  <c r="K10" i="1"/>
  <c r="E21" i="1"/>
  <c r="E23" i="1"/>
  <c r="E18" i="1"/>
  <c r="E15" i="1"/>
  <c r="E17" i="1" l="1"/>
  <c r="E8" i="1"/>
  <c r="E44" i="1" l="1"/>
  <c r="G49" i="1" l="1"/>
  <c r="H49" i="1"/>
  <c r="I49" i="1"/>
  <c r="K49" i="1"/>
  <c r="J15" i="1"/>
  <c r="J8" i="1" s="1"/>
  <c r="J13" i="1"/>
  <c r="J6" i="1" s="1"/>
  <c r="J10" i="1" s="1"/>
  <c r="J49" i="1" s="1"/>
  <c r="E13" i="1"/>
  <c r="E6" i="1" s="1"/>
  <c r="E10" i="1" s="1"/>
  <c r="E49" i="1" s="1"/>
</calcChain>
</file>

<file path=xl/sharedStrings.xml><?xml version="1.0" encoding="utf-8"?>
<sst xmlns="http://schemas.openxmlformats.org/spreadsheetml/2006/main" count="65" uniqueCount="50">
  <si>
    <t>Ogółem</t>
  </si>
  <si>
    <t>Źródło finansowania</t>
  </si>
  <si>
    <t>EFRR/EFS</t>
  </si>
  <si>
    <t>BP</t>
  </si>
  <si>
    <t>Środki własne</t>
  </si>
  <si>
    <t>Razem</t>
  </si>
  <si>
    <t>Tytuł projektu/działanie</t>
  </si>
  <si>
    <t>Pozostałe</t>
  </si>
  <si>
    <t>Działanie 1</t>
  </si>
  <si>
    <t>Działanie 2</t>
  </si>
  <si>
    <t>Działanie 3</t>
  </si>
  <si>
    <t>Działanie 4</t>
  </si>
  <si>
    <t>wydatki inwestycyjne</t>
  </si>
  <si>
    <t>W ramach projektu realizowane będą następujące działania:</t>
  </si>
  <si>
    <t>Wydatki kwalifikowalne planowane do poniesienia w ramach projektu</t>
  </si>
  <si>
    <t>wydatki bieżące:</t>
  </si>
  <si>
    <t xml:space="preserve">w tym: </t>
  </si>
  <si>
    <t>Wydatki niekwalifikowalne w projekcie</t>
  </si>
  <si>
    <t>Razem wydatki kwalifikowalne projektu</t>
  </si>
  <si>
    <t>BUDŻET PROJEKTU</t>
  </si>
  <si>
    <t>Audyt</t>
  </si>
  <si>
    <t>Promocja</t>
  </si>
  <si>
    <t>Wynagrodzenia z pochodnymi</t>
  </si>
  <si>
    <t>*</t>
  </si>
  <si>
    <t xml:space="preserve">proszę przedstawić informację o personelu projektu, w tym o liczbie pracowników, wymiarze ich etatów, oraz składnikach wynagrodzenia jakie mają zostać poniesione ze środków, </t>
  </si>
  <si>
    <t>1.</t>
  </si>
  <si>
    <t>2.</t>
  </si>
  <si>
    <t>3.</t>
  </si>
  <si>
    <t>Wydatki całkowite projektu (1+2)</t>
  </si>
  <si>
    <t>w tym wynagrodzenia</t>
  </si>
  <si>
    <t>L.P.</t>
  </si>
  <si>
    <t>Sprawdzenie zgodności wartości</t>
  </si>
  <si>
    <t>4.</t>
  </si>
  <si>
    <t>wypełnia Jednostka/Departament zgłaszający Formularz dla propozycji projektu.</t>
  </si>
  <si>
    <r>
      <t>Inne</t>
    </r>
    <r>
      <rPr>
        <b/>
        <sz val="8"/>
        <color theme="1"/>
        <rFont val="Calibri"/>
        <family val="2"/>
        <charset val="238"/>
        <scheme val="minor"/>
      </rPr>
      <t xml:space="preserve"> (wpisać jakie)</t>
    </r>
  </si>
  <si>
    <t>Prace przygotowawcze - Opracowanie Studium Wykonalności i PFU</t>
  </si>
  <si>
    <t xml:space="preserve">Nadzór inwestorski </t>
  </si>
  <si>
    <t>niekwalifikowane</t>
  </si>
  <si>
    <t xml:space="preserve">Zakup wyposażenia, </t>
  </si>
  <si>
    <t>„Medyczne Centrum Przyszłości – utworzenie bazy kształcenia zawodowego dla Medyczno-Społecznego Centrum Kształcenia Zawodowego i Ustawicznego w Toruniu”, Działanie 6.3 Inwestycje w infrastrukturę edukacyjną</t>
  </si>
  <si>
    <t>zakup wyposaz.</t>
  </si>
  <si>
    <t>suma w latach</t>
  </si>
  <si>
    <t xml:space="preserve">Roboty budowlane, </t>
  </si>
  <si>
    <t>Działanie 5</t>
  </si>
  <si>
    <t>nadzór</t>
  </si>
  <si>
    <t xml:space="preserve">roboty </t>
  </si>
  <si>
    <t>Prace zewnętrzne, pozostałe, instalacyjne, montażowe</t>
  </si>
  <si>
    <t>prace zew</t>
  </si>
  <si>
    <t xml:space="preserve"> </t>
  </si>
  <si>
    <r>
      <rPr>
        <b/>
        <sz val="11"/>
        <rFont val="Calibri"/>
        <family val="2"/>
        <charset val="238"/>
        <scheme val="minor"/>
      </rPr>
      <t xml:space="preserve">Koszty pośrednie*: (wynagrodzenia, audyt, promocja, pozostałe)  </t>
    </r>
    <r>
      <rPr>
        <sz val="11"/>
        <rFont val="Calibri"/>
        <family val="2"/>
        <charset val="238"/>
        <scheme val="minor"/>
      </rPr>
      <t>Projekt będzie realizował zespół pracowników Biura Rozwoju Jednostek Edukacyjnych w  Departamencie Kultury i Edukacji w wymiarze 1 etatu – wynagrodzenie wraz z dodatkiem, 2 dodatki dla pracowników DKiE.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</si>
</sst>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zł&quot;;[Red]\-#,##0\ &quot;zł&quot;"/>
    <numFmt numFmtId="164" formatCode="#,##0.000"/>
    <numFmt numFmtId="165" formatCode="0.0000"/>
    <numFmt numFmtId="166" formatCode="0.000"/>
    <numFmt numFmtId="167" formatCode="#,##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8" tint="0.3999755851924192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0" xfId="0" applyAlignment="1">
      <alignment horizontal="right"/>
    </xf>
    <xf numFmtId="0" fontId="10" fillId="0" borderId="1" xfId="0" applyFont="1" applyFill="1" applyBorder="1"/>
    <xf numFmtId="4" fontId="6" fillId="0" borderId="1" xfId="0" applyNumberFormat="1" applyFont="1" applyBorder="1"/>
    <xf numFmtId="4" fontId="0" fillId="0" borderId="9" xfId="0" applyNumberFormat="1" applyFill="1" applyBorder="1" applyAlignment="1"/>
    <xf numFmtId="0" fontId="13" fillId="0" borderId="1" xfId="0" applyFon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11" xfId="0" applyFill="1" applyBorder="1"/>
    <xf numFmtId="0" fontId="0" fillId="0" borderId="1" xfId="0" applyFill="1" applyBorder="1"/>
    <xf numFmtId="4" fontId="16" fillId="0" borderId="9" xfId="0" applyNumberFormat="1" applyFont="1" applyFill="1" applyBorder="1" applyAlignment="1"/>
    <xf numFmtId="4" fontId="0" fillId="0" borderId="0" xfId="0" applyNumberFormat="1" applyFill="1" applyBorder="1" applyAlignment="1"/>
    <xf numFmtId="0" fontId="0" fillId="2" borderId="0" xfId="0" applyFill="1"/>
    <xf numFmtId="0" fontId="0" fillId="2" borderId="0" xfId="0" applyFill="1" applyBorder="1" applyAlignment="1"/>
    <xf numFmtId="2" fontId="0" fillId="2" borderId="0" xfId="0" applyNumberFormat="1" applyFill="1" applyBorder="1"/>
    <xf numFmtId="0" fontId="0" fillId="2" borderId="0" xfId="0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" fontId="0" fillId="2" borderId="0" xfId="0" applyNumberFormat="1" applyFill="1" applyBorder="1"/>
    <xf numFmtId="4" fontId="6" fillId="2" borderId="0" xfId="0" applyNumberFormat="1" applyFont="1" applyFill="1" applyBorder="1"/>
    <xf numFmtId="0" fontId="18" fillId="0" borderId="0" xfId="0" applyFont="1" applyBorder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6" fillId="3" borderId="1" xfId="0" applyNumberFormat="1" applyFont="1" applyFill="1" applyBorder="1"/>
    <xf numFmtId="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/>
    <xf numFmtId="2" fontId="0" fillId="2" borderId="1" xfId="0" applyNumberFormat="1" applyFill="1" applyBorder="1"/>
    <xf numFmtId="4" fontId="6" fillId="2" borderId="1" xfId="0" applyNumberFormat="1" applyFont="1" applyFill="1" applyBorder="1" applyAlignment="1"/>
    <xf numFmtId="4" fontId="0" fillId="2" borderId="0" xfId="0" applyNumberFormat="1" applyFill="1"/>
    <xf numFmtId="0" fontId="0" fillId="2" borderId="11" xfId="0" applyFill="1" applyBorder="1"/>
    <xf numFmtId="4" fontId="0" fillId="2" borderId="1" xfId="0" applyNumberFormat="1" applyFont="1" applyFill="1" applyBorder="1"/>
    <xf numFmtId="4" fontId="12" fillId="2" borderId="1" xfId="0" applyNumberFormat="1" applyFont="1" applyFill="1" applyBorder="1"/>
    <xf numFmtId="4" fontId="11" fillId="2" borderId="1" xfId="0" applyNumberFormat="1" applyFont="1" applyFill="1" applyBorder="1"/>
    <xf numFmtId="0" fontId="12" fillId="2" borderId="0" xfId="0" applyFont="1" applyFill="1" applyBorder="1"/>
    <xf numFmtId="2" fontId="12" fillId="2" borderId="0" xfId="0" applyNumberFormat="1" applyFont="1" applyFill="1" applyBorder="1"/>
    <xf numFmtId="4" fontId="6" fillId="2" borderId="1" xfId="0" applyNumberFormat="1" applyFont="1" applyFill="1" applyBorder="1"/>
    <xf numFmtId="4" fontId="0" fillId="2" borderId="2" xfId="0" applyNumberFormat="1" applyFill="1" applyBorder="1"/>
    <xf numFmtId="4" fontId="15" fillId="2" borderId="1" xfId="0" applyNumberFormat="1" applyFont="1" applyFill="1" applyBorder="1"/>
    <xf numFmtId="164" fontId="0" fillId="2" borderId="1" xfId="0" applyNumberFormat="1" applyFill="1" applyBorder="1"/>
    <xf numFmtId="165" fontId="0" fillId="0" borderId="0" xfId="0" applyNumberFormat="1"/>
    <xf numFmtId="4" fontId="20" fillId="0" borderId="0" xfId="0" applyNumberFormat="1" applyFont="1"/>
    <xf numFmtId="6" fontId="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0" fontId="21" fillId="0" borderId="0" xfId="0" applyFont="1"/>
    <xf numFmtId="4" fontId="0" fillId="0" borderId="1" xfId="0" applyNumberFormat="1" applyBorder="1"/>
    <xf numFmtId="0" fontId="9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2" fontId="0" fillId="0" borderId="0" xfId="0" applyNumberFormat="1"/>
    <xf numFmtId="4" fontId="1" fillId="2" borderId="1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vertical="center"/>
    </xf>
    <xf numFmtId="4" fontId="0" fillId="0" borderId="0" xfId="0" applyNumberFormat="1" applyBorder="1"/>
    <xf numFmtId="166" fontId="0" fillId="0" borderId="0" xfId="0" applyNumberFormat="1" applyBorder="1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4" fontId="17" fillId="2" borderId="0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abSelected="1" topLeftCell="A13" zoomScale="80" zoomScaleNormal="80" workbookViewId="0">
      <selection activeCell="M28" sqref="M28"/>
    </sheetView>
  </sheetViews>
  <sheetFormatPr defaultRowHeight="15" x14ac:dyDescent="0.25"/>
  <cols>
    <col min="1" max="1" width="5.85546875" customWidth="1"/>
    <col min="2" max="2" width="20.28515625" customWidth="1"/>
    <col min="3" max="3" width="27" customWidth="1"/>
    <col min="4" max="4" width="21.5703125" customWidth="1"/>
    <col min="5" max="5" width="17.5703125" customWidth="1"/>
    <col min="6" max="6" width="12.28515625" customWidth="1"/>
    <col min="7" max="7" width="15.28515625" customWidth="1"/>
    <col min="8" max="8" width="13.28515625" customWidth="1"/>
    <col min="9" max="9" width="14" customWidth="1"/>
    <col min="10" max="10" width="10.7109375" customWidth="1"/>
    <col min="11" max="11" width="14.140625" customWidth="1"/>
    <col min="12" max="12" width="12.7109375" style="7" customWidth="1"/>
    <col min="13" max="13" width="21.42578125" customWidth="1"/>
    <col min="14" max="14" width="17.28515625" customWidth="1"/>
    <col min="15" max="15" width="17.140625" customWidth="1"/>
    <col min="16" max="16" width="15.5703125" customWidth="1"/>
    <col min="17" max="17" width="14.42578125" customWidth="1"/>
    <col min="18" max="18" width="1.42578125" customWidth="1"/>
    <col min="19" max="19" width="12.5703125" bestFit="1" customWidth="1"/>
    <col min="21" max="21" width="18.42578125" customWidth="1"/>
  </cols>
  <sheetData>
    <row r="1" spans="1:1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6" ht="15.75" x14ac:dyDescent="0.25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6" ht="10.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s="1" customFormat="1" ht="21" customHeight="1" x14ac:dyDescent="0.25">
      <c r="A4" s="93" t="s">
        <v>30</v>
      </c>
      <c r="B4" s="89" t="s">
        <v>6</v>
      </c>
      <c r="C4" s="90"/>
      <c r="D4" s="87" t="s">
        <v>1</v>
      </c>
      <c r="E4" s="110" t="s">
        <v>14</v>
      </c>
      <c r="F4" s="110"/>
      <c r="G4" s="110"/>
      <c r="H4" s="110"/>
      <c r="I4" s="110"/>
      <c r="J4" s="110"/>
      <c r="K4" s="110"/>
      <c r="L4" s="41"/>
    </row>
    <row r="5" spans="1:16" s="1" customFormat="1" ht="33" customHeight="1" x14ac:dyDescent="0.25">
      <c r="A5" s="94"/>
      <c r="B5" s="91"/>
      <c r="C5" s="92"/>
      <c r="D5" s="88"/>
      <c r="E5" s="51" t="s">
        <v>0</v>
      </c>
      <c r="F5" s="51">
        <v>2018</v>
      </c>
      <c r="G5" s="51">
        <v>2019</v>
      </c>
      <c r="H5" s="51">
        <v>2020</v>
      </c>
      <c r="I5" s="51">
        <v>2021</v>
      </c>
      <c r="J5" s="51">
        <v>2022</v>
      </c>
      <c r="K5" s="51">
        <v>2023</v>
      </c>
      <c r="L5" s="42"/>
      <c r="M5" s="76"/>
      <c r="N5" s="68"/>
      <c r="O5" s="41"/>
    </row>
    <row r="6" spans="1:16" ht="18" customHeight="1" x14ac:dyDescent="0.25">
      <c r="A6" s="101" t="s">
        <v>25</v>
      </c>
      <c r="B6" s="95" t="s">
        <v>39</v>
      </c>
      <c r="C6" s="96"/>
      <c r="D6" s="4" t="s">
        <v>2</v>
      </c>
      <c r="E6" s="52">
        <f>SUM(E13+E21)</f>
        <v>3943809.27</v>
      </c>
      <c r="F6" s="52">
        <f>SUM(F13+F21)</f>
        <v>27183</v>
      </c>
      <c r="G6" s="52">
        <f t="shared" ref="G6:K6" si="0">SUM(G13+G21)</f>
        <v>379178.33999999997</v>
      </c>
      <c r="H6" s="52">
        <f t="shared" si="0"/>
        <v>2012188.25</v>
      </c>
      <c r="I6" s="52">
        <f t="shared" si="0"/>
        <v>1525259.68</v>
      </c>
      <c r="J6" s="52">
        <f t="shared" si="0"/>
        <v>0</v>
      </c>
      <c r="K6" s="52">
        <f t="shared" si="0"/>
        <v>0</v>
      </c>
      <c r="M6" s="69"/>
      <c r="N6" s="69"/>
      <c r="O6" s="7"/>
    </row>
    <row r="7" spans="1:16" ht="18" customHeight="1" x14ac:dyDescent="0.25">
      <c r="A7" s="102"/>
      <c r="B7" s="97"/>
      <c r="C7" s="98"/>
      <c r="D7" s="4" t="s">
        <v>3</v>
      </c>
      <c r="E7" s="52">
        <v>0</v>
      </c>
      <c r="F7" s="52">
        <v>0</v>
      </c>
      <c r="G7" s="52">
        <v>0</v>
      </c>
      <c r="H7" s="52">
        <v>0</v>
      </c>
      <c r="I7" s="53">
        <v>0</v>
      </c>
      <c r="J7" s="53">
        <v>0</v>
      </c>
      <c r="K7" s="53">
        <v>0</v>
      </c>
      <c r="M7" s="7"/>
      <c r="N7" s="7"/>
      <c r="O7" s="7"/>
    </row>
    <row r="8" spans="1:16" ht="18" customHeight="1" x14ac:dyDescent="0.25">
      <c r="A8" s="102"/>
      <c r="B8" s="97"/>
      <c r="C8" s="98"/>
      <c r="D8" s="4" t="s">
        <v>4</v>
      </c>
      <c r="E8" s="52">
        <f>SUM(E15+E23)</f>
        <v>695966.35</v>
      </c>
      <c r="F8" s="65">
        <f>SUM(F15+F23)</f>
        <v>4797</v>
      </c>
      <c r="G8" s="65">
        <f t="shared" ref="G8:K8" si="1">SUM(G15+G23)</f>
        <v>66913.83</v>
      </c>
      <c r="H8" s="65">
        <f t="shared" si="1"/>
        <v>355092.05</v>
      </c>
      <c r="I8" s="65">
        <f t="shared" si="1"/>
        <v>269163.46999999997</v>
      </c>
      <c r="J8" s="65">
        <f t="shared" si="1"/>
        <v>0</v>
      </c>
      <c r="K8" s="65">
        <f t="shared" si="1"/>
        <v>0</v>
      </c>
      <c r="M8" s="7"/>
      <c r="N8" s="7"/>
      <c r="O8" s="7"/>
    </row>
    <row r="9" spans="1:16" ht="18" customHeight="1" x14ac:dyDescent="0.25">
      <c r="A9" s="102"/>
      <c r="B9" s="97"/>
      <c r="C9" s="98"/>
      <c r="D9" s="28" t="s">
        <v>34</v>
      </c>
      <c r="E9" s="52">
        <v>0</v>
      </c>
      <c r="F9" s="52">
        <v>0</v>
      </c>
      <c r="G9" s="52">
        <v>0</v>
      </c>
      <c r="H9" s="52">
        <v>0</v>
      </c>
      <c r="I9" s="53">
        <v>0</v>
      </c>
      <c r="J9" s="53">
        <v>0</v>
      </c>
      <c r="K9" s="53">
        <v>0</v>
      </c>
      <c r="M9" s="7"/>
      <c r="N9" s="7"/>
      <c r="O9" s="7"/>
    </row>
    <row r="10" spans="1:16" ht="18" customHeight="1" x14ac:dyDescent="0.25">
      <c r="A10" s="102"/>
      <c r="B10" s="99"/>
      <c r="C10" s="100"/>
      <c r="D10" s="4" t="s">
        <v>5</v>
      </c>
      <c r="E10" s="54">
        <f>SUM(E6:E9)</f>
        <v>4639775.62</v>
      </c>
      <c r="F10" s="54">
        <f>SUM(F6:F9)</f>
        <v>31980</v>
      </c>
      <c r="G10" s="54">
        <f t="shared" ref="G10:K10" si="2">SUM(G6:G9)</f>
        <v>446092.17</v>
      </c>
      <c r="H10" s="54">
        <f t="shared" si="2"/>
        <v>2367280.2999999998</v>
      </c>
      <c r="I10" s="54">
        <f t="shared" si="2"/>
        <v>1794423.15</v>
      </c>
      <c r="J10" s="54">
        <f t="shared" si="2"/>
        <v>0</v>
      </c>
      <c r="K10" s="54">
        <f t="shared" si="2"/>
        <v>0</v>
      </c>
      <c r="M10" s="7"/>
      <c r="N10" s="7"/>
      <c r="O10" s="7"/>
    </row>
    <row r="11" spans="1:16" ht="14.25" customHeight="1" x14ac:dyDescent="0.25">
      <c r="A11" s="102"/>
      <c r="B11" s="20"/>
      <c r="C11" s="20"/>
      <c r="D11" s="20"/>
      <c r="E11" s="55"/>
      <c r="F11" s="55"/>
      <c r="G11" s="55"/>
      <c r="H11" s="55"/>
      <c r="I11" s="37"/>
      <c r="J11" s="37"/>
      <c r="K11" s="56"/>
      <c r="M11" s="7"/>
      <c r="N11" s="7"/>
      <c r="O11" s="7"/>
      <c r="P11" s="7"/>
    </row>
    <row r="12" spans="1:16" ht="14.25" customHeight="1" x14ac:dyDescent="0.25">
      <c r="A12" s="102"/>
      <c r="B12" s="20"/>
      <c r="C12" s="22" t="s">
        <v>16</v>
      </c>
      <c r="D12" s="21"/>
      <c r="E12" s="55"/>
      <c r="F12" s="55"/>
      <c r="G12" s="55"/>
      <c r="H12" s="55"/>
      <c r="I12" s="37"/>
      <c r="J12" s="37"/>
      <c r="K12" s="40"/>
      <c r="M12" s="7"/>
      <c r="N12" s="7"/>
      <c r="O12" s="7"/>
      <c r="P12" s="7"/>
    </row>
    <row r="13" spans="1:16" ht="17.25" customHeight="1" x14ac:dyDescent="0.25">
      <c r="A13" s="102"/>
      <c r="B13" s="20"/>
      <c r="C13" s="22" t="s">
        <v>15</v>
      </c>
      <c r="D13" s="4" t="s">
        <v>2</v>
      </c>
      <c r="E13" s="57">
        <f>SUM(F13:K13)</f>
        <v>133365.51999999999</v>
      </c>
      <c r="F13" s="57">
        <f>SUM(F37*0.85)</f>
        <v>0</v>
      </c>
      <c r="G13" s="57">
        <v>39178.339999999997</v>
      </c>
      <c r="H13" s="57">
        <v>62791.45</v>
      </c>
      <c r="I13" s="57">
        <v>31395.73</v>
      </c>
      <c r="J13" s="57">
        <f t="shared" ref="J13:K13" si="3">SUM(J17*0.85)</f>
        <v>0</v>
      </c>
      <c r="K13" s="57">
        <f t="shared" si="3"/>
        <v>0</v>
      </c>
      <c r="L13" s="32"/>
      <c r="M13" s="7"/>
      <c r="N13" s="7"/>
      <c r="O13" s="7"/>
    </row>
    <row r="14" spans="1:16" ht="18" customHeight="1" x14ac:dyDescent="0.25">
      <c r="A14" s="102"/>
      <c r="B14" s="22"/>
      <c r="C14" s="20"/>
      <c r="D14" s="4" t="s">
        <v>3</v>
      </c>
      <c r="E14" s="57">
        <f t="shared" ref="E14:E18" si="4">SUM(F14:I14)</f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32"/>
      <c r="M14" s="7"/>
      <c r="N14" s="7"/>
      <c r="O14" s="7"/>
    </row>
    <row r="15" spans="1:16" ht="18" customHeight="1" x14ac:dyDescent="0.25">
      <c r="A15" s="102"/>
      <c r="B15" s="22"/>
      <c r="C15" s="23"/>
      <c r="D15" s="4" t="s">
        <v>4</v>
      </c>
      <c r="E15" s="57">
        <f t="shared" si="4"/>
        <v>23535.1</v>
      </c>
      <c r="F15" s="57">
        <f>SUM(F37*0.15)</f>
        <v>0</v>
      </c>
      <c r="G15" s="57">
        <v>6913.83</v>
      </c>
      <c r="H15" s="57">
        <v>11080.85</v>
      </c>
      <c r="I15" s="57">
        <v>5540.42</v>
      </c>
      <c r="J15" s="57">
        <f t="shared" ref="J15:K15" si="5">SUM(J17*0.15)</f>
        <v>0</v>
      </c>
      <c r="K15" s="57">
        <f t="shared" si="5"/>
        <v>0</v>
      </c>
      <c r="L15" s="32"/>
      <c r="M15" s="7"/>
      <c r="N15" s="77"/>
      <c r="O15" s="77"/>
      <c r="P15" s="77"/>
    </row>
    <row r="16" spans="1:16" ht="18" customHeight="1" x14ac:dyDescent="0.25">
      <c r="A16" s="102"/>
      <c r="C16" s="27"/>
      <c r="D16" s="28" t="s">
        <v>34</v>
      </c>
      <c r="E16" s="57">
        <f t="shared" si="4"/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32"/>
      <c r="M16" s="7"/>
      <c r="N16" s="7"/>
      <c r="O16" s="78"/>
      <c r="P16" s="79"/>
    </row>
    <row r="17" spans="1:19" ht="18" customHeight="1" x14ac:dyDescent="0.25">
      <c r="A17" s="102"/>
      <c r="C17" s="35"/>
      <c r="D17" s="4" t="s">
        <v>5</v>
      </c>
      <c r="E17" s="62">
        <f t="shared" si="4"/>
        <v>156900.62</v>
      </c>
      <c r="F17" s="62">
        <f>SUM(F13:F16)</f>
        <v>0</v>
      </c>
      <c r="G17" s="62">
        <f>SUM(G13:G16)</f>
        <v>46092.17</v>
      </c>
      <c r="H17" s="62">
        <f t="shared" ref="H17:I17" si="6">SUM(H13:H16)</f>
        <v>73872.3</v>
      </c>
      <c r="I17" s="62">
        <f t="shared" si="6"/>
        <v>36936.15</v>
      </c>
      <c r="J17" s="62">
        <f t="shared" ref="J17:K17" si="7">SUM(J37)</f>
        <v>0</v>
      </c>
      <c r="K17" s="62">
        <f t="shared" si="7"/>
        <v>0</v>
      </c>
      <c r="L17" s="29"/>
      <c r="M17" s="7"/>
      <c r="N17" s="7"/>
      <c r="O17" s="78"/>
      <c r="P17" s="79"/>
    </row>
    <row r="18" spans="1:19" ht="18" customHeight="1" x14ac:dyDescent="0.25">
      <c r="A18" s="102"/>
      <c r="C18" s="27"/>
      <c r="D18" s="25" t="s">
        <v>29</v>
      </c>
      <c r="E18" s="57">
        <f t="shared" si="4"/>
        <v>153900.62</v>
      </c>
      <c r="F18" s="57">
        <f>SUM(F33)</f>
        <v>0</v>
      </c>
      <c r="G18" s="57">
        <f>G33</f>
        <v>43092.17</v>
      </c>
      <c r="H18" s="57">
        <f>H33</f>
        <v>73872.3</v>
      </c>
      <c r="I18" s="57">
        <f>I33</f>
        <v>36936.15</v>
      </c>
      <c r="J18" s="57">
        <f t="shared" ref="J18:K18" si="8">SUM(J33)</f>
        <v>0</v>
      </c>
      <c r="K18" s="57">
        <f t="shared" si="8"/>
        <v>0</v>
      </c>
      <c r="L18" s="32"/>
    </row>
    <row r="19" spans="1:19" ht="18" customHeight="1" x14ac:dyDescent="0.25">
      <c r="A19" s="102"/>
      <c r="C19" s="36"/>
      <c r="D19" s="33"/>
      <c r="E19" s="55"/>
      <c r="F19" s="37"/>
      <c r="G19" s="37"/>
      <c r="H19" s="37"/>
      <c r="I19" s="37"/>
      <c r="J19" s="37"/>
      <c r="K19" s="40"/>
      <c r="L19" s="32"/>
    </row>
    <row r="20" spans="1:19" ht="18" customHeight="1" x14ac:dyDescent="0.25">
      <c r="A20" s="102"/>
      <c r="B20" s="22"/>
      <c r="C20" s="36"/>
      <c r="D20" s="32"/>
      <c r="E20" s="55"/>
      <c r="F20" s="55"/>
      <c r="G20" s="55"/>
      <c r="H20" s="55"/>
      <c r="I20" s="37"/>
      <c r="J20" s="37"/>
      <c r="K20" s="40"/>
      <c r="L20" s="32"/>
    </row>
    <row r="21" spans="1:19" ht="16.5" customHeight="1" x14ac:dyDescent="0.25">
      <c r="A21" s="102"/>
      <c r="B21" s="20"/>
      <c r="C21" s="20"/>
      <c r="D21" s="4" t="s">
        <v>2</v>
      </c>
      <c r="E21" s="58">
        <f>SUM(F21:K21)</f>
        <v>3810443.75</v>
      </c>
      <c r="F21" s="65">
        <v>27183</v>
      </c>
      <c r="G21" s="52">
        <v>340000</v>
      </c>
      <c r="H21" s="52">
        <v>1949396.8</v>
      </c>
      <c r="I21" s="52">
        <v>1493863.95</v>
      </c>
      <c r="J21" s="65">
        <f t="shared" ref="J21:K21" si="9">SUM(J25*0.85)</f>
        <v>0</v>
      </c>
      <c r="K21" s="65">
        <f t="shared" si="9"/>
        <v>0</v>
      </c>
      <c r="L21" s="32"/>
      <c r="M21" s="66"/>
      <c r="N21" s="80"/>
      <c r="O21" s="66"/>
      <c r="P21" s="66"/>
      <c r="Q21" s="66"/>
    </row>
    <row r="22" spans="1:19" ht="18" customHeight="1" x14ac:dyDescent="0.25">
      <c r="A22" s="102"/>
      <c r="B22" s="36"/>
      <c r="C22" s="23" t="s">
        <v>12</v>
      </c>
      <c r="D22" s="4" t="s">
        <v>3</v>
      </c>
      <c r="E22" s="58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32"/>
      <c r="N22" s="46"/>
    </row>
    <row r="23" spans="1:19" ht="18" customHeight="1" x14ac:dyDescent="0.25">
      <c r="A23" s="102"/>
      <c r="B23" s="22"/>
      <c r="C23" s="23"/>
      <c r="D23" s="4" t="s">
        <v>4</v>
      </c>
      <c r="E23" s="58">
        <f>SUM(F23:K23)</f>
        <v>672431.25</v>
      </c>
      <c r="F23" s="52">
        <v>4797</v>
      </c>
      <c r="G23" s="52">
        <v>60000</v>
      </c>
      <c r="H23" s="52">
        <v>344011.2</v>
      </c>
      <c r="I23" s="52">
        <v>263623.05</v>
      </c>
      <c r="J23" s="52">
        <f t="shared" ref="J23:K23" si="10">SUM(J25*0.15)</f>
        <v>0</v>
      </c>
      <c r="K23" s="52">
        <f t="shared" si="10"/>
        <v>0</v>
      </c>
      <c r="L23" s="32"/>
    </row>
    <row r="24" spans="1:19" ht="18" customHeight="1" x14ac:dyDescent="0.25">
      <c r="A24" s="102"/>
      <c r="B24" s="22"/>
      <c r="C24" s="23"/>
      <c r="D24" s="28" t="s">
        <v>34</v>
      </c>
      <c r="E24" s="58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32"/>
      <c r="M24" s="79"/>
      <c r="N24" s="79"/>
      <c r="O24" s="79"/>
      <c r="Q24" s="46"/>
    </row>
    <row r="25" spans="1:19" ht="18" customHeight="1" x14ac:dyDescent="0.25">
      <c r="A25" s="102"/>
      <c r="B25" s="22"/>
      <c r="C25" s="23"/>
      <c r="D25" s="4" t="s">
        <v>5</v>
      </c>
      <c r="E25" s="59">
        <f>SUM(F25:J25)</f>
        <v>4482875</v>
      </c>
      <c r="F25" s="59">
        <f>SUM(F21:F24)</f>
        <v>31980</v>
      </c>
      <c r="G25" s="59">
        <f>SUM(G21:G24)</f>
        <v>400000</v>
      </c>
      <c r="H25" s="59">
        <f>SUM(H21:H24)</f>
        <v>2293408</v>
      </c>
      <c r="I25" s="59">
        <f>SUM(I21:I24)</f>
        <v>1757487</v>
      </c>
      <c r="J25" s="59">
        <f t="shared" ref="J25" si="11">SUM(J28:J32)</f>
        <v>0</v>
      </c>
      <c r="K25" s="52">
        <v>0</v>
      </c>
      <c r="L25" s="32"/>
      <c r="M25" s="79"/>
      <c r="N25" s="79"/>
    </row>
    <row r="26" spans="1:19" ht="17.25" customHeight="1" x14ac:dyDescent="0.25">
      <c r="A26" s="102"/>
      <c r="B26" s="12"/>
      <c r="C26" s="30"/>
      <c r="D26" s="13"/>
      <c r="E26" s="60"/>
      <c r="F26" s="38"/>
      <c r="G26" s="38"/>
      <c r="H26" s="38"/>
      <c r="I26" s="38"/>
      <c r="J26" s="38"/>
      <c r="K26" s="38"/>
      <c r="L26" s="32"/>
      <c r="M26" s="81"/>
      <c r="N26" s="46"/>
    </row>
    <row r="27" spans="1:19" ht="15" customHeight="1" x14ac:dyDescent="0.25">
      <c r="A27" s="102"/>
      <c r="B27" s="116" t="s">
        <v>13</v>
      </c>
      <c r="C27" s="117"/>
      <c r="D27" s="118"/>
      <c r="E27" s="61"/>
      <c r="F27" s="39"/>
      <c r="G27" s="39"/>
      <c r="H27" s="39"/>
      <c r="I27" s="39"/>
      <c r="J27" s="38"/>
      <c r="K27" s="38"/>
      <c r="L27" s="32"/>
      <c r="M27" s="74"/>
    </row>
    <row r="28" spans="1:19" ht="39.75" customHeight="1" x14ac:dyDescent="0.25">
      <c r="A28" s="102"/>
      <c r="B28" s="17" t="s">
        <v>8</v>
      </c>
      <c r="C28" s="114" t="s">
        <v>35</v>
      </c>
      <c r="D28" s="115"/>
      <c r="E28" s="62">
        <f>SUM(F28:K28)</f>
        <v>31980</v>
      </c>
      <c r="F28" s="52">
        <v>31980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29"/>
    </row>
    <row r="29" spans="1:19" ht="44.25" customHeight="1" x14ac:dyDescent="0.3">
      <c r="A29" s="102"/>
      <c r="B29" s="17" t="s">
        <v>9</v>
      </c>
      <c r="C29" s="113" t="s">
        <v>42</v>
      </c>
      <c r="D29" s="112"/>
      <c r="E29" s="62">
        <f>SUM(F29:K29)</f>
        <v>2400000</v>
      </c>
      <c r="F29" s="52">
        <v>0</v>
      </c>
      <c r="G29" s="52">
        <v>400000</v>
      </c>
      <c r="H29" s="52">
        <v>2000000</v>
      </c>
      <c r="I29" s="52">
        <v>0</v>
      </c>
      <c r="J29" s="52">
        <v>0</v>
      </c>
      <c r="K29" s="52">
        <v>0</v>
      </c>
      <c r="L29" s="119"/>
      <c r="M29" s="73" t="s">
        <v>37</v>
      </c>
      <c r="N29" s="73">
        <v>2019</v>
      </c>
      <c r="O29" s="73">
        <v>2020</v>
      </c>
      <c r="P29" s="73">
        <v>2021</v>
      </c>
      <c r="Q29" s="73">
        <v>2022</v>
      </c>
      <c r="R29" s="48"/>
      <c r="S29" s="72" t="s">
        <v>41</v>
      </c>
    </row>
    <row r="30" spans="1:19" ht="44.25" customHeight="1" x14ac:dyDescent="0.25">
      <c r="A30" s="102"/>
      <c r="B30" s="17" t="s">
        <v>10</v>
      </c>
      <c r="C30" s="113" t="s">
        <v>46</v>
      </c>
      <c r="D30" s="112"/>
      <c r="E30" s="62">
        <f>SUM(F30:K30)</f>
        <v>254000</v>
      </c>
      <c r="F30" s="52">
        <v>0</v>
      </c>
      <c r="G30" s="52" t="s">
        <v>48</v>
      </c>
      <c r="H30" s="52">
        <v>254000</v>
      </c>
      <c r="I30" s="52">
        <v>0</v>
      </c>
      <c r="J30" s="52">
        <v>0</v>
      </c>
      <c r="K30" s="52">
        <v>0</v>
      </c>
      <c r="L30" s="119"/>
      <c r="M30" s="3" t="s">
        <v>45</v>
      </c>
      <c r="N30" s="71">
        <v>100000</v>
      </c>
      <c r="O30" s="71">
        <v>500000</v>
      </c>
      <c r="P30" s="52">
        <v>0</v>
      </c>
      <c r="Q30" s="52">
        <v>0</v>
      </c>
      <c r="R30" s="46"/>
      <c r="S30" s="52">
        <f>SUM(N30:Q30)</f>
        <v>600000</v>
      </c>
    </row>
    <row r="31" spans="1:19" ht="37.5" customHeight="1" x14ac:dyDescent="0.25">
      <c r="A31" s="102"/>
      <c r="B31" s="17" t="s">
        <v>11</v>
      </c>
      <c r="C31" s="111" t="s">
        <v>38</v>
      </c>
      <c r="D31" s="112"/>
      <c r="E31" s="62">
        <f>SUM(F31:K31)</f>
        <v>1757487</v>
      </c>
      <c r="F31" s="64">
        <v>0</v>
      </c>
      <c r="G31" s="52">
        <v>0</v>
      </c>
      <c r="H31" s="52">
        <v>0</v>
      </c>
      <c r="I31" s="52">
        <v>1757487</v>
      </c>
      <c r="J31" s="52">
        <v>0</v>
      </c>
      <c r="K31" s="52">
        <v>0</v>
      </c>
      <c r="L31" s="119"/>
      <c r="M31" s="3" t="s">
        <v>47</v>
      </c>
      <c r="N31" s="52">
        <v>0</v>
      </c>
      <c r="O31" s="71">
        <v>30000</v>
      </c>
      <c r="P31" s="52">
        <v>0</v>
      </c>
      <c r="Q31" s="52">
        <v>0</v>
      </c>
      <c r="S31" s="52">
        <f>SUM(N31:Q31)</f>
        <v>30000</v>
      </c>
    </row>
    <row r="32" spans="1:19" ht="33" customHeight="1" x14ac:dyDescent="0.25">
      <c r="A32" s="102"/>
      <c r="B32" s="17" t="s">
        <v>43</v>
      </c>
      <c r="C32" s="82" t="s">
        <v>36</v>
      </c>
      <c r="D32" s="120"/>
      <c r="E32" s="62">
        <f t="shared" ref="E32" si="12">SUM(F32:K32)</f>
        <v>39408</v>
      </c>
      <c r="F32" s="52">
        <v>0</v>
      </c>
      <c r="G32" s="52">
        <v>0</v>
      </c>
      <c r="H32" s="52">
        <v>39408</v>
      </c>
      <c r="I32" s="52">
        <v>0</v>
      </c>
      <c r="J32" s="52">
        <v>0</v>
      </c>
      <c r="K32" s="52">
        <v>0</v>
      </c>
      <c r="L32" s="119"/>
      <c r="M32" s="3" t="s">
        <v>40</v>
      </c>
      <c r="N32" s="52">
        <v>0</v>
      </c>
      <c r="O32" s="52">
        <v>0</v>
      </c>
      <c r="P32" s="52">
        <v>0</v>
      </c>
      <c r="Q32" s="52">
        <v>0</v>
      </c>
      <c r="R32" s="46"/>
      <c r="S32" s="52">
        <f t="shared" ref="S32:S33" si="13">SUM(N32:Q32)</f>
        <v>0</v>
      </c>
    </row>
    <row r="33" spans="1:20" ht="30.75" customHeight="1" x14ac:dyDescent="0.25">
      <c r="A33" s="102"/>
      <c r="B33" s="104" t="s">
        <v>49</v>
      </c>
      <c r="C33" s="105"/>
      <c r="D33" s="19" t="s">
        <v>22</v>
      </c>
      <c r="E33" s="62">
        <f>SUM(F33:K33)</f>
        <v>153900.62</v>
      </c>
      <c r="F33" s="57">
        <v>0</v>
      </c>
      <c r="G33" s="57">
        <v>43092.17</v>
      </c>
      <c r="H33" s="52">
        <v>73872.3</v>
      </c>
      <c r="I33" s="52">
        <v>36936.15</v>
      </c>
      <c r="J33" s="52">
        <v>0</v>
      </c>
      <c r="K33" s="52">
        <v>0</v>
      </c>
      <c r="L33" s="119"/>
      <c r="M33" s="3" t="s">
        <v>44</v>
      </c>
      <c r="N33" s="52">
        <v>0</v>
      </c>
      <c r="O33" s="52">
        <v>9852</v>
      </c>
      <c r="P33" s="52">
        <v>0</v>
      </c>
      <c r="Q33" s="52">
        <v>0</v>
      </c>
      <c r="R33" s="46"/>
      <c r="S33" s="52">
        <f t="shared" si="13"/>
        <v>9852</v>
      </c>
    </row>
    <row r="34" spans="1:20" ht="22.5" customHeight="1" x14ac:dyDescent="0.25">
      <c r="A34" s="102"/>
      <c r="B34" s="106"/>
      <c r="C34" s="107"/>
      <c r="D34" s="3" t="s">
        <v>20</v>
      </c>
      <c r="E34" s="62">
        <f t="shared" ref="E34:E36" si="14">SUM(F34:K34)</f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29"/>
      <c r="M34" s="47">
        <f>SUM(N30:P33)</f>
        <v>639852</v>
      </c>
      <c r="N34" s="49">
        <f>SUM(N30:N33)</f>
        <v>100000</v>
      </c>
      <c r="O34" s="49">
        <f>SUM(O30:O33)</f>
        <v>539852</v>
      </c>
      <c r="P34" s="49">
        <f>SUM(P30:P33)</f>
        <v>0</v>
      </c>
      <c r="Q34" s="49">
        <f>SUM(Q30:Q33)</f>
        <v>0</v>
      </c>
      <c r="R34" s="46"/>
      <c r="S34" s="62">
        <f>SUM(S30:S33)</f>
        <v>639852</v>
      </c>
    </row>
    <row r="35" spans="1:20" ht="22.5" customHeight="1" x14ac:dyDescent="0.25">
      <c r="A35" s="102"/>
      <c r="B35" s="106"/>
      <c r="C35" s="107"/>
      <c r="D35" s="3" t="s">
        <v>21</v>
      </c>
      <c r="E35" s="62">
        <v>3000</v>
      </c>
      <c r="F35" s="52">
        <v>0</v>
      </c>
      <c r="G35" s="64">
        <v>3000</v>
      </c>
      <c r="H35" s="63">
        <v>0</v>
      </c>
      <c r="I35" s="52">
        <v>0</v>
      </c>
      <c r="J35" s="52">
        <v>0</v>
      </c>
      <c r="K35" s="52">
        <v>0</v>
      </c>
      <c r="L35" s="43"/>
      <c r="M35" s="46"/>
      <c r="N35" s="47"/>
      <c r="O35" s="47"/>
      <c r="P35" s="47"/>
      <c r="Q35" s="47"/>
      <c r="R35" s="46"/>
      <c r="S35" s="37"/>
    </row>
    <row r="36" spans="1:20" ht="22.5" customHeight="1" x14ac:dyDescent="0.25">
      <c r="A36" s="102"/>
      <c r="B36" s="106"/>
      <c r="C36" s="107"/>
      <c r="D36" s="4" t="s">
        <v>7</v>
      </c>
      <c r="E36" s="62">
        <f t="shared" si="14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43"/>
      <c r="N36" s="46"/>
      <c r="O36" s="46"/>
      <c r="P36" s="46"/>
      <c r="Q36" s="46"/>
      <c r="R36" s="46"/>
      <c r="S36" s="46"/>
      <c r="T36" s="46"/>
    </row>
    <row r="37" spans="1:20" ht="50.25" customHeight="1" x14ac:dyDescent="0.25">
      <c r="A37" s="102"/>
      <c r="B37" s="108"/>
      <c r="C37" s="109"/>
      <c r="D37" s="3" t="s">
        <v>5</v>
      </c>
      <c r="E37" s="62">
        <f>SUM(F37:K37)</f>
        <v>156900.62</v>
      </c>
      <c r="F37" s="62">
        <f t="shared" ref="F37:K37" si="15">SUM(F33:F36)</f>
        <v>0</v>
      </c>
      <c r="G37" s="62">
        <f t="shared" si="15"/>
        <v>46092.17</v>
      </c>
      <c r="H37" s="62">
        <f t="shared" si="15"/>
        <v>73872.3</v>
      </c>
      <c r="I37" s="62">
        <f t="shared" si="15"/>
        <v>36936.15</v>
      </c>
      <c r="J37" s="62">
        <f t="shared" si="15"/>
        <v>0</v>
      </c>
      <c r="K37" s="62">
        <f t="shared" si="15"/>
        <v>0</v>
      </c>
      <c r="L37" s="43"/>
      <c r="M37" s="46"/>
      <c r="N37" s="46"/>
      <c r="O37" s="46"/>
      <c r="P37" s="46"/>
      <c r="Q37" s="46"/>
      <c r="R37" s="46"/>
      <c r="S37" s="46"/>
      <c r="T37" s="46"/>
    </row>
    <row r="38" spans="1:20" ht="33" customHeight="1" x14ac:dyDescent="0.25">
      <c r="A38" s="103"/>
      <c r="B38" s="15" t="s">
        <v>18</v>
      </c>
      <c r="C38" s="17"/>
      <c r="D38" s="18"/>
      <c r="E38" s="50">
        <f>SUM(F38:K38)</f>
        <v>4639775.6199999992</v>
      </c>
      <c r="F38" s="50">
        <f t="shared" ref="F38:K38" si="16">SUM(F28:F36)</f>
        <v>31980</v>
      </c>
      <c r="G38" s="50">
        <f t="shared" si="16"/>
        <v>446092.17</v>
      </c>
      <c r="H38" s="50">
        <f t="shared" si="16"/>
        <v>2367280.2999999998</v>
      </c>
      <c r="I38" s="50">
        <f t="shared" si="16"/>
        <v>1794423.15</v>
      </c>
      <c r="J38" s="50">
        <f t="shared" si="16"/>
        <v>0</v>
      </c>
      <c r="K38" s="50">
        <f t="shared" si="16"/>
        <v>0</v>
      </c>
      <c r="L38" s="44"/>
      <c r="M38" s="46"/>
      <c r="N38" s="46"/>
      <c r="O38" s="46"/>
      <c r="P38" s="46"/>
      <c r="Q38" s="46"/>
      <c r="R38" s="46"/>
      <c r="S38" s="46"/>
      <c r="T38" s="46"/>
    </row>
    <row r="39" spans="1:20" ht="33" customHeight="1" x14ac:dyDescent="0.25">
      <c r="A39" s="2" t="s">
        <v>26</v>
      </c>
      <c r="B39" s="14" t="s">
        <v>17</v>
      </c>
      <c r="C39" s="15"/>
      <c r="D39" s="16"/>
      <c r="E39" s="50">
        <f>SUM(E40:E43)</f>
        <v>639852</v>
      </c>
      <c r="F39" s="50">
        <f t="shared" ref="F39:K39" si="17">SUM(F40:F43)</f>
        <v>0</v>
      </c>
      <c r="G39" s="50">
        <f t="shared" si="17"/>
        <v>100000</v>
      </c>
      <c r="H39" s="50">
        <f t="shared" si="17"/>
        <v>539852</v>
      </c>
      <c r="I39" s="50">
        <f t="shared" si="17"/>
        <v>0</v>
      </c>
      <c r="J39" s="50">
        <f t="shared" si="17"/>
        <v>0</v>
      </c>
      <c r="K39" s="50">
        <f t="shared" si="17"/>
        <v>0</v>
      </c>
      <c r="L39" s="45"/>
      <c r="M39" s="46"/>
      <c r="N39" s="46"/>
      <c r="O39" s="46"/>
      <c r="P39" s="46"/>
      <c r="Q39" s="46"/>
      <c r="R39" s="46"/>
      <c r="S39" s="46"/>
      <c r="T39" s="46"/>
    </row>
    <row r="40" spans="1:20" ht="33" customHeight="1" x14ac:dyDescent="0.25">
      <c r="A40" s="2"/>
      <c r="B40" s="121" t="s">
        <v>42</v>
      </c>
      <c r="C40" s="122"/>
      <c r="D40" s="123"/>
      <c r="E40" s="62">
        <f>SUM(F40:K40)</f>
        <v>600000</v>
      </c>
      <c r="F40" s="75">
        <v>0</v>
      </c>
      <c r="G40" s="75">
        <v>100000</v>
      </c>
      <c r="H40" s="75">
        <v>500000</v>
      </c>
      <c r="I40" s="75">
        <v>0</v>
      </c>
      <c r="J40" s="75">
        <v>0</v>
      </c>
      <c r="K40" s="75">
        <v>0</v>
      </c>
      <c r="L40" s="45"/>
      <c r="M40" s="46"/>
      <c r="N40" s="46"/>
      <c r="O40" s="46"/>
      <c r="P40" s="46"/>
      <c r="Q40" s="46"/>
      <c r="R40" s="46"/>
      <c r="S40" s="46"/>
      <c r="T40" s="46"/>
    </row>
    <row r="41" spans="1:20" ht="33" customHeight="1" x14ac:dyDescent="0.25">
      <c r="A41" s="2"/>
      <c r="B41" s="121" t="s">
        <v>46</v>
      </c>
      <c r="C41" s="122"/>
      <c r="D41" s="123"/>
      <c r="E41" s="62">
        <f t="shared" ref="E41:E43" si="18">SUM(F41:K41)</f>
        <v>30000</v>
      </c>
      <c r="F41" s="75">
        <v>0</v>
      </c>
      <c r="G41" s="75">
        <v>0</v>
      </c>
      <c r="H41" s="75">
        <v>30000</v>
      </c>
      <c r="I41" s="75">
        <v>0</v>
      </c>
      <c r="J41" s="75">
        <v>0</v>
      </c>
      <c r="K41" s="75">
        <v>0</v>
      </c>
      <c r="L41" s="45"/>
      <c r="M41" s="46"/>
      <c r="N41" s="46"/>
      <c r="O41" s="46"/>
      <c r="P41" s="46"/>
      <c r="Q41" s="46"/>
      <c r="R41" s="46"/>
      <c r="S41" s="46"/>
      <c r="T41" s="46"/>
    </row>
    <row r="42" spans="1:20" ht="33" customHeight="1" x14ac:dyDescent="0.25">
      <c r="A42" s="2"/>
      <c r="B42" s="124" t="s">
        <v>38</v>
      </c>
      <c r="C42" s="125"/>
      <c r="D42" s="126"/>
      <c r="E42" s="62">
        <f t="shared" si="18"/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45"/>
      <c r="M42" s="46"/>
      <c r="N42" s="46"/>
      <c r="O42" s="46"/>
      <c r="P42" s="46"/>
      <c r="Q42" s="46"/>
      <c r="R42" s="46"/>
      <c r="S42" s="46"/>
      <c r="T42" s="46"/>
    </row>
    <row r="43" spans="1:20" ht="33" customHeight="1" x14ac:dyDescent="0.25">
      <c r="A43" s="2"/>
      <c r="B43" s="82" t="s">
        <v>36</v>
      </c>
      <c r="C43" s="83"/>
      <c r="D43" s="84"/>
      <c r="E43" s="62">
        <f t="shared" si="18"/>
        <v>9852</v>
      </c>
      <c r="F43" s="75">
        <v>0</v>
      </c>
      <c r="G43" s="75">
        <v>0</v>
      </c>
      <c r="H43" s="75">
        <v>9852</v>
      </c>
      <c r="I43" s="75">
        <v>0</v>
      </c>
      <c r="J43" s="75">
        <v>0</v>
      </c>
      <c r="K43" s="75">
        <v>0</v>
      </c>
      <c r="L43" s="45"/>
      <c r="M43" s="46"/>
      <c r="N43" s="46"/>
      <c r="O43" s="46"/>
      <c r="P43" s="46"/>
      <c r="Q43" s="46"/>
      <c r="R43" s="46"/>
      <c r="S43" s="46"/>
      <c r="T43" s="46"/>
    </row>
    <row r="44" spans="1:20" ht="33" customHeight="1" x14ac:dyDescent="0.25">
      <c r="A44" s="2" t="s">
        <v>27</v>
      </c>
      <c r="B44" s="14" t="s">
        <v>28</v>
      </c>
      <c r="C44" s="15"/>
      <c r="D44" s="16"/>
      <c r="E44" s="31">
        <f>SUM(E38:E39)</f>
        <v>5279627.6199999992</v>
      </c>
      <c r="F44" s="31">
        <f>SUM(F38:F39)</f>
        <v>31980</v>
      </c>
      <c r="G44" s="31">
        <f t="shared" ref="G44:K44" si="19">SUM(G38:G39)</f>
        <v>546092.16999999993</v>
      </c>
      <c r="H44" s="31">
        <f t="shared" si="19"/>
        <v>2907132.3</v>
      </c>
      <c r="I44" s="31">
        <f t="shared" si="19"/>
        <v>1794423.15</v>
      </c>
      <c r="J44" s="31">
        <f t="shared" si="19"/>
        <v>0</v>
      </c>
      <c r="K44" s="31">
        <f t="shared" si="19"/>
        <v>0</v>
      </c>
      <c r="M44" s="46"/>
      <c r="N44" s="46"/>
      <c r="O44" s="46"/>
      <c r="P44" s="46"/>
      <c r="Q44" s="46"/>
      <c r="R44" s="46"/>
      <c r="S44" s="46"/>
      <c r="T44" s="46"/>
    </row>
    <row r="45" spans="1:20" ht="6.75" customHeight="1" x14ac:dyDescent="0.25">
      <c r="B45" s="5"/>
      <c r="C45" s="5"/>
      <c r="D45" s="6"/>
      <c r="E45" s="7"/>
      <c r="F45" s="7"/>
      <c r="G45" s="7"/>
      <c r="H45" s="7"/>
      <c r="I45" s="7"/>
      <c r="J45" s="7"/>
      <c r="K45" s="7"/>
      <c r="M45" s="46"/>
      <c r="N45" s="46"/>
      <c r="O45" s="46"/>
      <c r="P45" s="46"/>
      <c r="Q45" s="46"/>
      <c r="R45" s="46"/>
      <c r="S45" s="46"/>
      <c r="T45" s="46"/>
    </row>
    <row r="46" spans="1:20" x14ac:dyDescent="0.25">
      <c r="A46" s="24" t="s">
        <v>23</v>
      </c>
      <c r="B46" s="8" t="s">
        <v>24</v>
      </c>
      <c r="C46" s="9"/>
      <c r="D46" s="10"/>
      <c r="E46" s="11"/>
      <c r="F46" s="11"/>
      <c r="G46" s="11"/>
      <c r="H46" s="11"/>
      <c r="I46" s="7"/>
      <c r="J46" s="7"/>
      <c r="K46" s="7"/>
      <c r="M46" s="46"/>
      <c r="N46" s="46"/>
      <c r="O46" s="46"/>
      <c r="P46" s="46"/>
      <c r="Q46" s="46"/>
      <c r="R46" s="46"/>
      <c r="S46" s="46"/>
      <c r="T46" s="46"/>
    </row>
    <row r="47" spans="1:20" x14ac:dyDescent="0.25">
      <c r="A47" s="34"/>
      <c r="B47" s="8" t="s">
        <v>33</v>
      </c>
      <c r="C47" s="9"/>
      <c r="D47" s="10"/>
      <c r="E47" s="11"/>
      <c r="F47" s="11"/>
      <c r="G47" s="11"/>
      <c r="H47" s="11"/>
      <c r="I47" s="7"/>
      <c r="J47" s="7"/>
      <c r="K47" s="7"/>
      <c r="N47" s="46"/>
      <c r="O47" s="46"/>
      <c r="P47" s="46"/>
      <c r="Q47" s="46"/>
      <c r="R47" s="46"/>
      <c r="S47" s="46"/>
      <c r="T47" s="46"/>
    </row>
    <row r="48" spans="1:20" x14ac:dyDescent="0.25">
      <c r="N48" s="46"/>
      <c r="O48" s="46"/>
      <c r="P48" s="46"/>
      <c r="Q48" s="46"/>
      <c r="R48" s="46"/>
      <c r="S48" s="46"/>
      <c r="T48" s="46"/>
    </row>
    <row r="49" spans="1:20" x14ac:dyDescent="0.25">
      <c r="A49" s="2" t="s">
        <v>32</v>
      </c>
      <c r="B49" s="85" t="s">
        <v>31</v>
      </c>
      <c r="C49" s="85"/>
      <c r="D49" s="85"/>
      <c r="E49" s="26">
        <f t="shared" ref="E49:K49" si="20">E10-E38</f>
        <v>0</v>
      </c>
      <c r="F49" s="26">
        <f t="shared" si="20"/>
        <v>0</v>
      </c>
      <c r="G49" s="26">
        <f t="shared" si="20"/>
        <v>0</v>
      </c>
      <c r="H49" s="26">
        <f t="shared" si="20"/>
        <v>0</v>
      </c>
      <c r="I49" s="26">
        <f t="shared" si="20"/>
        <v>0</v>
      </c>
      <c r="J49" s="26">
        <f t="shared" si="20"/>
        <v>0</v>
      </c>
      <c r="K49" s="26">
        <f t="shared" si="20"/>
        <v>0</v>
      </c>
      <c r="N49" s="46"/>
      <c r="O49" s="46"/>
      <c r="P49" s="46"/>
      <c r="Q49" s="46"/>
      <c r="R49" s="46"/>
      <c r="S49" s="46"/>
      <c r="T49" s="46"/>
    </row>
    <row r="50" spans="1:20" x14ac:dyDescent="0.25">
      <c r="N50" s="46"/>
      <c r="O50" s="46"/>
      <c r="P50" s="46"/>
      <c r="Q50" s="46"/>
      <c r="R50" s="46"/>
      <c r="S50" s="46"/>
      <c r="T50" s="46"/>
    </row>
    <row r="51" spans="1:20" x14ac:dyDescent="0.25">
      <c r="N51" s="46"/>
      <c r="O51" s="46"/>
      <c r="P51" s="46"/>
      <c r="Q51" s="46"/>
      <c r="R51" s="46"/>
      <c r="S51" s="46"/>
      <c r="T51" s="46"/>
    </row>
    <row r="52" spans="1:20" x14ac:dyDescent="0.25">
      <c r="N52" s="46"/>
      <c r="O52" s="46"/>
      <c r="P52" s="46"/>
      <c r="Q52" s="46"/>
      <c r="R52" s="46"/>
      <c r="S52" s="46"/>
      <c r="T52" s="46"/>
    </row>
    <row r="53" spans="1:20" x14ac:dyDescent="0.25">
      <c r="D53" s="46"/>
      <c r="N53" s="46"/>
      <c r="O53" s="46"/>
      <c r="P53" s="46"/>
      <c r="Q53" s="46"/>
      <c r="R53" s="46"/>
      <c r="S53" s="46"/>
      <c r="T53" s="46"/>
    </row>
    <row r="54" spans="1:20" x14ac:dyDescent="0.25">
      <c r="D54" s="46"/>
      <c r="N54" s="46"/>
      <c r="O54" s="46"/>
      <c r="P54" s="46"/>
      <c r="Q54" s="46"/>
      <c r="R54" s="46"/>
      <c r="S54" s="46"/>
      <c r="T54" s="46"/>
    </row>
    <row r="55" spans="1:20" x14ac:dyDescent="0.25">
      <c r="D55" s="46"/>
      <c r="N55" s="46"/>
      <c r="O55" s="46"/>
      <c r="P55" s="46"/>
      <c r="Q55" s="46"/>
      <c r="R55" s="46"/>
      <c r="S55" s="46"/>
      <c r="T55" s="46"/>
    </row>
    <row r="56" spans="1:20" x14ac:dyDescent="0.25">
      <c r="D56" s="46"/>
      <c r="E56" s="67"/>
      <c r="N56" s="46"/>
      <c r="O56" s="46"/>
      <c r="P56" s="46"/>
      <c r="Q56" s="46"/>
      <c r="R56" s="46"/>
      <c r="S56" s="46"/>
      <c r="T56" s="46"/>
    </row>
    <row r="57" spans="1:20" x14ac:dyDescent="0.25">
      <c r="N57" s="46"/>
      <c r="O57" s="46"/>
      <c r="P57" s="46"/>
      <c r="Q57" s="46"/>
      <c r="R57" s="46"/>
      <c r="S57" s="46"/>
      <c r="T57" s="46"/>
    </row>
    <row r="58" spans="1:20" x14ac:dyDescent="0.25">
      <c r="N58" s="46"/>
      <c r="O58" s="46"/>
      <c r="P58" s="46"/>
      <c r="Q58" s="46"/>
      <c r="R58" s="46"/>
      <c r="S58" s="46"/>
      <c r="T58" s="46"/>
    </row>
    <row r="59" spans="1:20" ht="21" x14ac:dyDescent="0.35">
      <c r="K59" s="70"/>
      <c r="N59" s="46"/>
      <c r="O59" s="46"/>
      <c r="P59" s="46"/>
      <c r="Q59" s="46"/>
      <c r="R59" s="46"/>
      <c r="S59" s="46"/>
      <c r="T59" s="46"/>
    </row>
    <row r="60" spans="1:20" x14ac:dyDescent="0.25">
      <c r="N60" s="46"/>
      <c r="O60" s="46"/>
      <c r="P60" s="46"/>
      <c r="Q60" s="46"/>
      <c r="R60" s="46"/>
      <c r="S60" s="46"/>
      <c r="T60" s="46"/>
    </row>
    <row r="61" spans="1:20" x14ac:dyDescent="0.25">
      <c r="N61" s="46"/>
      <c r="O61" s="46"/>
      <c r="P61" s="46"/>
      <c r="Q61" s="46"/>
      <c r="R61" s="46"/>
      <c r="S61" s="46"/>
      <c r="T61" s="46"/>
    </row>
    <row r="62" spans="1:20" x14ac:dyDescent="0.25">
      <c r="N62" s="46"/>
      <c r="O62" s="46"/>
      <c r="P62" s="46"/>
      <c r="Q62" s="46"/>
      <c r="R62" s="46"/>
      <c r="S62" s="46"/>
      <c r="T62" s="46"/>
    </row>
    <row r="63" spans="1:20" x14ac:dyDescent="0.25">
      <c r="N63" s="46"/>
      <c r="O63" s="46"/>
      <c r="P63" s="46"/>
      <c r="Q63" s="46"/>
      <c r="R63" s="46"/>
      <c r="S63" s="46"/>
      <c r="T63" s="46"/>
    </row>
    <row r="64" spans="1:20" x14ac:dyDescent="0.25">
      <c r="N64" s="46"/>
      <c r="O64" s="46"/>
      <c r="P64" s="46"/>
      <c r="Q64" s="46"/>
      <c r="R64" s="46"/>
      <c r="S64" s="46"/>
      <c r="T64" s="46"/>
    </row>
    <row r="65" spans="14:20" x14ac:dyDescent="0.25">
      <c r="N65" s="46"/>
      <c r="O65" s="46"/>
      <c r="P65" s="46"/>
      <c r="Q65" s="46"/>
      <c r="R65" s="46"/>
      <c r="S65" s="46"/>
      <c r="T65" s="46"/>
    </row>
    <row r="66" spans="14:20" x14ac:dyDescent="0.25">
      <c r="N66" s="46"/>
      <c r="O66" s="46"/>
      <c r="P66" s="46"/>
      <c r="Q66" s="46"/>
      <c r="R66" s="46"/>
      <c r="S66" s="46"/>
      <c r="T66" s="46"/>
    </row>
    <row r="67" spans="14:20" x14ac:dyDescent="0.25">
      <c r="N67" s="46"/>
      <c r="O67" s="46"/>
      <c r="P67" s="46"/>
      <c r="Q67" s="46"/>
      <c r="R67" s="46"/>
      <c r="S67" s="46"/>
      <c r="T67" s="46"/>
    </row>
    <row r="68" spans="14:20" x14ac:dyDescent="0.25">
      <c r="N68" s="46"/>
      <c r="O68" s="46"/>
      <c r="P68" s="46"/>
      <c r="Q68" s="46"/>
      <c r="R68" s="46"/>
      <c r="S68" s="46"/>
      <c r="T68" s="46"/>
    </row>
    <row r="69" spans="14:20" x14ac:dyDescent="0.25">
      <c r="N69" s="46"/>
      <c r="O69" s="46"/>
      <c r="P69" s="46"/>
      <c r="Q69" s="46"/>
      <c r="R69" s="46"/>
      <c r="S69" s="46"/>
      <c r="T69" s="46"/>
    </row>
  </sheetData>
  <mergeCells count="20">
    <mergeCell ref="L29:L33"/>
    <mergeCell ref="C32:D32"/>
    <mergeCell ref="B40:D40"/>
    <mergeCell ref="B41:D41"/>
    <mergeCell ref="B42:D42"/>
    <mergeCell ref="B43:D43"/>
    <mergeCell ref="B49:D49"/>
    <mergeCell ref="A2:K2"/>
    <mergeCell ref="D4:D5"/>
    <mergeCell ref="B4:C5"/>
    <mergeCell ref="A4:A5"/>
    <mergeCell ref="B6:C10"/>
    <mergeCell ref="A6:A38"/>
    <mergeCell ref="B33:C37"/>
    <mergeCell ref="E4:K4"/>
    <mergeCell ref="C31:D31"/>
    <mergeCell ref="C29:D29"/>
    <mergeCell ref="C28:D28"/>
    <mergeCell ref="B27:D27"/>
    <mergeCell ref="C30:D30"/>
  </mergeCells>
  <printOptions horizontalCentered="1"/>
  <pageMargins left="0.11811023622047245" right="0.11811023622047245" top="0.11811023622047245" bottom="0.1181102362204724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2019-03-14T12:58:42Z</dcterms:modified>
</cp:coreProperties>
</file>