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ut. 2019" sheetId="1" r:id="rId1"/>
  </sheets>
  <definedNames>
    <definedName name="_xlnm.Print_Area" localSheetId="0">'aut. 2019'!$A$1:$G$80</definedName>
    <definedName name="_xlnm.Print_Titles" localSheetId="0">'aut. 2019'!$3:$4</definedName>
  </definedNames>
  <calcPr fullCalcOnLoad="1" fullPrecision="0"/>
</workbook>
</file>

<file path=xl/sharedStrings.xml><?xml version="1.0" encoding="utf-8"?>
<sst xmlns="http://schemas.openxmlformats.org/spreadsheetml/2006/main" count="96" uniqueCount="86">
  <si>
    <t xml:space="preserve">Plan po zmianach </t>
  </si>
  <si>
    <t>Zmiany 
wynikające z autopoprawki</t>
  </si>
  <si>
    <t>Treść</t>
  </si>
  <si>
    <t>Zwiększenia</t>
  </si>
  <si>
    <t>Zmniejszenia</t>
  </si>
  <si>
    <t>I.</t>
  </si>
  <si>
    <t>Zmiany w treści uchwały:</t>
  </si>
  <si>
    <t>1.</t>
  </si>
  <si>
    <t>2.</t>
  </si>
  <si>
    <t>3.</t>
  </si>
  <si>
    <t>4.</t>
  </si>
  <si>
    <t>5.</t>
  </si>
  <si>
    <t>6.</t>
  </si>
  <si>
    <t>7.</t>
  </si>
  <si>
    <t>8.</t>
  </si>
  <si>
    <t>II.</t>
  </si>
  <si>
    <t>III.</t>
  </si>
  <si>
    <t>Dochody</t>
  </si>
  <si>
    <t>OGÓŁEM</t>
  </si>
  <si>
    <t>Kultura i ochrona dziedzictwa narodowego</t>
  </si>
  <si>
    <t>IV.</t>
  </si>
  <si>
    <t>Wydatki</t>
  </si>
  <si>
    <t>010</t>
  </si>
  <si>
    <t>Rolnictwo i łowiectwo</t>
  </si>
  <si>
    <t>§ 1 ust. 1 dotyczący dochodów budżetowych</t>
  </si>
  <si>
    <t>§ 1 ust. 1 pkt 1 dotyczący dochodów bieżących</t>
  </si>
  <si>
    <t>§ 2 ust. 1 dotyczący wydatków budżetowych</t>
  </si>
  <si>
    <t>§ 2 ust. 1 pkt 1 dotyczący wydatków bieżących</t>
  </si>
  <si>
    <t>Dochody bieżące:</t>
  </si>
  <si>
    <t>źródło:</t>
  </si>
  <si>
    <t>01009</t>
  </si>
  <si>
    <t>Spółki wodne</t>
  </si>
  <si>
    <t>Dział
Rozdział</t>
  </si>
  <si>
    <t>Kultura fizyczna</t>
  </si>
  <si>
    <t>92605</t>
  </si>
  <si>
    <t>Zadania w zakresie kultury fizycznej</t>
  </si>
  <si>
    <t>Różne rozliczenia</t>
  </si>
  <si>
    <t>Rezerwy ogólne i celowe</t>
  </si>
  <si>
    <t xml:space="preserve"> - wydatki bieżące - zadania statutowe jednostek budżetowych 
   (kol .7 zał. nr 3 do projektu uchwały budżetowej)</t>
  </si>
  <si>
    <t>§ 5 pkt 1 dotyczący rezerwy ogólnej</t>
  </si>
  <si>
    <t>§ 5 pkt 2 dotyczący rezerw celowych</t>
  </si>
  <si>
    <t>9.</t>
  </si>
  <si>
    <t>10.</t>
  </si>
  <si>
    <t>wydatki ogółem (pomniejszone o rezerwę celową na realizację zadań własnych z zakresu zarządzania kryzysowego)</t>
  </si>
  <si>
    <t xml:space="preserve"> (-) wydatki inwestycyjne</t>
  </si>
  <si>
    <t xml:space="preserve"> (-) wydatki na wynagrodzenia i pochodne</t>
  </si>
  <si>
    <t xml:space="preserve"> (-) wydatki na obsługę długu</t>
  </si>
  <si>
    <t>0,5 % kwoty wykazanej w poz. razem</t>
  </si>
  <si>
    <t>razem</t>
  </si>
  <si>
    <r>
      <t xml:space="preserve">zadanie: </t>
    </r>
    <r>
      <rPr>
        <u val="single"/>
        <sz val="10"/>
        <rFont val="Times New Roman"/>
        <family val="1"/>
      </rPr>
      <t>Rezerwa ogólna</t>
    </r>
    <r>
      <rPr>
        <sz val="10"/>
        <rFont val="Times New Roman"/>
        <family val="1"/>
      </rPr>
      <t xml:space="preserve"> (str. 138)</t>
    </r>
  </si>
  <si>
    <t>Zmiany załączników do projektu uchwały budżetowej:</t>
  </si>
  <si>
    <t>§ 7 ust. 1 dotyczący dotacji udzielanych z budżetu województwa</t>
  </si>
  <si>
    <t>Plan ujęty 
w projekcie budżetu województwa
 na rok 2019</t>
  </si>
  <si>
    <t>Uzasadnienie do zmian w projekcie uchwały budżetowej na 2019 rok</t>
  </si>
  <si>
    <t>Załącznik Nr 1 "Dochody budżetu Województwa Kujawsko-Pomorskiego wg źródeł pochodzenia. Plan na 2019 rok";</t>
  </si>
  <si>
    <t>Załącznik Nr 2 "Dochody budżetu Województwa Kujawsko-Pomorskiego wg klasyfikacji budżetowej. Plan na 2019 rok";</t>
  </si>
  <si>
    <t>Załącznik Nr 3 "Wydatki budżetu Województwa Kujawsko-Pomorskiego wg grup wydatków. Plan na 2019 rok";</t>
  </si>
  <si>
    <t>Załącznik Nr 4 "Wydatki budżetu Województwa Kujawsko-Pomorskiego wg klasyfikacji budżetowej. Plan na 2019 rok";</t>
  </si>
  <si>
    <t>Załącznik Nr 5 "Wynik budżetowy i finansowy. Plan na 2019 rok";</t>
  </si>
  <si>
    <t>Załącznik Nr 9 "Dotacje udzielane z budżetu Województwa Kujawsko-Pomorskiego. Plan na 2019 rok".</t>
  </si>
  <si>
    <t>Część opisowa budżetu Województwa Kujawsko-Pomorskiego na rok 2019</t>
  </si>
  <si>
    <r>
      <t xml:space="preserve">zadanie: </t>
    </r>
    <r>
      <rPr>
        <u val="single"/>
        <sz val="10"/>
        <rFont val="Times New Roman"/>
        <family val="1"/>
      </rPr>
      <t>Granty w trybie pożytku publicznego - Programy Sportu Powszechnego</t>
    </r>
    <r>
      <rPr>
        <sz val="10"/>
        <rFont val="Times New Roman"/>
        <family val="1"/>
      </rPr>
      <t xml:space="preserve"> 
               (str. 189)</t>
    </r>
  </si>
  <si>
    <r>
      <t xml:space="preserve">zadanie: </t>
    </r>
    <r>
      <rPr>
        <u val="single"/>
        <sz val="10"/>
        <rFont val="Times New Roman"/>
        <family val="1"/>
      </rPr>
      <t>Granty w trybie pożytku publicznego - zadania w zakresie upowszechniania</t>
    </r>
    <r>
      <rPr>
        <sz val="10"/>
        <rFont val="Times New Roman"/>
        <family val="1"/>
      </rPr>
      <t xml:space="preserve">
               </t>
    </r>
    <r>
      <rPr>
        <u val="single"/>
        <sz val="10"/>
        <rFont val="Times New Roman"/>
        <family val="1"/>
      </rPr>
      <t>kultury fizycznej i sportu</t>
    </r>
    <r>
      <rPr>
        <sz val="10"/>
        <rFont val="Times New Roman"/>
        <family val="1"/>
      </rPr>
      <t xml:space="preserve"> (str. 188)</t>
    </r>
  </si>
  <si>
    <t xml:space="preserve"> - wydatki bieżące - dotacje (kol .8 zał. nr 3 do projektu uchwały 
   budżetowej)</t>
  </si>
  <si>
    <r>
      <t xml:space="preserve">zadanie: </t>
    </r>
    <r>
      <rPr>
        <u val="single"/>
        <sz val="10"/>
        <rFont val="Times New Roman"/>
        <family val="1"/>
      </rPr>
      <t>Spółki Wodne (str. 111)</t>
    </r>
  </si>
  <si>
    <t>Zwiększa się o kwotę 200.000 zł wydatki zaplanowane na dotacje celowe dla Spółek Wodnych na dofinansowanie bieżącego utrzymania melioracji szczegółowych, zgodnie z wnioskiem Komisji Rolnictwa i Rozwoju Wsi Sejmiku Województwa Kujawsko-Pomorskiego zawartym w piśmie KS-K.0014.4.3.2018 z dnia 26 listopada 2018 r.</t>
  </si>
  <si>
    <t>92120</t>
  </si>
  <si>
    <t>Ochrona zabytków i opieka nad zabytkami</t>
  </si>
  <si>
    <t xml:space="preserve"> - wydatki bieżące - zadania z udziałem środków UE i innych źródeł 
   zagranicznych (kol .10 zał. nr 3 do projektu uchwały budżetowej)</t>
  </si>
  <si>
    <t>§ 5 pkt 1 lit. a dotyczący rezerwy ogólnej na wydatki bieżące</t>
  </si>
  <si>
    <t>§ 7 ust. 1 pkt 2 dotyczący dotacji udzielanych z budżetu województwa jednostkom  spoza sektora finansów publicznych</t>
  </si>
  <si>
    <t>dotacje celowe z budżetu państwa (budżet środków europejskich) na zadania z udziałem środków z budżetu Unii Europejskiej i innych źródeł zagranicznych (kol .6 zał. nr 1 do projektu uchwały budżetowej)</t>
  </si>
  <si>
    <r>
      <t xml:space="preserve">zadanie: </t>
    </r>
    <r>
      <rPr>
        <u val="single"/>
        <sz val="10"/>
        <rFont val="Times New Roman"/>
        <family val="1"/>
      </rPr>
      <t xml:space="preserve">Rezerwa celowa na realizację zadań własnych z zakresu zarządzania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kryzysowego</t>
    </r>
    <r>
      <rPr>
        <sz val="10"/>
        <rFont val="Times New Roman"/>
        <family val="1"/>
      </rPr>
      <t xml:space="preserve"> (str. 139)</t>
    </r>
  </si>
  <si>
    <t>Zwiększa się pozostałe rezerwy celowe o kwotę 10.000 zł. Po zmianie rezerwy stanowić będą 0,37 % planowanych wydatków budżetu.</t>
  </si>
  <si>
    <t>§ 5 pkt 2 lit. f dotyczący rezerwy celowej na realizację zadań własnych z zakresu zarządzania kryzysowego</t>
  </si>
  <si>
    <r>
      <t xml:space="preserve">zadanie: </t>
    </r>
    <r>
      <rPr>
        <u val="single"/>
        <sz val="10"/>
        <rFont val="Times New Roman"/>
        <family val="1"/>
      </rPr>
      <t>Pozostałe rezerwy celowe</t>
    </r>
    <r>
      <rPr>
        <sz val="10"/>
        <rFont val="Times New Roman"/>
        <family val="1"/>
      </rPr>
      <t xml:space="preserve"> (str. 138)</t>
    </r>
  </si>
  <si>
    <t>W związku ze zmianami wprowadzanymi autopoprawką zwiększa się o kwotę 10.000 zł rezerwę celową na realizację zadań własnych z  zakresu zarządzania kryzysowego i uaktualnia się kalkulację zamieszczoną na str. 139.</t>
  </si>
  <si>
    <r>
      <t xml:space="preserve">Określa się wydatki finansowane z budżetu środków europejskich w kwocie 2.060.498 zł na projekt pn. </t>
    </r>
    <r>
      <rPr>
        <i/>
        <sz val="10"/>
        <rFont val="Times New Roman"/>
        <family val="1"/>
      </rPr>
      <t xml:space="preserve">"Wsparcie opieki nad zabytkami województwa kujawsko-pomorskiego w 2018 roku" </t>
    </r>
    <r>
      <rPr>
        <sz val="10"/>
        <rFont val="Times New Roman"/>
        <family val="1"/>
      </rPr>
      <t xml:space="preserve">realizowany w ramach RPO WK-P 2014-2020, Działania 4.4 w związku z przeniesieniem z roku 2018 r. na rok 2019 r. wypłaty dotacji dla 34 partnerów na skutek konieczności sprawdzenia kwalifikowalności wydatków. </t>
    </r>
  </si>
  <si>
    <t>Zmniejsza się rezerwę ogólną o kwotę 410.000 zł w części zaplanowanej na wydatki bieżące. Po zmianie rezerwa stanowić będzie 0,41 % planowanych wydatków budżetu.</t>
  </si>
  <si>
    <t xml:space="preserve">Zwiększa się o kwotę 100.000 zł wydatki zaplanowane na zlecenie zadań publicznych w trybie ustawy o pożytku publicznym związanych z realizacją zadań Samorządu Województwa w zakresie upowszechniania i rozwoju kultury fizycznej i sportu z przeznaczeniem na podniesienie stawki za zdobyty punkt we współzawodnictwie dzieci i młodzieży, zgodnie z wnioskiem Komisji Sportu i Turystyki Sejmiku Województwa Kujawsko-Pomorskiego zawartym w piśmie KS-K.0014.11.3.2018 z dnia 29 listopada 2018 r. </t>
  </si>
  <si>
    <t xml:space="preserve">Zwiększa się o kwotę 100.000 zł wydatki zaplanowane na zlecenie zadań publicznych w trybie ustawy o pożytku publicznym związanych z realizacją zadań Samorządu Województwa dotyczących przedsięwzięć realizowanych w ramach opracowanych przez Ministerstwo Sportu i Turystyki Programów Sportu Powszechnego z przeznaczeniem na wsparcie projektu "Kujawsko-Pomorski Program Upowszechniania Koszykówki", zgodnie z wnioskiem Komisji Sportu i Turystyki Sejmiku Województwa Kujawsko-Pomorskiego zawartym w piśmie KS-K.0014.11.3.2018 z dnia 29 listopada 2018 r. </t>
  </si>
  <si>
    <t>Regionalne Programy Operacyjne 2014-2020 finansowane z udziałem środków Europejskiego Funduszu Rozwoju Regionalnego</t>
  </si>
  <si>
    <t xml:space="preserve">Zwiększa się  o kwotę 2.060.498 zł dochody z tytułu dotacji celowych z budżetu państwa (budżet środków europejskich) w związku z przeniesieniem z roku 2018 r. wypłaty dotacji dla 34 partnerów projektu pn. "Wsparcie opieki nad zabytkami województwa kujawsko-pomorskiego w 2018 roku" realizowanego w ramach RPO WK-P 2014-2020, Działania 4.4 na skutek konieczności sprawdzenia kwalifikowalności wydatków.  </t>
  </si>
  <si>
    <t>dotacje na zadania bieżące - na finansowanie części unijnej (budżet środków europejskich)</t>
  </si>
  <si>
    <r>
      <t xml:space="preserve">zadanie: </t>
    </r>
    <r>
      <rPr>
        <u val="single"/>
        <sz val="10"/>
        <rFont val="Times New Roman"/>
        <family val="1"/>
      </rPr>
      <t xml:space="preserve">Wsparcie opieki nad zabytkami województwa kujawsko-pomorskiego 
</t>
    </r>
    <r>
      <rPr>
        <sz val="10"/>
        <rFont val="Times New Roman"/>
        <family val="1"/>
      </rPr>
      <t xml:space="preserve">               </t>
    </r>
    <r>
      <rPr>
        <u val="single"/>
        <sz val="10"/>
        <rFont val="Times New Roman"/>
        <family val="1"/>
      </rPr>
      <t>w 2018 roku, RPO WK-P 2014-2020, Działanie 4.4</t>
    </r>
  </si>
  <si>
    <t>Załącznik nr 6 "Projekty i działania realizowane w ramach Regionalnego Programu Operacyjnego Województwa Kujawsko-Pomorskiego 2014-2020. Plan na 2019 rok";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</si>
</sst>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justify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6" fillId="34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wrapText="1"/>
      <protection/>
    </xf>
    <xf numFmtId="3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wrapText="1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3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wrapText="1"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wrapText="1"/>
      <protection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54" applyFont="1" applyFill="1" applyAlignment="1" applyProtection="1">
      <alignment horizontal="center" vertical="center"/>
      <protection/>
    </xf>
    <xf numFmtId="49" fontId="8" fillId="0" borderId="0" xfId="54" applyNumberFormat="1" applyFont="1" applyFill="1" applyAlignment="1" applyProtection="1">
      <alignment vertical="center" wrapText="1"/>
      <protection/>
    </xf>
    <xf numFmtId="49" fontId="8" fillId="0" borderId="0" xfId="54" applyNumberFormat="1" applyFont="1" applyFill="1" applyAlignment="1" applyProtection="1">
      <alignment wrapText="1"/>
      <protection/>
    </xf>
    <xf numFmtId="3" fontId="8" fillId="0" borderId="0" xfId="54" applyNumberFormat="1" applyFont="1" applyFill="1" applyAlignment="1" applyProtection="1">
      <alignment/>
      <protection/>
    </xf>
    <xf numFmtId="0" fontId="8" fillId="0" borderId="0" xfId="54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3" fontId="8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49" fontId="4" fillId="0" borderId="0" xfId="54" applyNumberFormat="1" applyFont="1" applyFill="1" applyAlignment="1" applyProtection="1">
      <alignment horizontal="left" wrapText="1"/>
      <protection/>
    </xf>
    <xf numFmtId="3" fontId="4" fillId="0" borderId="0" xfId="53" applyNumberFormat="1" applyFont="1" applyFill="1" applyAlignment="1" applyProtection="1">
      <alignment/>
      <protection/>
    </xf>
    <xf numFmtId="3" fontId="4" fillId="0" borderId="0" xfId="54" applyNumberFormat="1" applyFont="1" applyFill="1" applyAlignment="1" applyProtection="1">
      <alignment/>
      <protection/>
    </xf>
    <xf numFmtId="0" fontId="4" fillId="0" borderId="0" xfId="53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0" fillId="0" borderId="20" xfId="53" applyFill="1" applyBorder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justify" vertical="center" wrapText="1"/>
      <protection/>
    </xf>
    <xf numFmtId="49" fontId="4" fillId="0" borderId="0" xfId="0" applyNumberFormat="1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justify" wrapText="1"/>
      <protection/>
    </xf>
    <xf numFmtId="49" fontId="4" fillId="0" borderId="0" xfId="0" applyNumberFormat="1" applyFont="1" applyFill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justify" vertical="center" wrapText="1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.57421875" style="25" customWidth="1"/>
    <col min="2" max="2" width="7.421875" style="25" customWidth="1"/>
    <col min="3" max="3" width="57.421875" style="26" customWidth="1"/>
    <col min="4" max="4" width="13.140625" style="27" customWidth="1"/>
    <col min="5" max="5" width="13.28125" style="27" customWidth="1"/>
    <col min="6" max="6" width="13.57421875" style="27" customWidth="1"/>
    <col min="7" max="7" width="13.00390625" style="27" customWidth="1"/>
    <col min="8" max="16384" width="9.140625" style="28" customWidth="1"/>
  </cols>
  <sheetData>
    <row r="1" spans="1:7" s="1" customFormat="1" ht="25.5" customHeight="1">
      <c r="A1" s="79" t="s">
        <v>53</v>
      </c>
      <c r="B1" s="79"/>
      <c r="C1" s="79"/>
      <c r="D1" s="79"/>
      <c r="E1" s="79"/>
      <c r="F1" s="79"/>
      <c r="G1" s="79"/>
    </row>
    <row r="2" spans="1:7" s="5" customFormat="1" ht="7.5" customHeight="1">
      <c r="A2" s="2"/>
      <c r="B2" s="80"/>
      <c r="C2" s="80"/>
      <c r="D2" s="3"/>
      <c r="E2" s="4"/>
      <c r="F2" s="4"/>
      <c r="G2" s="3"/>
    </row>
    <row r="3" spans="1:7" s="7" customFormat="1" ht="27" customHeight="1">
      <c r="A3" s="81" t="s">
        <v>32</v>
      </c>
      <c r="B3" s="82"/>
      <c r="C3" s="82" t="s">
        <v>2</v>
      </c>
      <c r="D3" s="85" t="s">
        <v>52</v>
      </c>
      <c r="E3" s="86" t="s">
        <v>1</v>
      </c>
      <c r="F3" s="87"/>
      <c r="G3" s="85" t="s">
        <v>0</v>
      </c>
    </row>
    <row r="4" spans="1:7" s="7" customFormat="1" ht="40.5" customHeight="1">
      <c r="A4" s="83"/>
      <c r="B4" s="84"/>
      <c r="C4" s="84"/>
      <c r="D4" s="85"/>
      <c r="E4" s="6" t="s">
        <v>3</v>
      </c>
      <c r="F4" s="6" t="s">
        <v>4</v>
      </c>
      <c r="G4" s="85"/>
    </row>
    <row r="5" spans="1:7" s="1" customFormat="1" ht="8.25" customHeight="1">
      <c r="A5" s="8"/>
      <c r="B5" s="9"/>
      <c r="C5" s="9"/>
      <c r="D5" s="9"/>
      <c r="E5" s="9"/>
      <c r="F5" s="9"/>
      <c r="G5" s="9"/>
    </row>
    <row r="6" spans="1:7" s="11" customFormat="1" ht="18" customHeight="1">
      <c r="A6" s="10" t="s">
        <v>5</v>
      </c>
      <c r="B6" s="77" t="s">
        <v>6</v>
      </c>
      <c r="C6" s="77"/>
      <c r="D6" s="10"/>
      <c r="E6" s="10"/>
      <c r="F6" s="10"/>
      <c r="G6" s="10"/>
    </row>
    <row r="7" spans="1:7" s="14" customFormat="1" ht="27.75" customHeight="1">
      <c r="A7" s="12" t="s">
        <v>7</v>
      </c>
      <c r="B7" s="78" t="s">
        <v>24</v>
      </c>
      <c r="C7" s="78"/>
      <c r="D7" s="13">
        <v>1106737908</v>
      </c>
      <c r="E7" s="13">
        <v>2060498</v>
      </c>
      <c r="F7" s="13"/>
      <c r="G7" s="13">
        <f>D7+E7-F7</f>
        <v>1108798406</v>
      </c>
    </row>
    <row r="8" spans="1:7" s="14" customFormat="1" ht="27.75" customHeight="1">
      <c r="A8" s="12" t="s">
        <v>8</v>
      </c>
      <c r="B8" s="78" t="s">
        <v>25</v>
      </c>
      <c r="C8" s="78"/>
      <c r="D8" s="13">
        <v>771792966</v>
      </c>
      <c r="E8" s="13">
        <v>2060498</v>
      </c>
      <c r="F8" s="13"/>
      <c r="G8" s="13">
        <f aca="true" t="shared" si="0" ref="G8:G16">D8+E8-F8</f>
        <v>773853464</v>
      </c>
    </row>
    <row r="9" spans="1:7" s="14" customFormat="1" ht="27.75" customHeight="1">
      <c r="A9" s="12" t="s">
        <v>9</v>
      </c>
      <c r="B9" s="78" t="s">
        <v>26</v>
      </c>
      <c r="C9" s="78"/>
      <c r="D9" s="13">
        <v>1126737908</v>
      </c>
      <c r="E9" s="13">
        <v>2060498</v>
      </c>
      <c r="F9" s="13"/>
      <c r="G9" s="13">
        <f t="shared" si="0"/>
        <v>1128798406</v>
      </c>
    </row>
    <row r="10" spans="1:7" s="14" customFormat="1" ht="27.75" customHeight="1">
      <c r="A10" s="12" t="s">
        <v>10</v>
      </c>
      <c r="B10" s="78" t="s">
        <v>27</v>
      </c>
      <c r="C10" s="78"/>
      <c r="D10" s="13">
        <v>650633391</v>
      </c>
      <c r="E10" s="13">
        <v>2060498</v>
      </c>
      <c r="F10" s="13"/>
      <c r="G10" s="13">
        <f t="shared" si="0"/>
        <v>652693889</v>
      </c>
    </row>
    <row r="11" spans="1:7" s="14" customFormat="1" ht="27.75" customHeight="1">
      <c r="A11" s="12" t="s">
        <v>11</v>
      </c>
      <c r="B11" s="88" t="s">
        <v>39</v>
      </c>
      <c r="C11" s="89"/>
      <c r="D11" s="13">
        <v>5000000</v>
      </c>
      <c r="E11" s="13"/>
      <c r="F11" s="13">
        <v>410000</v>
      </c>
      <c r="G11" s="13">
        <f t="shared" si="0"/>
        <v>4590000</v>
      </c>
    </row>
    <row r="12" spans="1:7" s="14" customFormat="1" ht="27.75" customHeight="1">
      <c r="A12" s="12" t="s">
        <v>12</v>
      </c>
      <c r="B12" s="88" t="s">
        <v>69</v>
      </c>
      <c r="C12" s="89"/>
      <c r="D12" s="13">
        <v>4200000</v>
      </c>
      <c r="E12" s="13"/>
      <c r="F12" s="13">
        <v>410000</v>
      </c>
      <c r="G12" s="13">
        <f>D12+E12-F12</f>
        <v>3790000</v>
      </c>
    </row>
    <row r="13" spans="1:7" s="14" customFormat="1" ht="27.75" customHeight="1">
      <c r="A13" s="12" t="s">
        <v>13</v>
      </c>
      <c r="B13" s="88" t="s">
        <v>40</v>
      </c>
      <c r="C13" s="89"/>
      <c r="D13" s="13">
        <v>9250000</v>
      </c>
      <c r="E13" s="13">
        <v>10000</v>
      </c>
      <c r="F13" s="13"/>
      <c r="G13" s="13">
        <f>D13+E13-F13</f>
        <v>9260000</v>
      </c>
    </row>
    <row r="14" spans="1:7" s="14" customFormat="1" ht="27.75" customHeight="1">
      <c r="A14" s="12" t="s">
        <v>14</v>
      </c>
      <c r="B14" s="90" t="s">
        <v>74</v>
      </c>
      <c r="C14" s="90"/>
      <c r="D14" s="13">
        <v>2210000</v>
      </c>
      <c r="E14" s="13">
        <v>10000</v>
      </c>
      <c r="F14" s="13"/>
      <c r="G14" s="13">
        <f>D14+E14-F14</f>
        <v>2220000</v>
      </c>
    </row>
    <row r="15" spans="1:7" s="14" customFormat="1" ht="27.75" customHeight="1">
      <c r="A15" s="12" t="s">
        <v>41</v>
      </c>
      <c r="B15" s="90" t="s">
        <v>51</v>
      </c>
      <c r="C15" s="90"/>
      <c r="D15" s="13">
        <v>346276919</v>
      </c>
      <c r="E15" s="13">
        <f>400000+E7</f>
        <v>2460498</v>
      </c>
      <c r="F15" s="13"/>
      <c r="G15" s="13">
        <f>D15+E15-F15</f>
        <v>348737417</v>
      </c>
    </row>
    <row r="16" spans="1:7" s="14" customFormat="1" ht="27.75" customHeight="1">
      <c r="A16" s="12" t="s">
        <v>42</v>
      </c>
      <c r="B16" s="90" t="s">
        <v>70</v>
      </c>
      <c r="C16" s="90"/>
      <c r="D16" s="13">
        <v>142272628</v>
      </c>
      <c r="E16" s="13">
        <f>E15</f>
        <v>2460498</v>
      </c>
      <c r="F16" s="13"/>
      <c r="G16" s="13">
        <f t="shared" si="0"/>
        <v>144733126</v>
      </c>
    </row>
    <row r="17" spans="1:7" s="14" customFormat="1" ht="6" customHeight="1">
      <c r="A17" s="15"/>
      <c r="B17" s="16"/>
      <c r="C17" s="16"/>
      <c r="D17" s="17"/>
      <c r="E17" s="17"/>
      <c r="F17" s="17"/>
      <c r="G17" s="17"/>
    </row>
    <row r="18" spans="1:7" s="19" customFormat="1" ht="18" customHeight="1">
      <c r="A18" s="10" t="s">
        <v>15</v>
      </c>
      <c r="B18" s="91" t="s">
        <v>50</v>
      </c>
      <c r="C18" s="91"/>
      <c r="D18" s="91"/>
      <c r="E18" s="91"/>
      <c r="F18" s="18"/>
      <c r="G18" s="18"/>
    </row>
    <row r="19" spans="1:7" s="1" customFormat="1" ht="7.5" customHeight="1">
      <c r="A19" s="20"/>
      <c r="B19" s="20"/>
      <c r="C19" s="21"/>
      <c r="D19" s="22"/>
      <c r="E19" s="22"/>
      <c r="F19" s="22"/>
      <c r="G19" s="22"/>
    </row>
    <row r="20" spans="1:7" s="14" customFormat="1" ht="16.5" customHeight="1">
      <c r="A20" s="8" t="s">
        <v>7</v>
      </c>
      <c r="B20" s="92" t="s">
        <v>54</v>
      </c>
      <c r="C20" s="92"/>
      <c r="D20" s="92"/>
      <c r="E20" s="92"/>
      <c r="F20" s="92"/>
      <c r="G20" s="92"/>
    </row>
    <row r="21" spans="1:7" s="14" customFormat="1" ht="16.5" customHeight="1">
      <c r="A21" s="8" t="s">
        <v>8</v>
      </c>
      <c r="B21" s="92" t="s">
        <v>55</v>
      </c>
      <c r="C21" s="92"/>
      <c r="D21" s="92"/>
      <c r="E21" s="92"/>
      <c r="F21" s="92"/>
      <c r="G21" s="92"/>
    </row>
    <row r="22" spans="1:7" s="14" customFormat="1" ht="16.5" customHeight="1">
      <c r="A22" s="8" t="s">
        <v>9</v>
      </c>
      <c r="B22" s="92" t="s">
        <v>56</v>
      </c>
      <c r="C22" s="92"/>
      <c r="D22" s="92"/>
      <c r="E22" s="92"/>
      <c r="F22" s="92"/>
      <c r="G22" s="92"/>
    </row>
    <row r="23" spans="1:7" s="14" customFormat="1" ht="16.5" customHeight="1">
      <c r="A23" s="8" t="s">
        <v>10</v>
      </c>
      <c r="B23" s="92" t="s">
        <v>57</v>
      </c>
      <c r="C23" s="92"/>
      <c r="D23" s="92"/>
      <c r="E23" s="92"/>
      <c r="F23" s="92"/>
      <c r="G23" s="92"/>
    </row>
    <row r="24" spans="1:7" s="14" customFormat="1" ht="16.5" customHeight="1">
      <c r="A24" s="8" t="s">
        <v>11</v>
      </c>
      <c r="B24" s="92" t="s">
        <v>58</v>
      </c>
      <c r="C24" s="92"/>
      <c r="D24" s="92"/>
      <c r="E24" s="92"/>
      <c r="F24" s="92"/>
      <c r="G24" s="92"/>
    </row>
    <row r="25" spans="1:7" s="14" customFormat="1" ht="23.25" customHeight="1">
      <c r="A25" s="8" t="s">
        <v>12</v>
      </c>
      <c r="B25" s="92" t="s">
        <v>85</v>
      </c>
      <c r="C25" s="92"/>
      <c r="D25" s="92"/>
      <c r="E25" s="92"/>
      <c r="F25" s="92"/>
      <c r="G25" s="92"/>
    </row>
    <row r="26" spans="1:7" s="14" customFormat="1" ht="18" customHeight="1">
      <c r="A26" s="8" t="s">
        <v>13</v>
      </c>
      <c r="B26" s="92" t="s">
        <v>59</v>
      </c>
      <c r="C26" s="92"/>
      <c r="D26" s="92"/>
      <c r="E26" s="92"/>
      <c r="F26" s="92"/>
      <c r="G26" s="92"/>
    </row>
    <row r="27" spans="1:7" s="1" customFormat="1" ht="6" customHeight="1">
      <c r="A27" s="8"/>
      <c r="B27" s="9"/>
      <c r="C27" s="9"/>
      <c r="D27" s="9"/>
      <c r="E27" s="9"/>
      <c r="F27" s="9"/>
      <c r="G27" s="9"/>
    </row>
    <row r="28" spans="1:7" s="24" customFormat="1" ht="16.5" customHeight="1">
      <c r="A28" s="23"/>
      <c r="B28" s="23"/>
      <c r="C28" s="96" t="s">
        <v>60</v>
      </c>
      <c r="D28" s="96"/>
      <c r="E28" s="96"/>
      <c r="F28" s="96"/>
      <c r="G28" s="96"/>
    </row>
    <row r="29" ht="3.75" customHeight="1"/>
    <row r="30" spans="1:7" s="19" customFormat="1" ht="18" customHeight="1">
      <c r="A30" s="10" t="s">
        <v>16</v>
      </c>
      <c r="B30" s="10"/>
      <c r="C30" s="29" t="s">
        <v>17</v>
      </c>
      <c r="D30" s="18"/>
      <c r="E30" s="18"/>
      <c r="F30" s="18"/>
      <c r="G30" s="18"/>
    </row>
    <row r="31" spans="1:7" s="33" customFormat="1" ht="12.75" customHeight="1">
      <c r="A31" s="30"/>
      <c r="B31" s="30"/>
      <c r="C31" s="31"/>
      <c r="D31" s="32"/>
      <c r="E31" s="32"/>
      <c r="F31" s="32"/>
      <c r="G31" s="32"/>
    </row>
    <row r="32" spans="1:7" s="24" customFormat="1" ht="24" customHeight="1">
      <c r="A32" s="34"/>
      <c r="B32" s="34"/>
      <c r="C32" s="35" t="s">
        <v>18</v>
      </c>
      <c r="D32" s="36">
        <v>1106737908</v>
      </c>
      <c r="E32" s="36">
        <f>E34</f>
        <v>2060498</v>
      </c>
      <c r="F32" s="36">
        <f>F34</f>
        <v>0</v>
      </c>
      <c r="G32" s="36">
        <f>D32+E32-F32</f>
        <v>1108798406</v>
      </c>
    </row>
    <row r="33" spans="1:7" s="24" customFormat="1" ht="13.5" customHeight="1">
      <c r="A33" s="34"/>
      <c r="B33" s="34"/>
      <c r="C33" s="35"/>
      <c r="D33" s="36"/>
      <c r="E33" s="36"/>
      <c r="F33" s="36"/>
      <c r="G33" s="36"/>
    </row>
    <row r="34" spans="1:7" s="24" customFormat="1" ht="24" customHeight="1">
      <c r="A34" s="34"/>
      <c r="B34" s="34">
        <v>758</v>
      </c>
      <c r="C34" s="35" t="s">
        <v>36</v>
      </c>
      <c r="D34" s="36">
        <v>655099042</v>
      </c>
      <c r="E34" s="36">
        <f>E37</f>
        <v>2060498</v>
      </c>
      <c r="F34" s="36">
        <f>F37</f>
        <v>0</v>
      </c>
      <c r="G34" s="36">
        <f>D34+E34-F34</f>
        <v>657159540</v>
      </c>
    </row>
    <row r="35" spans="1:7" s="14" customFormat="1" ht="15" customHeight="1">
      <c r="A35" s="8"/>
      <c r="B35" s="8"/>
      <c r="C35" s="37" t="s">
        <v>28</v>
      </c>
      <c r="D35" s="38"/>
      <c r="E35" s="38"/>
      <c r="F35" s="38"/>
      <c r="G35" s="38"/>
    </row>
    <row r="36" spans="1:7" s="42" customFormat="1" ht="36.75" customHeight="1">
      <c r="A36" s="20"/>
      <c r="B36" s="39" t="s">
        <v>29</v>
      </c>
      <c r="C36" s="40" t="s">
        <v>71</v>
      </c>
      <c r="D36" s="41">
        <v>55636044</v>
      </c>
      <c r="E36" s="41">
        <f>E37</f>
        <v>2060498</v>
      </c>
      <c r="F36" s="41">
        <v>0</v>
      </c>
      <c r="G36" s="41">
        <f>D36+E36-F36</f>
        <v>57696542</v>
      </c>
    </row>
    <row r="37" spans="1:7" s="47" customFormat="1" ht="26.25" customHeight="1">
      <c r="A37" s="43"/>
      <c r="B37" s="44">
        <v>75863</v>
      </c>
      <c r="C37" s="45" t="s">
        <v>81</v>
      </c>
      <c r="D37" s="46">
        <v>323138084</v>
      </c>
      <c r="E37" s="46">
        <f>E38</f>
        <v>2060498</v>
      </c>
      <c r="F37" s="46">
        <v>0</v>
      </c>
      <c r="G37" s="46">
        <f>D37+E37-F37</f>
        <v>325198582</v>
      </c>
    </row>
    <row r="38" spans="1:7" s="52" customFormat="1" ht="27" customHeight="1">
      <c r="A38" s="48"/>
      <c r="B38" s="49"/>
      <c r="C38" s="50" t="s">
        <v>83</v>
      </c>
      <c r="D38" s="51">
        <v>23948364</v>
      </c>
      <c r="E38" s="51">
        <v>2060498</v>
      </c>
      <c r="F38" s="51">
        <v>0</v>
      </c>
      <c r="G38" s="51">
        <f>D38+E38-F38</f>
        <v>26008862</v>
      </c>
    </row>
    <row r="39" spans="1:7" s="47" customFormat="1" ht="51.75" customHeight="1">
      <c r="A39" s="43"/>
      <c r="B39" s="43"/>
      <c r="C39" s="97" t="s">
        <v>82</v>
      </c>
      <c r="D39" s="97"/>
      <c r="E39" s="97"/>
      <c r="F39" s="97"/>
      <c r="G39" s="97"/>
    </row>
    <row r="40" spans="1:7" s="33" customFormat="1" ht="51.75" customHeight="1">
      <c r="A40" s="30"/>
      <c r="B40" s="30"/>
      <c r="C40" s="31"/>
      <c r="D40" s="32"/>
      <c r="E40" s="32"/>
      <c r="F40" s="32"/>
      <c r="G40" s="32"/>
    </row>
    <row r="41" spans="1:7" s="19" customFormat="1" ht="18" customHeight="1">
      <c r="A41" s="10" t="s">
        <v>20</v>
      </c>
      <c r="B41" s="10"/>
      <c r="C41" s="29" t="s">
        <v>21</v>
      </c>
      <c r="D41" s="18"/>
      <c r="E41" s="18"/>
      <c r="F41" s="18"/>
      <c r="G41" s="18"/>
    </row>
    <row r="42" spans="1:7" s="1" customFormat="1" ht="6.75" customHeight="1">
      <c r="A42" s="20"/>
      <c r="B42" s="20"/>
      <c r="C42" s="53"/>
      <c r="D42" s="53"/>
      <c r="E42" s="53"/>
      <c r="F42" s="53"/>
      <c r="G42" s="53"/>
    </row>
    <row r="43" spans="1:7" s="24" customFormat="1" ht="26.25" customHeight="1">
      <c r="A43" s="34"/>
      <c r="B43" s="34"/>
      <c r="C43" s="35" t="s">
        <v>18</v>
      </c>
      <c r="D43" s="36">
        <v>1126737908</v>
      </c>
      <c r="E43" s="36">
        <f>E51+E67+E45+E73</f>
        <v>2470498</v>
      </c>
      <c r="F43" s="36">
        <f>F51+F67+F45+F73</f>
        <v>410000</v>
      </c>
      <c r="G43" s="36">
        <f>D43+E43-F43</f>
        <v>1128798406</v>
      </c>
    </row>
    <row r="44" spans="1:7" s="24" customFormat="1" ht="9" customHeight="1">
      <c r="A44" s="54"/>
      <c r="B44" s="54"/>
      <c r="C44" s="55"/>
      <c r="D44" s="56"/>
      <c r="E44" s="56"/>
      <c r="F44" s="56"/>
      <c r="G44" s="56"/>
    </row>
    <row r="45" spans="1:7" s="24" customFormat="1" ht="26.25" customHeight="1">
      <c r="A45" s="34"/>
      <c r="B45" s="57" t="s">
        <v>22</v>
      </c>
      <c r="C45" s="35" t="s">
        <v>23</v>
      </c>
      <c r="D45" s="36">
        <v>13478945</v>
      </c>
      <c r="E45" s="36">
        <f>E50+E46</f>
        <v>200000</v>
      </c>
      <c r="F45" s="36">
        <f>F50+F46</f>
        <v>0</v>
      </c>
      <c r="G45" s="36">
        <f>D45+E45-F45</f>
        <v>13678945</v>
      </c>
    </row>
    <row r="46" spans="1:7" s="47" customFormat="1" ht="22.5" customHeight="1">
      <c r="A46" s="43"/>
      <c r="B46" s="58" t="s">
        <v>30</v>
      </c>
      <c r="C46" s="59" t="s">
        <v>31</v>
      </c>
      <c r="D46" s="60">
        <v>1100000</v>
      </c>
      <c r="E46" s="60">
        <f>E48</f>
        <v>200000</v>
      </c>
      <c r="F46" s="60">
        <f>F48</f>
        <v>0</v>
      </c>
      <c r="G46" s="60">
        <f>D46+E46-F46</f>
        <v>1300000</v>
      </c>
    </row>
    <row r="47" spans="1:7" s="14" customFormat="1" ht="25.5" customHeight="1">
      <c r="A47" s="8"/>
      <c r="B47" s="61"/>
      <c r="C47" s="62" t="s">
        <v>63</v>
      </c>
      <c r="D47" s="41">
        <v>1100000</v>
      </c>
      <c r="E47" s="41">
        <f>E48</f>
        <v>200000</v>
      </c>
      <c r="F47" s="41">
        <v>0</v>
      </c>
      <c r="G47" s="41">
        <f>D47+E47-F47</f>
        <v>1300000</v>
      </c>
    </row>
    <row r="48" spans="1:7" s="14" customFormat="1" ht="22.5" customHeight="1">
      <c r="A48" s="8"/>
      <c r="B48" s="98" t="s">
        <v>64</v>
      </c>
      <c r="C48" s="98"/>
      <c r="D48" s="38">
        <v>1100000</v>
      </c>
      <c r="E48" s="38">
        <v>200000</v>
      </c>
      <c r="F48" s="38">
        <v>0</v>
      </c>
      <c r="G48" s="38">
        <f>D48+E48-F48</f>
        <v>1300000</v>
      </c>
    </row>
    <row r="49" spans="1:7" s="47" customFormat="1" ht="40.5" customHeight="1">
      <c r="A49" s="43"/>
      <c r="B49" s="58"/>
      <c r="C49" s="92" t="s">
        <v>65</v>
      </c>
      <c r="D49" s="92"/>
      <c r="E49" s="92"/>
      <c r="F49" s="92"/>
      <c r="G49" s="92"/>
    </row>
    <row r="50" spans="1:7" s="24" customFormat="1" ht="6" customHeight="1">
      <c r="A50" s="54"/>
      <c r="B50" s="54"/>
      <c r="C50" s="55"/>
      <c r="D50" s="56"/>
      <c r="E50" s="56"/>
      <c r="F50" s="56"/>
      <c r="G50" s="56"/>
    </row>
    <row r="51" spans="1:7" s="24" customFormat="1" ht="26.25" customHeight="1">
      <c r="A51" s="63"/>
      <c r="B51" s="34">
        <v>758</v>
      </c>
      <c r="C51" s="35" t="s">
        <v>36</v>
      </c>
      <c r="D51" s="36">
        <v>14250000</v>
      </c>
      <c r="E51" s="36">
        <f>E52</f>
        <v>10000</v>
      </c>
      <c r="F51" s="36">
        <f>F52</f>
        <v>410000</v>
      </c>
      <c r="G51" s="36">
        <f>D51+E51-F51</f>
        <v>13850000</v>
      </c>
    </row>
    <row r="52" spans="1:7" s="47" customFormat="1" ht="23.25" customHeight="1">
      <c r="A52" s="64"/>
      <c r="B52" s="65">
        <v>75818</v>
      </c>
      <c r="C52" s="59" t="s">
        <v>37</v>
      </c>
      <c r="D52" s="60">
        <v>14250000</v>
      </c>
      <c r="E52" s="60">
        <f>E58+E54</f>
        <v>10000</v>
      </c>
      <c r="F52" s="60">
        <f>F54</f>
        <v>410000</v>
      </c>
      <c r="G52" s="60">
        <f>D52+E52-F52</f>
        <v>13850000</v>
      </c>
    </row>
    <row r="53" spans="1:7" s="14" customFormat="1" ht="23.25" customHeight="1">
      <c r="A53" s="8"/>
      <c r="B53" s="61"/>
      <c r="C53" s="62" t="s">
        <v>38</v>
      </c>
      <c r="D53" s="41">
        <v>7850000</v>
      </c>
      <c r="E53" s="41">
        <f>E54+E58</f>
        <v>10000</v>
      </c>
      <c r="F53" s="41">
        <f>F54</f>
        <v>410000</v>
      </c>
      <c r="G53" s="41">
        <f>D53+E53-F53</f>
        <v>7450000</v>
      </c>
    </row>
    <row r="54" spans="1:7" s="14" customFormat="1" ht="18.75" customHeight="1">
      <c r="A54" s="8"/>
      <c r="B54" s="95" t="s">
        <v>49</v>
      </c>
      <c r="C54" s="95"/>
      <c r="D54" s="38">
        <v>5000000</v>
      </c>
      <c r="E54" s="38">
        <v>0</v>
      </c>
      <c r="F54" s="38">
        <v>410000</v>
      </c>
      <c r="G54" s="38">
        <f>D54+E54-F54</f>
        <v>4590000</v>
      </c>
    </row>
    <row r="55" spans="1:7" s="14" customFormat="1" ht="30" customHeight="1">
      <c r="A55" s="8"/>
      <c r="B55" s="8"/>
      <c r="C55" s="92" t="s">
        <v>78</v>
      </c>
      <c r="D55" s="92"/>
      <c r="E55" s="92"/>
      <c r="F55" s="92"/>
      <c r="G55" s="92"/>
    </row>
    <row r="56" spans="1:7" s="14" customFormat="1" ht="18.75" customHeight="1">
      <c r="A56" s="8"/>
      <c r="B56" s="95" t="s">
        <v>75</v>
      </c>
      <c r="C56" s="95"/>
      <c r="D56" s="38">
        <v>4150000</v>
      </c>
      <c r="E56" s="38">
        <f>E58</f>
        <v>10000</v>
      </c>
      <c r="F56" s="38">
        <f>F58</f>
        <v>0</v>
      </c>
      <c r="G56" s="38">
        <f>D56+E56-F56</f>
        <v>4160000</v>
      </c>
    </row>
    <row r="57" spans="1:7" s="14" customFormat="1" ht="18.75" customHeight="1">
      <c r="A57" s="8"/>
      <c r="B57" s="66"/>
      <c r="C57" s="92" t="s">
        <v>73</v>
      </c>
      <c r="D57" s="92"/>
      <c r="E57" s="92"/>
      <c r="F57" s="92"/>
      <c r="G57" s="92"/>
    </row>
    <row r="58" spans="1:7" s="14" customFormat="1" ht="28.5" customHeight="1">
      <c r="A58" s="8"/>
      <c r="B58" s="94" t="s">
        <v>72</v>
      </c>
      <c r="C58" s="94"/>
      <c r="D58" s="41">
        <v>2210000</v>
      </c>
      <c r="E58" s="41">
        <v>10000</v>
      </c>
      <c r="F58" s="41">
        <v>0</v>
      </c>
      <c r="G58" s="41">
        <f>D58+E58-F58</f>
        <v>2220000</v>
      </c>
    </row>
    <row r="59" spans="1:7" s="14" customFormat="1" ht="29.25" customHeight="1">
      <c r="A59" s="8"/>
      <c r="B59" s="8"/>
      <c r="C59" s="92" t="s">
        <v>76</v>
      </c>
      <c r="D59" s="92"/>
      <c r="E59" s="92"/>
      <c r="F59" s="92"/>
      <c r="G59" s="92"/>
    </row>
    <row r="60" spans="1:7" s="14" customFormat="1" ht="28.5" customHeight="1">
      <c r="A60" s="8"/>
      <c r="B60" s="8"/>
      <c r="C60" s="9" t="s">
        <v>43</v>
      </c>
      <c r="D60" s="41">
        <f>1126737908-2210000</f>
        <v>1124527908</v>
      </c>
      <c r="E60" s="41">
        <f>E32</f>
        <v>2060498</v>
      </c>
      <c r="F60" s="41">
        <v>10000</v>
      </c>
      <c r="G60" s="41">
        <f>D60+E60-F60</f>
        <v>1126578406</v>
      </c>
    </row>
    <row r="61" spans="1:7" s="14" customFormat="1" ht="17.25" customHeight="1">
      <c r="A61" s="8"/>
      <c r="B61" s="8"/>
      <c r="C61" s="9" t="s">
        <v>44</v>
      </c>
      <c r="D61" s="41">
        <f>476104517-27182231</f>
        <v>448922286</v>
      </c>
      <c r="E61" s="38"/>
      <c r="F61" s="38"/>
      <c r="G61" s="38">
        <f>D61+E61-F61</f>
        <v>448922286</v>
      </c>
    </row>
    <row r="62" spans="1:7" s="14" customFormat="1" ht="17.25" customHeight="1">
      <c r="A62" s="8"/>
      <c r="B62" s="8"/>
      <c r="C62" s="9" t="s">
        <v>45</v>
      </c>
      <c r="D62" s="41">
        <v>192886476</v>
      </c>
      <c r="E62" s="38"/>
      <c r="F62" s="38"/>
      <c r="G62" s="38">
        <f>D62+E62-F62</f>
        <v>192886476</v>
      </c>
    </row>
    <row r="63" spans="1:7" s="14" customFormat="1" ht="17.25" customHeight="1">
      <c r="A63" s="8"/>
      <c r="B63" s="8"/>
      <c r="C63" s="9" t="s">
        <v>46</v>
      </c>
      <c r="D63" s="41">
        <v>41521051</v>
      </c>
      <c r="E63" s="38"/>
      <c r="F63" s="38"/>
      <c r="G63" s="38">
        <f>D63+E63-F63</f>
        <v>41521051</v>
      </c>
    </row>
    <row r="64" spans="1:7" s="14" customFormat="1" ht="17.25" customHeight="1">
      <c r="A64" s="8"/>
      <c r="B64" s="8"/>
      <c r="C64" s="67" t="s">
        <v>48</v>
      </c>
      <c r="D64" s="68">
        <f>D60-D61-D62-D63</f>
        <v>441198095</v>
      </c>
      <c r="E64" s="68">
        <f>E60-E61</f>
        <v>2060498</v>
      </c>
      <c r="F64" s="68">
        <f>F60-F61</f>
        <v>10000</v>
      </c>
      <c r="G64" s="68">
        <f>G60-G61-G62-G63</f>
        <v>443248593</v>
      </c>
    </row>
    <row r="65" spans="1:7" s="14" customFormat="1" ht="25.5" customHeight="1">
      <c r="A65" s="8"/>
      <c r="B65" s="8"/>
      <c r="C65" s="9" t="s">
        <v>47</v>
      </c>
      <c r="D65" s="68">
        <f>D64*0.005</f>
        <v>2205990</v>
      </c>
      <c r="E65" s="68"/>
      <c r="F65" s="68"/>
      <c r="G65" s="68">
        <f>G64*0.005</f>
        <v>2216243</v>
      </c>
    </row>
    <row r="66" spans="1:7" s="14" customFormat="1" ht="4.5" customHeight="1">
      <c r="A66" s="8"/>
      <c r="B66" s="8"/>
      <c r="C66" s="69"/>
      <c r="D66" s="69"/>
      <c r="E66" s="69"/>
      <c r="F66" s="69"/>
      <c r="G66" s="69"/>
    </row>
    <row r="67" spans="1:7" s="33" customFormat="1" ht="26.25" customHeight="1">
      <c r="A67" s="63"/>
      <c r="B67" s="34">
        <v>921</v>
      </c>
      <c r="C67" s="35" t="s">
        <v>19</v>
      </c>
      <c r="D67" s="36">
        <v>107995408</v>
      </c>
      <c r="E67" s="36">
        <f>E68</f>
        <v>2060498</v>
      </c>
      <c r="F67" s="36">
        <f>F68</f>
        <v>0</v>
      </c>
      <c r="G67" s="36">
        <f>D67+E67-F67</f>
        <v>110055906</v>
      </c>
    </row>
    <row r="68" spans="1:7" s="47" customFormat="1" ht="20.25" customHeight="1">
      <c r="A68" s="70"/>
      <c r="B68" s="71" t="s">
        <v>66</v>
      </c>
      <c r="C68" s="59" t="s">
        <v>67</v>
      </c>
      <c r="D68" s="60">
        <v>1000000</v>
      </c>
      <c r="E68" s="60">
        <f>E69</f>
        <v>2060498</v>
      </c>
      <c r="F68" s="60">
        <f>F69</f>
        <v>0</v>
      </c>
      <c r="G68" s="60">
        <f>D68+E68-F68</f>
        <v>3060498</v>
      </c>
    </row>
    <row r="69" spans="1:7" s="76" customFormat="1" ht="26.25" customHeight="1">
      <c r="A69" s="72"/>
      <c r="B69" s="72"/>
      <c r="C69" s="73" t="s">
        <v>68</v>
      </c>
      <c r="D69" s="74">
        <v>0</v>
      </c>
      <c r="E69" s="74">
        <f>E70</f>
        <v>2060498</v>
      </c>
      <c r="F69" s="74">
        <v>0</v>
      </c>
      <c r="G69" s="75">
        <f>D69+E69-F69</f>
        <v>2060498</v>
      </c>
    </row>
    <row r="70" spans="1:7" s="14" customFormat="1" ht="30" customHeight="1">
      <c r="A70" s="8"/>
      <c r="B70" s="99" t="s">
        <v>84</v>
      </c>
      <c r="C70" s="98"/>
      <c r="D70" s="41">
        <v>0</v>
      </c>
      <c r="E70" s="41">
        <v>2060498</v>
      </c>
      <c r="F70" s="41">
        <v>0</v>
      </c>
      <c r="G70" s="41">
        <f>D70+E70-F70</f>
        <v>2060498</v>
      </c>
    </row>
    <row r="71" spans="1:7" s="14" customFormat="1" ht="51.75" customHeight="1">
      <c r="A71" s="8"/>
      <c r="B71" s="62"/>
      <c r="C71" s="92" t="s">
        <v>77</v>
      </c>
      <c r="D71" s="92"/>
      <c r="E71" s="92"/>
      <c r="F71" s="92"/>
      <c r="G71" s="92"/>
    </row>
    <row r="72" spans="1:7" s="1" customFormat="1" ht="6" customHeight="1">
      <c r="A72" s="20"/>
      <c r="B72" s="100"/>
      <c r="C72" s="100"/>
      <c r="D72" s="100"/>
      <c r="E72" s="100"/>
      <c r="F72" s="100"/>
      <c r="G72" s="100"/>
    </row>
    <row r="73" spans="1:7" s="33" customFormat="1" ht="26.25" customHeight="1">
      <c r="A73" s="63"/>
      <c r="B73" s="34">
        <v>926</v>
      </c>
      <c r="C73" s="35" t="s">
        <v>33</v>
      </c>
      <c r="D73" s="36">
        <v>6720000</v>
      </c>
      <c r="E73" s="36">
        <f>E74</f>
        <v>200000</v>
      </c>
      <c r="F73" s="36">
        <v>0</v>
      </c>
      <c r="G73" s="36">
        <f>D73+E73-F73</f>
        <v>6920000</v>
      </c>
    </row>
    <row r="74" spans="1:7" s="47" customFormat="1" ht="22.5" customHeight="1">
      <c r="A74" s="70"/>
      <c r="B74" s="71" t="s">
        <v>34</v>
      </c>
      <c r="C74" s="59" t="s">
        <v>35</v>
      </c>
      <c r="D74" s="60">
        <v>6720000</v>
      </c>
      <c r="E74" s="60">
        <f>E77+E79</f>
        <v>200000</v>
      </c>
      <c r="F74" s="60">
        <v>0</v>
      </c>
      <c r="G74" s="60">
        <f>D74+E74-F74</f>
        <v>6920000</v>
      </c>
    </row>
    <row r="75" spans="1:7" s="14" customFormat="1" ht="25.5" customHeight="1">
      <c r="A75" s="8"/>
      <c r="B75" s="61"/>
      <c r="C75" s="62" t="s">
        <v>63</v>
      </c>
      <c r="D75" s="41">
        <v>3700000</v>
      </c>
      <c r="E75" s="41">
        <f>E77+E79</f>
        <v>200000</v>
      </c>
      <c r="F75" s="41">
        <v>0</v>
      </c>
      <c r="G75" s="41">
        <f>D75+E75-F75</f>
        <v>3900000</v>
      </c>
    </row>
    <row r="76" spans="1:7" s="14" customFormat="1" ht="30" customHeight="1">
      <c r="A76" s="8"/>
      <c r="B76" s="61"/>
      <c r="C76" s="62"/>
      <c r="D76" s="41"/>
      <c r="E76" s="41"/>
      <c r="F76" s="41"/>
      <c r="G76" s="41"/>
    </row>
    <row r="77" spans="1:7" s="14" customFormat="1" ht="28.5" customHeight="1">
      <c r="A77" s="8"/>
      <c r="B77" s="93" t="s">
        <v>62</v>
      </c>
      <c r="C77" s="93"/>
      <c r="D77" s="41">
        <v>2800000</v>
      </c>
      <c r="E77" s="41">
        <v>100000</v>
      </c>
      <c r="F77" s="41">
        <v>0</v>
      </c>
      <c r="G77" s="41">
        <f>D77+E77-F77</f>
        <v>2900000</v>
      </c>
    </row>
    <row r="78" spans="1:7" s="33" customFormat="1" ht="56.25" customHeight="1">
      <c r="A78" s="54"/>
      <c r="B78" s="54"/>
      <c r="C78" s="92" t="s">
        <v>79</v>
      </c>
      <c r="D78" s="92"/>
      <c r="E78" s="92"/>
      <c r="F78" s="92"/>
      <c r="G78" s="92"/>
    </row>
    <row r="79" spans="1:7" s="14" customFormat="1" ht="28.5" customHeight="1">
      <c r="A79" s="8"/>
      <c r="B79" s="93" t="s">
        <v>61</v>
      </c>
      <c r="C79" s="93"/>
      <c r="D79" s="41">
        <v>900000</v>
      </c>
      <c r="E79" s="41">
        <v>100000</v>
      </c>
      <c r="F79" s="41">
        <v>0</v>
      </c>
      <c r="G79" s="41">
        <f>D79+E79-F79</f>
        <v>1000000</v>
      </c>
    </row>
    <row r="80" spans="1:7" s="33" customFormat="1" ht="64.5" customHeight="1">
      <c r="A80" s="54"/>
      <c r="B80" s="54"/>
      <c r="C80" s="92" t="s">
        <v>80</v>
      </c>
      <c r="D80" s="92"/>
      <c r="E80" s="92"/>
      <c r="F80" s="92"/>
      <c r="G80" s="92"/>
    </row>
  </sheetData>
  <sheetProtection password="C25B" sheet="1"/>
  <mergeCells count="43">
    <mergeCell ref="B56:C56"/>
    <mergeCell ref="C57:G57"/>
    <mergeCell ref="B79:C79"/>
    <mergeCell ref="C80:G80"/>
    <mergeCell ref="C78:G78"/>
    <mergeCell ref="B48:C48"/>
    <mergeCell ref="C49:G49"/>
    <mergeCell ref="B70:C70"/>
    <mergeCell ref="C71:G71"/>
    <mergeCell ref="B72:G72"/>
    <mergeCell ref="B77:C77"/>
    <mergeCell ref="B58:C58"/>
    <mergeCell ref="C59:G59"/>
    <mergeCell ref="B54:C54"/>
    <mergeCell ref="C55:G55"/>
    <mergeCell ref="B24:G24"/>
    <mergeCell ref="B25:G25"/>
    <mergeCell ref="B26:G26"/>
    <mergeCell ref="C28:G28"/>
    <mergeCell ref="C39:G39"/>
    <mergeCell ref="B16:C16"/>
    <mergeCell ref="B18:E18"/>
    <mergeCell ref="B20:G20"/>
    <mergeCell ref="B21:G21"/>
    <mergeCell ref="B22:G22"/>
    <mergeCell ref="B23:G23"/>
    <mergeCell ref="G3:G4"/>
    <mergeCell ref="B11:C11"/>
    <mergeCell ref="B13:C13"/>
    <mergeCell ref="B14:C14"/>
    <mergeCell ref="B15:C15"/>
    <mergeCell ref="B12:C12"/>
    <mergeCell ref="B10:C10"/>
    <mergeCell ref="B6:C6"/>
    <mergeCell ref="B7:C7"/>
    <mergeCell ref="B8:C8"/>
    <mergeCell ref="B9:C9"/>
    <mergeCell ref="A1:G1"/>
    <mergeCell ref="B2:C2"/>
    <mergeCell ref="A3:B4"/>
    <mergeCell ref="C3:C4"/>
    <mergeCell ref="D3:D4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mach</dc:creator>
  <cp:keywords/>
  <dc:description/>
  <cp:lastModifiedBy>Anna Sobierajska</cp:lastModifiedBy>
  <cp:lastPrinted>2018-12-10T10:48:35Z</cp:lastPrinted>
  <dcterms:created xsi:type="dcterms:W3CDTF">2008-04-14T06:34:10Z</dcterms:created>
  <dcterms:modified xsi:type="dcterms:W3CDTF">2018-12-14T10:32:21Z</dcterms:modified>
  <cp:category/>
  <cp:version/>
  <cp:contentType/>
  <cp:contentStatus/>
</cp:coreProperties>
</file>