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1550" activeTab="0"/>
  </bookViews>
  <sheets>
    <sheet name="17.12" sheetId="1" r:id="rId1"/>
  </sheets>
  <definedNames>
    <definedName name="_xlnm.Print_Titles" localSheetId="0">'17.12'!$11:$11</definedName>
  </definedNames>
  <calcPr fullCalcOnLoad="1"/>
</workbook>
</file>

<file path=xl/sharedStrings.xml><?xml version="1.0" encoding="utf-8"?>
<sst xmlns="http://schemas.openxmlformats.org/spreadsheetml/2006/main" count="657" uniqueCount="540">
  <si>
    <t>UZASADNIENIE</t>
  </si>
  <si>
    <t>1. Przedmiot regulacji</t>
  </si>
  <si>
    <t>2. Omówienie podstawy prawnej</t>
  </si>
  <si>
    <t xml:space="preserve">Zgodnie z art. 18 pkt 6 ustawy z dnia 5 czerwca 1998 r. o samorządzie województwa (Dz. U. z 2018 r. poz. 913, z późn. zm.)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2017 r. poz. 2077, z późn. zm.). </t>
  </si>
  <si>
    <t>Ponadto art. 211, 212, 214, 215, 219 ust. 3, 222, 235-237 i 258 ustawy z dnia 27 sierpnia 2009 r. o finansach publicznych określają zakres i wymogi, które musi spełniać uchwała budżetowa jednostki samorządu terytorialnego.</t>
  </si>
  <si>
    <t>3. Konsultacje wymagane przepisami prawa (łącznie z przepisami wewnętrznymi)</t>
  </si>
  <si>
    <t xml:space="preserve">Zgodnie z istniejącym stanem prawnym nie ma konieczności skierowania projektu uchwały do konsultacji.  </t>
  </si>
  <si>
    <t>4. Uzasadnienie merytoryczne - uzasadnienie do zmian w uchwale budżetowej na 2018 rok</t>
  </si>
  <si>
    <t>Lp.</t>
  </si>
  <si>
    <t>Treść</t>
  </si>
  <si>
    <t>Plan przed zmianą</t>
  </si>
  <si>
    <t>Zwiększenia</t>
  </si>
  <si>
    <t>Zmniejszenia</t>
  </si>
  <si>
    <t>Przeniesienia między zadaniami  w ramach tej samej klasyfikacji budżetowej</t>
  </si>
  <si>
    <t>Plan po zmianach</t>
  </si>
  <si>
    <t>I.</t>
  </si>
  <si>
    <t>Dochody</t>
  </si>
  <si>
    <t>OGÓŁEM</t>
  </si>
  <si>
    <t>Transport i łączność</t>
  </si>
  <si>
    <t>60013</t>
  </si>
  <si>
    <t>Drogi publiczne wojewódzkie</t>
  </si>
  <si>
    <t>Informatyka</t>
  </si>
  <si>
    <t>Pozostała działalność</t>
  </si>
  <si>
    <t>Administracja publiczna</t>
  </si>
  <si>
    <t xml:space="preserve">Różne rozliczenia </t>
  </si>
  <si>
    <t>Regionalne Programy Operacyjne 2014-2020 finansowane z udziałem środków Europejskiego Funduszu Rozwoju Regionalnego</t>
  </si>
  <si>
    <t>Dokonuje się zmian w planowanych dochodach z tytułu dotacji celowych z budżetu państwa (budżet środków europejskich) przeznaczonych na projekty przewidziane do realizacji w ramach Regionalnego Programu Operacyjnego Województwa Kujawsko-Pomorskiego 2014-2020, poprzez:</t>
  </si>
  <si>
    <t>w kwocie</t>
  </si>
  <si>
    <t xml:space="preserve">   1) na zadania bieżące w ramach:</t>
  </si>
  <si>
    <t xml:space="preserve">o kwotę </t>
  </si>
  <si>
    <t xml:space="preserve">   2) na zadania inwestycyjne w ramach:</t>
  </si>
  <si>
    <r>
      <t xml:space="preserve">         pn. </t>
    </r>
    <r>
      <rPr>
        <i/>
        <sz val="10"/>
        <rFont val="Times New Roman"/>
        <family val="1"/>
      </rPr>
      <t>"Budowa stacji terenowo-badawczej "Podmoście"</t>
    </r>
  </si>
  <si>
    <t>Powyższe zmiany dokonywane są w celu dostosowania planowanych dochodów do wielkości przewidywanych wpływów.</t>
  </si>
  <si>
    <t>Regionalne Programy Operacyjne 2014-2020 finansowane z udziałem środków Europejskiego Funduszu Społecznego</t>
  </si>
  <si>
    <t>Oświata i wychowanie</t>
  </si>
  <si>
    <t>Gospodarka komunalna i ochrona środowiska</t>
  </si>
  <si>
    <t>Kultura i ochrona dziedzictwa narodowego</t>
  </si>
  <si>
    <t>Teatry</t>
  </si>
  <si>
    <t>Ogrody botaniczne i zoologiczne oraz naturalne obszary i obiekty chronionej przyrody</t>
  </si>
  <si>
    <t xml:space="preserve">Parki krajobrazowe </t>
  </si>
  <si>
    <t>II.</t>
  </si>
  <si>
    <t>Wydatki</t>
  </si>
  <si>
    <t>Gospodarka mieszkaniowa</t>
  </si>
  <si>
    <t>Gospodarka gruntami i nieruchomościami</t>
  </si>
  <si>
    <t>Działalność usługowa</t>
  </si>
  <si>
    <t>Urzędy marszałkowskie</t>
  </si>
  <si>
    <t>Promocja jednostek samorządu terytorialnego</t>
  </si>
  <si>
    <t>Obsługa długu publicznego</t>
  </si>
  <si>
    <t>Rozliczenia z tytułu poręczeń i gwarancji udzielonych przez Skarb Państwa lub jednostkę samorządu terytorialnego</t>
  </si>
  <si>
    <t>Szkoły podstawowe specjalne</t>
  </si>
  <si>
    <t>Szkoły policealne</t>
  </si>
  <si>
    <t>Dokształcanie i doskonalenie nauczycieli</t>
  </si>
  <si>
    <t>Ochrona zdrowia</t>
  </si>
  <si>
    <t>Pomoc społeczna</t>
  </si>
  <si>
    <t>Pozostałe zadania w zakresie polityki społecznej</t>
  </si>
  <si>
    <t>Edukacyjna opieka wychowawcza</t>
  </si>
  <si>
    <t>Specjalne ośrodki szkolno-wychowawcze</t>
  </si>
  <si>
    <t>90095</t>
  </si>
  <si>
    <t>Domy i ośrodki kultury, świetlice i kluby</t>
  </si>
  <si>
    <t>Galerie i biura wystaw artystycznych</t>
  </si>
  <si>
    <t>Biblioteki</t>
  </si>
  <si>
    <t>Muzea</t>
  </si>
  <si>
    <t>Ochrona zabytków i opieka nad zabytkami</t>
  </si>
  <si>
    <t>Parki krajobrazowe</t>
  </si>
  <si>
    <t>5. Ocena skutków regulacji:</t>
  </si>
  <si>
    <t>Zmiany w treści uchwały:</t>
  </si>
  <si>
    <t>1.</t>
  </si>
  <si>
    <t>§ 1 ust. 1 dotyczący dochodów budżetowych</t>
  </si>
  <si>
    <t>2.</t>
  </si>
  <si>
    <t>§ 1 ust. 1 pkt 1 dotyczący dochodów bieżących</t>
  </si>
  <si>
    <t>3.</t>
  </si>
  <si>
    <t>§ 1 ust. 1 pkt 2 dotyczący dochodów majątkowych</t>
  </si>
  <si>
    <t>4.</t>
  </si>
  <si>
    <t>§ 2 ust. 1 dotyczący wydatków budżetowych</t>
  </si>
  <si>
    <t>5.</t>
  </si>
  <si>
    <t>§ 2 ust. 1 pkt 1 dotyczący wydatków bieżących</t>
  </si>
  <si>
    <t>6.</t>
  </si>
  <si>
    <t>§ 2 ust. 1 pkt 2 dotyczący wydatków majątkowych</t>
  </si>
  <si>
    <t>7.</t>
  </si>
  <si>
    <t>§ 4 dotyczący wydatków przypadających do spłaty w 2018 roku zgodnie z zawartymi umowami, z tytułu poręczeń i gwarancji udzielonych przez Województwo Kujawsko-Pomorskie</t>
  </si>
  <si>
    <t>8.</t>
  </si>
  <si>
    <t>9.</t>
  </si>
  <si>
    <t>10.</t>
  </si>
  <si>
    <t>§ 7 ust. 1 dotyczący dotacji udzielanych z budżetu województwa</t>
  </si>
  <si>
    <t>11.</t>
  </si>
  <si>
    <t>§ 7 ust. 1 pkt 1 dotyczący dotacji udzielanych z budżetu województwa jednostkom sektora finansów publicznych</t>
  </si>
  <si>
    <t>12.</t>
  </si>
  <si>
    <t>§ 7 ust. 1 pkt 2 dotyczący dotacji udzielanych z budżetu województwa jednostkom spoza sektora finansów publicznych</t>
  </si>
  <si>
    <t>13.</t>
  </si>
  <si>
    <t>14.</t>
  </si>
  <si>
    <t>Zmiany załączników do uchwały budżetowej:</t>
  </si>
  <si>
    <t>Załącznik nr 1 "Dochody budżetu Województwa Kujawsko-Pomorskiego wg źródeł pochodzenia. Plan na 2018 rok";</t>
  </si>
  <si>
    <t>Załącznik nr 2 "Dochody budżetu Województwa Kujawsko-Pomorskiego wg klasyfikacji budżetowej. Plan na 2018 rok";</t>
  </si>
  <si>
    <t>Załącznik nr 3 "Wydatki budżetu Województwa Kujawsko-Pomorskiego wg grup wydatków. Plan na 2018 rok";</t>
  </si>
  <si>
    <t>Załącznik nr 4 "Wydatki budżetu Województwa Kujawsko-Pomorskiego wg klasyfikacji budżetowej. Plan na 2018 rok";</t>
  </si>
  <si>
    <t>Załącznik nr 5 "Wynik budżetowy i finansowy. Plan na 2018 rok";</t>
  </si>
  <si>
    <t>Załącznik nr 6 "Projekty i działania realizowane w ramach Regionalnego Programu Operacyjnego Województwa Kujawsko-Pomorskiego 2014-2020. Plan na 2018 rok";</t>
  </si>
  <si>
    <t>Załącznik Nr 7 "Pozostałe projekty i działania realizowane ze środków zagranicznych. Plan na 2018 rok"";</t>
  </si>
  <si>
    <t>Załącznik nr 8 "Wydatki na zadania inwestycyjne. Plan na 2018 rok";</t>
  </si>
  <si>
    <t>Załącznik nr 9 "Dotacje udzielane z budżetu Województwa Kujawsko-Pomorskiego. Plan na 2018 rok";</t>
  </si>
  <si>
    <t>Załącznik Nr 11 "Dochody i wydatki na zadania wykonywane na mocy porozumień z organami administracji rządowej. Plan na 2018 rok";</t>
  </si>
  <si>
    <t>Załącznik nr 12 "Dochody i wydatki na zadania realizowane w drodze umów i porozumień między jednostkami samorządu terytorialnego. Plan na 2018 rok";</t>
  </si>
  <si>
    <t>III.</t>
  </si>
  <si>
    <t>Wynik budżetowy i finansowy na 2018 rok</t>
  </si>
  <si>
    <t>Zmianie ulega załącznik nr 5 do uchwały budżetowej pn. "Wynik budżetowy i finansowy. Plan na 2018 rok" w związku ze:</t>
  </si>
  <si>
    <t>1)</t>
  </si>
  <si>
    <t>2)</t>
  </si>
  <si>
    <t>01095</t>
  </si>
  <si>
    <t>010</t>
  </si>
  <si>
    <t>Rolnictwo i łowiectwo</t>
  </si>
  <si>
    <t xml:space="preserve">Kultura fizyczna </t>
  </si>
  <si>
    <t>Zadania w zakresie kultury fizycznej</t>
  </si>
  <si>
    <t>Gimnazja specjalne</t>
  </si>
  <si>
    <t>Urealnia się dochody własne województwa poprzez:</t>
  </si>
  <si>
    <t>1) zwiększenie planowanych dochodów:</t>
  </si>
  <si>
    <t>Centra kształcenia ustawicznego i praktycznego oraz ośrodki dokształcania zawodowego</t>
  </si>
  <si>
    <t>Rozwój kadr nowoczesnej gospodarki i przedsiębiorczości</t>
  </si>
  <si>
    <t>Przetwórstwo przemysłowe</t>
  </si>
  <si>
    <t>Zmniejsza się wydatki:</t>
  </si>
  <si>
    <t>Wprowadza się zmiany w projektach realizowanych w ramach RPO WK-P 2014-2020:</t>
  </si>
  <si>
    <t>1. Działania 2.1 Wysoka dostępność i jakość e-usług publicznych:</t>
  </si>
  <si>
    <r>
      <t xml:space="preserve">    1) projekt pn. </t>
    </r>
    <r>
      <rPr>
        <i/>
        <sz val="10"/>
        <rFont val="Times New Roman"/>
        <family val="1"/>
      </rPr>
      <t>"Infostrada Kujaw i Pomorza 2.0"</t>
    </r>
  </si>
  <si>
    <t>W planie wydatków na współfinansowanie krajowe projektów przewidzianych do realizacji przez beneficjentów RPO WK-P 2014-2020 dokonuje się zmian polegających na:</t>
  </si>
  <si>
    <t>W celu dostosowania planu wydatków do wielkości prognozowanego współfinansowania krajowego dla projektów przewidzianych do realizacji przez beneficjentów w 2018 r. w ramach RPO WK-P 2014-2020 zmniejsza się wydatki na:</t>
  </si>
  <si>
    <t>Programy polityki zdrowotnej</t>
  </si>
  <si>
    <t>Ośrodki wsparcia</t>
  </si>
  <si>
    <t>Dokonuje się zmian w planowanych dochodach z tytułu dotacji celowych z budżetu państwa (budżet środków krajowych) przeznaczonych na współfinansowanie projektów w ramach Regionalnego Programu Operacyjnego Województwa Kujawsko-Pomorskiego 2014-2020 poprzez:</t>
  </si>
  <si>
    <t xml:space="preserve">       - Poddziałania 9.3.1 Rozwój usług zdrowotnych</t>
  </si>
  <si>
    <t xml:space="preserve">       - Poddziałania 9.3.2 Rozwój usług społecznych</t>
  </si>
  <si>
    <t xml:space="preserve">       - Poddziałania 9.4.1 Rozwój podmiotów sektora ekonomii społecznej</t>
  </si>
  <si>
    <t xml:space="preserve">       - Poddziałania 10.1.2 Kształcenie ogólne w ramach ZIT</t>
  </si>
  <si>
    <t xml:space="preserve">       - Poddziałania 10.2.2 Kształcenie ogólne</t>
  </si>
  <si>
    <t xml:space="preserve">       - Poddziałania 8.2.1 Wsparcie na rzecz podniesienia poziomu aktywności zawodowej osób pozostających 
         bez zatrudnienia</t>
  </si>
  <si>
    <t xml:space="preserve">       - Poddziałania 8.5.2 Wsparcie outplacementowe</t>
  </si>
  <si>
    <t xml:space="preserve">       - Poddziałania 8.6.2 Regionalne programy polityki zdrowotnej i profilaktyczne</t>
  </si>
  <si>
    <t xml:space="preserve">       - Poddziałania 10.4.1 Edukacja dorosłych w zakresie kompetencji cyfrowych i języków obcych</t>
  </si>
  <si>
    <t xml:space="preserve">       - Działania 5.1 Infrastruktura drogowa, na projekty:</t>
  </si>
  <si>
    <r>
      <t xml:space="preserve">         pn. </t>
    </r>
    <r>
      <rPr>
        <i/>
        <sz val="10"/>
        <rFont val="Times New Roman"/>
        <family val="1"/>
      </rPr>
      <t>"Rozbudowa drogi wojewódzkiej Nr 548 Stolno-Wąbrzeźno od km 0+005 do km 29+619 
         z wyłączeniem węzła autostradowego w m. Lisewo od km 14+144 do km 15+146"</t>
    </r>
  </si>
  <si>
    <r>
      <t xml:space="preserve">         pn. </t>
    </r>
    <r>
      <rPr>
        <i/>
        <sz val="10"/>
        <rFont val="Times New Roman"/>
        <family val="1"/>
      </rPr>
      <t>"Rozbudowa drogi wojewódzkiej Nr 240 Chojnice-Świecie od km 23+190 do km 36+817 i od km 
         62+877 do km 65+718"</t>
    </r>
  </si>
  <si>
    <r>
      <t xml:space="preserve">         pn. </t>
    </r>
    <r>
      <rPr>
        <i/>
        <sz val="10"/>
        <rFont val="Times New Roman"/>
        <family val="1"/>
      </rPr>
      <t>"Przebudowa wraz z rozbudową drogi wojewódzkiej Nr 265 Brześć Kujawski-Gostynin od km 
         0+003 do km 19+117"</t>
    </r>
  </si>
  <si>
    <r>
      <t xml:space="preserve">         pn. </t>
    </r>
    <r>
      <rPr>
        <i/>
        <sz val="10"/>
        <rFont val="Times New Roman"/>
        <family val="1"/>
      </rPr>
      <t>"Budowa kujawsko-pomorskiego systemu udostępniania elektronicznej dokumentacji medycznej 
         - I etap"</t>
    </r>
  </si>
  <si>
    <r>
      <t xml:space="preserve">         pn. </t>
    </r>
    <r>
      <rPr>
        <i/>
        <sz val="10"/>
        <rFont val="Times New Roman"/>
        <family val="1"/>
      </rPr>
      <t>"Budowa kujawsko-pomorskiego systemu udostępniania elektronicznej dokumentacji medycznej 
         - II etap"</t>
    </r>
  </si>
  <si>
    <r>
      <t xml:space="preserve">         pn. </t>
    </r>
    <r>
      <rPr>
        <i/>
        <sz val="10"/>
        <rFont val="Times New Roman"/>
        <family val="1"/>
      </rPr>
      <t>"Infostrada Kujaw i Pomorza 2.0"</t>
    </r>
  </si>
  <si>
    <t>Wprowadza się zmiany w projektach przewidzianych do realizacji w ramach RPO WK-P 2014-2020:</t>
  </si>
  <si>
    <t>1. Działania 5.1 Infrastruktura drogowa:</t>
  </si>
  <si>
    <t>W celu dostosowania planu wydatków do wielkości prognozowanego współfinansowania krajowego dla projektów przewidzianych do realizacji przez beneficjentów w 2018 r. wprowadza się zmiany w wydatkach zaplanowywanych w ramach RPO WK-P 2014-2020 na Poddziałanie 9.3.2 Rozwój usług społecznych poprzez:</t>
  </si>
  <si>
    <t xml:space="preserve">W celu dostosowania planu wydatków do wielkości prognozowanego współfinansowania krajowego dla projektów przewidzianych do realizacji przez beneficjentów w 2018 r. w ramach RPO WK-P 2014-2020, zmniejsza sią wydatki w planie finansowym Wojewódzkiego Urzędu Pracy w Toruniu na: </t>
  </si>
  <si>
    <t>Powyższych zmian dokonuje się w celu dostosowania planu dochodów do wielkości wynikających z zaakceptowanego przez Ministerstwo Inwestycji i Rozwoju wniosku o zmianę Rocznego planu udzielania dotacji celowej z budżetu państwa dla województwa kujawsko-pomorskiego w 2018 roku.</t>
  </si>
  <si>
    <t>Fundusz Gwarantowanych Świadczeń Pracowniczych</t>
  </si>
  <si>
    <r>
      <t xml:space="preserve">W związku z informacją od Ministra Rodziny, Pracy i Polityki Społecznej o zwiększeniu łącznego limitu wydatków na 2018 na wykonywanie zadań w zakresie ochrony roszczeń pracowniczych (pismo z dnia 16 listopada 2018 r.), zwiększa się o kwotę 8.400 zł wydatki zaplanowane na zadanie pn. </t>
    </r>
    <r>
      <rPr>
        <i/>
        <sz val="10"/>
        <rFont val="Times New Roman"/>
        <family val="1"/>
      </rPr>
      <t>"Fundusz Gwarantowanych Świadczeń Pracowniczych"</t>
    </r>
    <r>
      <rPr>
        <sz val="10"/>
        <rFont val="Times New Roman"/>
        <family val="1"/>
      </rPr>
      <t xml:space="preserve"> realizowane przez Wojewódzki Urząd Pracy w Toruniu z przeznaczeniem na wypłatę nagrody jubileuszowej.</t>
    </r>
  </si>
  <si>
    <t>Część regionalna subwencji ogólnej dla województw</t>
  </si>
  <si>
    <t>W związku z Decyzją Ministra Finansów Nr ST3.4750.25.2018 z dnia 27 września 2018 r. o zwiększeniu części regionalnej subwencji ogólnej dla Województwa Kujawsko-Pomorskiego na rok 2018 z kwoty 45.402.109 zł do kwoty 50.446.788 zł, zwiększa się planowane dochody województwa o kwotę 5.044.679 zł.</t>
  </si>
  <si>
    <t>01008</t>
  </si>
  <si>
    <t>Melioracje wodne</t>
  </si>
  <si>
    <t>Staże i specjalizacje medyczne</t>
  </si>
  <si>
    <r>
      <t xml:space="preserve">Zmniejsza się o kwotę 4.059 zł wydatki zaplanowane na zadanie własne pn. </t>
    </r>
    <r>
      <rPr>
        <i/>
        <sz val="10"/>
        <rFont val="Times New Roman"/>
        <family val="1"/>
      </rPr>
      <t>"Obsługa zadania określonego w przepisach o zawodach lekarza i lekarza dentysty"</t>
    </r>
    <r>
      <rPr>
        <sz val="10"/>
        <rFont val="Times New Roman"/>
        <family val="1"/>
      </rPr>
      <t xml:space="preserve"> w związku ze zmniejszeniem kosztów organizacji, finansowania i zapewnienia warunków odbywania stażu podyplomowego przez absolwentów studiów lekarskich i lekarsko-dentystycznych na skutek mniejszej liczby stażystów.</t>
    </r>
  </si>
  <si>
    <t>Obsługa papierów wartościowych, kredytów i pożyczek jednostek samorządu terytorialnego</t>
  </si>
  <si>
    <r>
      <t xml:space="preserve"> - o kwotę 308.675 zł na zadanie własne  pn. </t>
    </r>
    <r>
      <rPr>
        <i/>
        <sz val="10"/>
        <rFont val="Times New Roman"/>
        <family val="1"/>
      </rPr>
      <t>„Obsługa kredytów komercyjnych";</t>
    </r>
  </si>
  <si>
    <t>1) o kwotę 683 zł w planie finansowym Biblioteki Pedagogicznej w Toruniu;</t>
  </si>
  <si>
    <t>3) o kwotę 4.222 zł w planie finansowym Kujawsko-Pomorskiego Centrum Edukacji Nauczycieli we Włocławku;</t>
  </si>
  <si>
    <t>2) o kwotę 807 zł w planie finansowym Kujawsko-Pomorskiego Centrum Edukacji Nauczycieli w Bydgoszczy;</t>
  </si>
  <si>
    <t>4) o kwotę 905 zł w planie finansowym Medyczno-Społecznego centrum Kształcenia Zawodowego i Ustawicznego w Inowrocławiu ;</t>
  </si>
  <si>
    <t>5) o kwotę 683 zł w planie finansowym Kujawsko-Pomorskiego Ośrodka Dokształcania i Doskonalenia Zawodowego w Bydgoszczy;</t>
  </si>
  <si>
    <t>6) o kwotę 4.758 zł w planie finansowym Kujawsko-Pomorskiego Specjalnego Ośrodka Szkolno-Wychowawczego nr 1 w Bydgoszczy;</t>
  </si>
  <si>
    <t>7) o kwotę 3.195 zł w planie finansowym Zespołu Szkół Specjalnych Nr 1 w Ciechocinku.</t>
  </si>
  <si>
    <r>
      <t xml:space="preserve">Ponadto zwiększa się wydatki na zadanie pn. </t>
    </r>
    <r>
      <rPr>
        <i/>
        <sz val="10"/>
        <rFont val="Times New Roman"/>
        <family val="1"/>
      </rPr>
      <t>"Doskonalenie nauczycieli":</t>
    </r>
  </si>
  <si>
    <r>
      <t xml:space="preserve">W związku z zabezpieczeniem środków na nagrody jubileuszowe i odprawy emerytalne w planach finansowych poszczególnych jednostek oświatowych zmniejsza się o kwotę 93.584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</t>
    </r>
  </si>
  <si>
    <t>z przeznaczeniem na indywidualne formy doskonalenia nauczycieli.</t>
  </si>
  <si>
    <t>W celu urealnienia wydatków na wynagrodzenia i pochodne dokonuje się zmian w bieżącym utrzymaniu placówek oświatowych poprzez:</t>
  </si>
  <si>
    <t xml:space="preserve"> - zmniejszenie wydatków o kwotę 79.967 zł w planie finansowym Kujawsko-Pomorskiego Centrum Edukacji Nauczycieli w Bydgoszczy;</t>
  </si>
  <si>
    <t xml:space="preserve"> - przeniesienie planowanych wydatków między podziałkami klasyfikacji budżetowej w kwocie 3.187 zł oraz zmniejszenie wydatków o kwotę 
   9.143 zł w planie finansowym Kujawsko-Pomorskiego Centrum Edukacji Nauczycieli w Toruniu;</t>
  </si>
  <si>
    <t xml:space="preserve"> - zmniejszenie wydatków o kwotę 41.238 zł w planie finansowym Kujawsko-Pomorskiego Centrum Edukacji Nauczycieli we Włocławku.</t>
  </si>
  <si>
    <t>1) o kwotę 3.564 zł w planie finansowym Kujawsko-Pomorskiego Specjalnego Ośrodka Szkolno-Wychowawczego w Toruniu;</t>
  </si>
  <si>
    <t>2) o kwotę 3.267 zł w planie finansowym Zespołu Szkół Nr 33 Specjalnych w Bydgoszczy.</t>
  </si>
  <si>
    <r>
      <t xml:space="preserve">W związku z Zarządzeniem Marszałka Województwa w sprawie podziału środków na indywidualne formy doskonalenia zawodowego dyrektorów szkół i placówek oświatowych prowadzonych przez Samorząd Województwa, zwiększa się wydatki na zadanie własne pn. </t>
    </r>
    <r>
      <rPr>
        <i/>
        <sz val="10"/>
        <rFont val="Times New Roman"/>
        <family val="1"/>
      </rPr>
      <t>"Doskonalenie nauczycieli"</t>
    </r>
    <r>
      <rPr>
        <sz val="10"/>
        <rFont val="Times New Roman"/>
        <family val="1"/>
      </rPr>
      <t>:</t>
    </r>
  </si>
  <si>
    <t>Wpływy i wydatki związane z gromadzeniem środków z opłat i kar za korzystanie ze środowiska</t>
  </si>
  <si>
    <t>Wpływy i wydatki związane z gromadzeniem środków z opłat produktowych</t>
  </si>
  <si>
    <t>Zwiększa się o kwotę 25.000 zł dochody własne województwa stanowiące 3 % odpis od wpływów z tytułu opłat za korzystanie ze środowiska i administracyjnych kar pieniężnych pobieranych na podstawie ustawy z dnia 27 kwietnia 2001 Prawo ochrony środowiska. Zmiana wynika z wyższych wpływów, od których nalicza się odpis.</t>
  </si>
  <si>
    <t>Zwiększa się o kwotę 12.800 zł dochody własne województwa stanowiące 10 % odpis od wpływów z tytułu opłat produktowych pobieranych na podstawie ustawy z dnia 13 czerwca 2013 r. o gospodarce opakowaniami i odpadami opakowaniowymi w związku z wyższymi wpływami, od których nalicza się odpis.</t>
  </si>
  <si>
    <r>
      <t xml:space="preserve">Zwiększa się o kwotę 27.000 zł wydatki zaplanowane na zadanie własne pn. </t>
    </r>
    <r>
      <rPr>
        <i/>
        <sz val="10"/>
        <rFont val="Times New Roman"/>
        <family val="1"/>
      </rPr>
      <t xml:space="preserve">"Produkty regionalne i tradycyjne - wsparcie procesu rejestracji produktów" </t>
    </r>
    <r>
      <rPr>
        <sz val="10"/>
        <rFont val="Times New Roman"/>
        <family val="1"/>
      </rPr>
      <t>z przeznaczeniem na pokrycie kosztów organizacji wystawy "Rola tradycji w rozwoju obszarów wiejskich - stoły wigilijne".</t>
    </r>
  </si>
  <si>
    <t xml:space="preserve"> - zmniejszenie wydatków o kwotę 101.705 zł w planie finansowym Kujawsko-Pomorskiego Specjalnego Ośrodka Szkolno-Wychowawczego 
   w Toruniu;</t>
  </si>
  <si>
    <t xml:space="preserve"> - przeniesienie planowanych wydatków między podziałkami klasyfikacji budżetowej w kwocie 27.802 zł oraz zmniejszenie wydatków o kwotę 
    24.189 zł w planie finansowym Kujawsko-Pomorskiego Specjalnego Ośrodka Szkolno-Wychowawczego nr 2 w Bydgoszczy.</t>
  </si>
  <si>
    <t>Ponadto w bieżącym utrzymaniu Kujawsko-Pomorskiego Specjalnego Ośrodka Szkolno-Wychowawczego w Toruniu w grupie pozostałych wydatków bieżących dokonuje się:</t>
  </si>
  <si>
    <t xml:space="preserve"> - zmniejszenia wydatków o kwotę 1.724 zł w celu urealnienia planu na odpis na zakładowy fundusz świadczeń socjalnych;</t>
  </si>
  <si>
    <t xml:space="preserve"> - zwiększenia wydatków o kwotę 32.000 zł w celu zabezpieczenia środków na opłaty za zużycie energii elektrycznej oraz na świadczenia dla 
   pracowników wynikające z przepisów BHP.</t>
  </si>
  <si>
    <t xml:space="preserve"> - zmniejszenie wydatków o kwotę 115.949 zł w planie finansowym Kujawsko-Pomorskiego Specjalnego Ośrodka Szkolno-Wychowawczego nr 1 
   w Bydgoszczy;</t>
  </si>
  <si>
    <r>
      <t xml:space="preserve"> - o kwotę 347.147 zł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
   Marszałkowskiego w związku z zabezpieczeniem środków na nagrody jubileuszowe i odprawy emerytalne w planach finansowych 
   poszczególnych jednostek oświatowych.</t>
    </r>
  </si>
  <si>
    <r>
      <t xml:space="preserve"> - o kwotę 10.000 zł na zadanie pn. </t>
    </r>
    <r>
      <rPr>
        <i/>
        <sz val="10"/>
        <rFont val="Times New Roman"/>
        <family val="1"/>
      </rPr>
      <t xml:space="preserve">"KPSOSW Nr 2 w Bydgoszczy - remont pomieszczeń", </t>
    </r>
    <r>
      <rPr>
        <sz val="10"/>
        <rFont val="Times New Roman"/>
        <family val="1"/>
      </rPr>
      <t>tj. do wielkości wynikającej z zawartej umowy 
   z wykonawcą;</t>
    </r>
  </si>
  <si>
    <t>Placówki wychowania pozaszkolnego</t>
  </si>
  <si>
    <t>1) Zespołu Szkół Nr 33 Specjalnych dla Dzieci i Młodzieży Przewlekle Chorej w Bydgoszczy o kwotę 24.534 zł;</t>
  </si>
  <si>
    <t>2) Zespołu Szkół Specjalnych Nr 1 w Ciechocinku o kwotę 38.772 zł.</t>
  </si>
  <si>
    <r>
      <t xml:space="preserve">W związku z zabezpieczeniem środków na nagrody jubileuszowe i odprawy emerytalne w planach finansowych poszczególnych jednostek oświatowych zmniejsza się o kwotę 16.340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</t>
    </r>
  </si>
  <si>
    <t>Ponadto zmniejsza się o kwotę 1.439 zł wydatki na bieżące utrzymanie  Zespołu Szkół Specjalnych Nr 1 w Ciechocinku w grupie pozostałych wydatków bieżących w celu urealnienia planu na odpis na zakładowy fundusz świadczeń socjalnych.</t>
  </si>
  <si>
    <t>Ponadto zmniejsza się o kwotę 8.985 zł wydatki na bieżące utrzymanie Kujawsko-Pomorskiego Specjalnego Ośrodka Szkolno-Wychowawczego w Toruniu w grupie pozostałych wydatków bieżących w celu urealnienia planu na odpis na zakładowy fundusz świadczeń socjalnych.</t>
  </si>
  <si>
    <t>Wczesne wspomaganie rozwoju dziecka</t>
  </si>
  <si>
    <t>1) Kujawsko-Pomorskiego Specjalnego Ośrodka Szkolno-Wychowawczego w Toruniu o kwotę 197.053 zł;</t>
  </si>
  <si>
    <t>2) Kujawsko-Pomorskiego Specjalnego Ośrodka Szkolno-Wychowawczego nr 1 w Bydgoszczy o kwotę 60.182 zł;</t>
  </si>
  <si>
    <t>3) Kujawsko-Pomorskiego Specjalnego Ośrodka Szkolno-Wychowawczego nr 2 w Bydgoszczy o kwotę 96.999 zł.</t>
  </si>
  <si>
    <t>Internaty i bursy szkolne</t>
  </si>
  <si>
    <r>
      <t xml:space="preserve">W związku z zabezpieczeniem środków na nagrody jubileuszowe i odprawy emerytalne w planie finansowym Kujawsko-Pomorskiego Ośrodka Dokształcania i Doskonalenia Zawodowego w Bydgoszczy zmniejsza się o kwotę 19.485 zł wydatki zaplanowane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</t>
    </r>
  </si>
  <si>
    <t>Dokonuje się przeniesienia planowanych wydatków między podziałkami klasyfikacji budżetowej w kwocie 7.238 zł oraz zwiększenia wydatków o kwotę 1.711 zł w ramach bieżącego utrzymania Kujawsko-Pomorskiego Ośrodka Dokształcania i Doskonalenia Zawodowego w Bydgoszczy w celu urealnienia wydatków na wynagrodzenia i pochodne.</t>
  </si>
  <si>
    <t>Wprowadza się następujące zmiany w bieżącym utrzymaniu Kujawsko-Pomorskiego Ośrodka Dokształcania i Doskonalenia Zawodowego w Bydgoszczy:</t>
  </si>
  <si>
    <t>1) zmniejszenie wydatków finansowanych ze środków własnych województwa o kwotę 23.800 zł przy jednoczesnym zwiększeniu wydatków 
    finansowanych z dotacji od jednostek samorządu terytorialnego. Zmiana wynika z urealnienia dochodów uzyskiwanych od gmin i powiatów 
    z tytułu odpłatności za kształcenie uczniów w zakresie teoretycznej nauki zawodu;</t>
  </si>
  <si>
    <t>2) zmniejszenie wydatków finansowanych ze środków własnych województwa:</t>
  </si>
  <si>
    <t xml:space="preserve">    - o kwotę 148.090 zł w związku z urealnieniem wydatków na wynagrodzenia i pochodne;</t>
  </si>
  <si>
    <t xml:space="preserve">    - o kwotę 5.000 zł w grupie pozostałych wydatków bieżących w celu urealnienia planu na odpis na zakładowy fundusz świadczeń socjalnych.</t>
  </si>
  <si>
    <r>
      <t xml:space="preserve">W związku z zabezpieczeniem środków na nagrody jubileuszowe i odprawy emerytalne w planie finansowym Kujawsko-Pomorskiego Ośrodka Dokształcania i Doskonalenia Zawodowego w Bydgoszczy zmniejsza się o kwotę 2.392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</t>
    </r>
  </si>
  <si>
    <t xml:space="preserve"> - zwiększenie wydatków o kwotę 19.834 zł w planie finansowym Kujawsko-Pomorskiego Specjalnego Ośrodka Szkolno-Wychowawczego 
   w Toruniu;</t>
  </si>
  <si>
    <t xml:space="preserve"> - zmniejszenie wydatków o kwotę 104.506 zł w planie finansowym Kujawsko-Pomorskiego Specjalnego Ośrodka Szkolno-Wychowawczego nr 1 
   w Bydgoszczy;</t>
  </si>
  <si>
    <t xml:space="preserve"> - zmniejszenie wydatków o kwotę 429 966 zł w planie finansowym Kujawsko-Pomorskiego Specjalnego Ośrodka Szkolno-Wychowawczego nr 2 
   w Bydgoszczy;</t>
  </si>
  <si>
    <t xml:space="preserve"> - zwiększenie wydatków o kwotę 17.535 zł w planie finansowym Zespołu Szkół Specjalnych Nr 1 w Ciechocinku.</t>
  </si>
  <si>
    <t>Ponadto zwiększa się o kwotę 1.016 zł wydatki na bieżące utrzymanie  Zespołu Szkół Specjalnych Nr 1 w Ciechocinku w grupie pozostałych wydatków bieżących w celu zabezpieczenia środków na odpis na zakładowy fundusz świadczeń socjalnych.</t>
  </si>
  <si>
    <r>
      <t xml:space="preserve">W związku z zabezpieczeniem środków na nagrody jubileuszowe i odprawy emerytalne w planach finansowych poszczególnych jednostek oświatowych zmniejsza się o kwotę 54.194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 </t>
    </r>
  </si>
  <si>
    <t xml:space="preserve"> - zmniejszenie wydatków o kwotę 12 914 zł w planie finansowym Zespołu Szkół Nr 33 Specjalnych dla Dzieci i Młodzieży Przewlekle Chorej 
   w Bydgoszczy;</t>
  </si>
  <si>
    <r>
      <t xml:space="preserve">W związku z zabezpieczeniem środków na nagrody jubileuszowe i odprawy emerytalne w planach finansowych poszczególnych jednostek oświatowych zmniejsza się o kwotę 210.535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</t>
    </r>
  </si>
  <si>
    <t>Ponadto zmniejsza się o kwotę 8.811 zł wydatki na bieżące utrzymanie Kujawsko-Pomorskiego Specjalnego Ośrodka Szkolno-Wychowawczego w Toruniu w grupie pozostałych wydatków bieżących w celu urealnienia planu na odpis na zakładowy fundusz świadczeń socjalnych.</t>
  </si>
  <si>
    <t xml:space="preserve"> - zmniejszenie wydatków o kwotę 275.054 zł w planie finansowym Kujawsko-Pomorskiego Specjalnego Ośrodka Szkolno-Wychowawczego 
   w Toruniu;</t>
  </si>
  <si>
    <t xml:space="preserve"> - przeniesienie wydatków między podziałkami klasyfikacji budżetowej w kwocie 6.500 zł oraz zmniejszenie wydatków o kwotę 30.731 zł w planie 
   finansowym Kujawsko-Pomorskiego Specjalnego Ośrodka Szkolno-Wychowawczego nr 1 w Bydgoszczy;</t>
  </si>
  <si>
    <t xml:space="preserve"> - zmniejszenie wydatków o kwotę 266.477 zł w planie finansowym Kujawsko-Pomorskiego Specjalnego Ośrodka Szkolno-Wychowawczego nr 2 
   w Bydgoszczy;</t>
  </si>
  <si>
    <t xml:space="preserve"> - zmniejszenie wydatków o kwotę 94.508 zł w planie finansowym Zespołu Szkół Nr 33 Specjalnych dla Dzieci i Młodzieży Przewlekle Chorej 
   w Bydgoszczy.</t>
  </si>
  <si>
    <t>Przedszkola specjalne</t>
  </si>
  <si>
    <t>Zmniejsza się wydatki o kwotę 1.485 zł na bieżące utrzymanie Zespołu Szkół Nr 33 Specjalnych w Bydgoszczy w celu urealnienia wydatków na wynagrodzenia i pochodne.</t>
  </si>
  <si>
    <t xml:space="preserve"> - Medyczno-Społecznego Centrum Kształcenia Zawodowego i Ustawicznego w Toruniu o kwotę 210.159 zł.</t>
  </si>
  <si>
    <r>
      <t xml:space="preserve">W związku z zabezpieczeniem środków na nagrody jubileuszowe i odprawy emerytalne w planach finansowych poszczególnych jednostek oświatowych zmniejsza się o kwotę 134.624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 </t>
    </r>
  </si>
  <si>
    <t>Licea ogólnokształcące specjalne</t>
  </si>
  <si>
    <t>1) Kujawsko-Pomorskiego Specjalnego Ośrodka Szkolno-Wychowawczego nr 1 w Bydgoszczy o kwotę 275.586 zł;</t>
  </si>
  <si>
    <t>2) Kujawsko-Pomorskiego Specjalnego Ośrodka Szkolno-Wychowawczego nr 2 w Bydgoszczy o kwotę 329.095 zł;</t>
  </si>
  <si>
    <t>3) Zespołu Szkół Nr 33 Specjalnych dla Dzieci i Młodzieży Przewlekle Chorej w Bydgoszczy o kwotę 85.811 zł;</t>
  </si>
  <si>
    <t>4) Zespołu Szkół Specjalnych Nr 1 w Ciechocinku o kwotę 15.075 zł.</t>
  </si>
  <si>
    <r>
      <t xml:space="preserve">Zmniejsza się o kwotę 17.390 zł wydatki zaplanowane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 w związku z zabezpieczeniem środków na nagrody jubileuszowe i odprawy emerytalne w planach finansowych poszczególnych jednostek oświatowych.</t>
    </r>
  </si>
  <si>
    <t>Szkoły zawodowe specjalne</t>
  </si>
  <si>
    <t xml:space="preserve"> - zmniejszenie wydatków o kwotę 384.655 zł w planie finansowym Kujawsko-Pomorskiego Specjalnego Ośrodka Szkolno-Wychowawczego 
   w Toruniu;</t>
  </si>
  <si>
    <t xml:space="preserve"> - zwiększenie wydatków o kwotę 28.253 zł w planie finansowym Kujawsko-Pomorskiego Specjalnego Ośrodka Szkolno-Wychowawczego nr 1 
   w Bydgoszczy;</t>
  </si>
  <si>
    <t xml:space="preserve"> - zmniejszenie wydatków o kwotę 326.268 zł w planie finansowym Kujawsko-Pomorskiego Specjalnego Ośrodka Szkolno-Wychowawczego nr 2 
   w Bydgoszczy.</t>
  </si>
  <si>
    <t xml:space="preserve"> - o kwotę 17.568 zł na bieżące utrzymanie Kujawsko-Pomorskiego Specjalnego Ośrodka Szkolno-Wychowawczego w Toruniu w grupie 
   pozostałych wydatków bieżących w celu urealnienia planu na odpis na zakładowy fundusz świadczeń socjalnych;</t>
  </si>
  <si>
    <r>
      <t xml:space="preserve"> - o kwotę 68.420 zł na zadanie pn. </t>
    </r>
    <r>
      <rPr>
        <i/>
        <sz val="10"/>
        <rFont val="Times New Roman"/>
        <family val="1"/>
      </rPr>
      <t xml:space="preserve">"Praktyki uczniowskie" </t>
    </r>
    <r>
      <rPr>
        <sz val="10"/>
        <rFont val="Times New Roman"/>
        <family val="1"/>
      </rPr>
      <t>realizowane przez Kujawsko-Pomorski Specjalny Ośrodek Szkolno-Wychowawczy 
   w Toruniu w związku z organizacją zajęć praktycznej nauki zawodu w zawodach stolarz, monter sieci, instalacji i urządzeń sanitarnych oraz 
   monter zabudowy i robót wykończeniowych w budownictwie dla mniejszej ilości uczniów;</t>
    </r>
  </si>
  <si>
    <r>
      <t xml:space="preserve"> - o kwotę 226.477 zł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
   Marszałkowskiego w związku z zabezpieczeniem środków na nagrody jubileuszowe i odprawy emerytalne w planach finansowych 
   poszczególnych jednostek oświatowych.</t>
    </r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</si>
  <si>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</si>
  <si>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 - zwiększenie wydatków o kwotę 4.443 zł w planie finansowym Kujawsko-Pomorskiego Specjalnego Ośrodka Szkolno-Wychowawczego 
   w Toruniu;</t>
  </si>
  <si>
    <t>Kwalifikacyjne kursy zawodowe</t>
  </si>
  <si>
    <t>Zmniejsza się o kwotę 41.174 zł wydatki zaplanowane na bieżące utrzymanie Kujawsko-Pomorskiego Specjalnego Ośrodka Szkolno-Wychowawczego nr 1 w Bydgoszczy w celu urealnienia wydatków na wynagrodzenia i pochodne.</t>
  </si>
  <si>
    <t>Biblioteki pedagogiczne</t>
  </si>
  <si>
    <t xml:space="preserve"> - zmniejszenie wydatków o kwotę 83.575 zł w planie finansowym Biblioteki Pedagogicznej w Toruniu;</t>
  </si>
  <si>
    <t xml:space="preserve"> - zmniejszenie wydatków o kwotę 51.137 zł w planie finansowym Kujawsko-Pomorskiego Centrum Edukacji Nauczycieli we Włocławku;</t>
  </si>
  <si>
    <r>
      <t xml:space="preserve">W związku z zabezpieczeniem środków na nagrody jubileuszowe i odprawy emerytalne w planach finansowych poszczególnych jednostek oświatowych zmniejsza się o kwotę 146.089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</t>
    </r>
  </si>
  <si>
    <t xml:space="preserve"> - przeniesienie planowanych wydatków między podziałkami klasyfikacji budżetowej w kwocie 20.315 zł oraz zmniejszenie wydatków o kwotę 
   1.028 zł w planie finansowym Pedagogicznej Biblioteki Wojewódzkiej w Bydgoszczy.</t>
  </si>
  <si>
    <t>3. przeniesieniu planowanych wydatków bieżących w kwocie 25.000 zł pomiędzy dotacjami dla podmiotów zaliczanych i niezaliczanych do sektora 
    finansów publicznych w ramach Poddziałania 10.2.2 Kształcenie ogólne.</t>
  </si>
  <si>
    <t xml:space="preserve">    - Poddziałania 10.1.2 Kształcenie ogólne w ramach ZIT o kwotę 4.529 zł;</t>
  </si>
  <si>
    <t xml:space="preserve">    - Poddziałania 10.2.2 Kształcenie ogólne o kwotę 1.910 zł;</t>
  </si>
  <si>
    <t>1. zwiększeniu planowanych wydatków na zadania inwestycyjne w ramach:</t>
  </si>
  <si>
    <t>2. zmniejszeniu planowanych wydatków na zadania bieżące w ramach:</t>
  </si>
  <si>
    <t xml:space="preserve">    - Poddziałania 10.2.2 Kształcenie ogólne o kwotę 154.770 zł;</t>
  </si>
  <si>
    <t xml:space="preserve">    - Poddziałania 10.1.2 Kształcenie ogólne w ramach ZIT o kwotę 152.297 zł;</t>
  </si>
  <si>
    <t>W celu zabezpieczenia środków na bieżące funkcjonowanie Instytucji, zwiększa się wydatki zaplanowane na działalność statutową:</t>
  </si>
  <si>
    <t xml:space="preserve"> - Teatru im. W. Horzycy w Toruniu o kwotę 42.500 zł;</t>
  </si>
  <si>
    <t xml:space="preserve"> - Kujawsko-Pomorskiego Impresaryjnego Teatru Muzycznego w Toruniu o kwotę 4.500 zł.</t>
  </si>
  <si>
    <t>Filharmonie, orkiestry, chóry i kapele</t>
  </si>
  <si>
    <t>Zwiększa się o kwotę 60.375 zł wydatki zaplanowane na działalność statutową Filharmonii Pomorskiej w Bydgoszczy w celu zabezpieczenia środków na bieżące funkcjonowanie Instytucji.</t>
  </si>
  <si>
    <t xml:space="preserve"> - Pałacu Lubostroń w Lubostroniu o kwotę 9.500 zł.</t>
  </si>
  <si>
    <t xml:space="preserve"> - Wojewódzkiego Ośrodka Animacji Kultury w Toruniu o kwotę 11.875 zł;</t>
  </si>
  <si>
    <t xml:space="preserve"> - Ośrodka Chopinowskiego w Szafarni o kwotę 14.498 zł (w tym o kwotę 8.748 zł z przeznaczeniem na wypłatę odprawy emerytalnej pracownikowi 
   Instytucji);</t>
  </si>
  <si>
    <t xml:space="preserve"> - Galerii i Ośrodka Plastycznej Twórczości Dziecka w Toruniu o kwotę 9.625 zł;</t>
  </si>
  <si>
    <t xml:space="preserve"> - Galerii Sztuki "Wozownia" w Toruniu o kwotę 13.284 zł (w tym o kwotę 6.534 zł z przeznaczeniem na wypłatę nagrody jubileuszowej 
   pracownikowi Instytucji).</t>
  </si>
  <si>
    <t xml:space="preserve"> - Wojewódzkiej Biblioteki Publicznej - Książnicy Kopernikańskiej w Toruniu o kwotę 63.180 zł.</t>
  </si>
  <si>
    <t xml:space="preserve"> - Wojewódzkiej i Miejskiej Biblioteki Publicznej im. dr Witolda Bełzy w Bydgoszczy o kwotę  72.190 zł;</t>
  </si>
  <si>
    <t xml:space="preserve"> - Muzeum Etnograficznego w Toruniu o kwotę 41.335 zł;</t>
  </si>
  <si>
    <t xml:space="preserve"> - Muzeum Archeologicznego w Biskupinie o kwotę 25.995 zł.</t>
  </si>
  <si>
    <t xml:space="preserve"> - Muzeum Ziemi Kujawskiej i Dobrzyńskiej we Włocławku o kwotę 119.224 zł (w tym o kwotę 85.034 zł z przeznaczeniem na wypłatę odpraw 
   emerytalno-rentowych i nagród jubileuszowych pracownikom Instytucji);</t>
  </si>
  <si>
    <t>Drogi publiczne gminne</t>
  </si>
  <si>
    <t xml:space="preserve"> - Gostynińsko-Włocławskiego Parku Krajobrazowego o kwotę 3.690 zł;</t>
  </si>
  <si>
    <t xml:space="preserve"> - Krajeńskiego Parku Krajobrazowego o kwotę 2.828 zł;</t>
  </si>
  <si>
    <t xml:space="preserve"> - Brodnickiego Parku Krajobrazowego o kwotę 551 zł;</t>
  </si>
  <si>
    <t xml:space="preserve"> - Zespołu Parków Krajobrazowych nad Dolną Wisłą o kwotę 6.086 zł.</t>
  </si>
  <si>
    <t xml:space="preserve"> - Tucholskiego Parku Krajobrazowego o kwotę 3.420 zł;</t>
  </si>
  <si>
    <t xml:space="preserve"> - Górznieńsko-Lidzbarskiego Parku Krajobrazowego o kwotę 2.644 zł;</t>
  </si>
  <si>
    <t xml:space="preserve"> w celu urealnienia wydatków na indywidualne formy doskonalenia nauczycieli;</t>
  </si>
  <si>
    <t xml:space="preserve"> - Wdeckiego Parku Krajobrazowego o kwotę 3.245 zł;</t>
  </si>
  <si>
    <t xml:space="preserve">Ponadto zwiększa się pozostałe wydatki bieżące w ramach utrzymania: </t>
  </si>
  <si>
    <t xml:space="preserve"> - Tucholskiego Parku Krajobrazowego o kwotę 1.684 zł z przeznaczeniem na zakup paliwa i materiałów biurowych;</t>
  </si>
  <si>
    <t xml:space="preserve"> - w kwocie 26.879 zł przez Zespół Parków Krajobrazowych nad Dolną Wisłą z tytułu płatności rolnośrodowiskowej (13.091 zł) oraz z tytułu 
   płatności w ramach systemów wsparcia bezpośredniego (13.788 zł).</t>
  </si>
  <si>
    <t xml:space="preserve"> - w kwocie 1.684 zł przez Tucholski Park Krajobrazowy z tytułu płatności w ramach systemów wsparcia bezpośredniego;</t>
  </si>
  <si>
    <t>Zwiększa się łącznie o kwotę 28.563 zł planowane dochody własne województwa, w związku z uzyskaniem wpływów z Agencji Restrukturyzacji i Modernizacji Rolnictwa:</t>
  </si>
  <si>
    <t>Zwiększa się planowane dochody z tytułu dotacji celowych z budżetu państwa w związku Decyzją Wojewody Kujawsko-Pomorskiego Nr  WFB.I.3120.2.95.2018 z dnia 5 grudnia 2018 r. r. o zwiększeniu planu dotacji celowych o kwotę 19.362 zł na sfinansowanie odszkodowań za szkody wyrządzone w uprawach rolnych przez zwierzęta łowne (dziki, sarny) na terenach niewchodzących w skład obwodów łowieckich.</t>
  </si>
  <si>
    <r>
      <t xml:space="preserve">Zwiększa się wydatki zaplanowane na zadanie zlecone z zakresu administracji rządowej pn. </t>
    </r>
    <r>
      <rPr>
        <i/>
        <sz val="10"/>
        <rFont val="Times New Roman"/>
        <family val="1"/>
      </rPr>
      <t xml:space="preserve">"Szkody łowieckie" </t>
    </r>
    <r>
      <rPr>
        <sz val="10"/>
        <rFont val="Times New Roman"/>
        <family val="1"/>
      </rPr>
      <t>w związku Decyzją Wojewody Kujawsko-Pomorskiego Nr WFB.I.3120.2.95.2018 z dnia 5 grudnia 2018 r. o zwiększeniu planu dotacji celowych z budżetu państwa o kwotę 19.362 zł na sfinansowanie odszkodowań za szkody wyrządzone w uprawach rolnych przez zwierzęta łowne (dziki, sarny) na terenach niewchodzących w skład obwodów  łowieckich.</t>
    </r>
  </si>
  <si>
    <t>Zwiększa się planowane dochody:</t>
  </si>
  <si>
    <t xml:space="preserve"> - o kwotę 23.800 zł z tytułu dotacji od jednostek samorządu terytorialnego w celu urealnienia planowanych dochodów uzyskiwanych od gmin 
   i powiatów z tytułu odpłatności za kształcenie uczniów w zakresie teoretycznej nauki zawodu w Kujawsko-Pomorskim Ośrodku Dokształcania 
   i Doskonalenia Zawodowego w Bydgoszczy;</t>
  </si>
  <si>
    <t xml:space="preserve"> - o kwotę 120.000 zł uzyskiwane przez Kujawsko-Pomorski Ośrodek Dokształcania i Doskonalenia Zawodowego w Bydgoszczy z tytułu 
   świadczonych usług w zakresie dokształcania zawodowego uczniów.</t>
  </si>
  <si>
    <r>
      <t xml:space="preserve">Zwiększa się o kwotę 2.000 zł planowane dochody z tytułu dotacji od jednostek samorządu terytorialnego w związku z udzieleniem Województwu przez Powiat Świecki pomocy finansowej na dofinansowanie zadania pn. </t>
    </r>
    <r>
      <rPr>
        <i/>
        <sz val="10"/>
        <rFont val="Times New Roman"/>
        <family val="1"/>
      </rPr>
      <t>"Budowa pomnika Ofiar Zbrodni Pomorskiej 1939".</t>
    </r>
  </si>
  <si>
    <r>
      <t xml:space="preserve">W ramach zadania pn. </t>
    </r>
    <r>
      <rPr>
        <i/>
        <sz val="10"/>
        <rFont val="Times New Roman"/>
        <family val="1"/>
      </rPr>
      <t>"Budowa pomnika Ofiar Zbrodni Pomorskiej 1939"</t>
    </r>
    <r>
      <rPr>
        <sz val="10"/>
        <rFont val="Times New Roman"/>
        <family val="1"/>
      </rPr>
      <t xml:space="preserve"> zwiększa się o kwotę 2.000 zł wydatki finansowane z dotacji od jednostek samorządu terytorialnego w związku z udzieleniem Województwu przez Powiat Świecki pomocy finansowej na dofinansowanie zadania w części dotyczącej wydatków inwestycyjnych.</t>
    </r>
  </si>
  <si>
    <t>Różne rozliczenia</t>
  </si>
  <si>
    <t>Rezerwy ogólne i celowe</t>
  </si>
  <si>
    <t>Rozwiązuje się następujące rezerwy celowe:</t>
  </si>
  <si>
    <t xml:space="preserve"> - na wydatki inwestycyjne jednostek organizacyjnych w kwocie 470.485 zł.</t>
  </si>
  <si>
    <t xml:space="preserve"> - na remonty obiektów jednostek organizacyjnych w kwocie 355.669 zł;</t>
  </si>
  <si>
    <t>Zmniejsza się o kwotę 615.000 zł rezerwę ogólną w części dotyczącej wydatków inwestycyjnych.</t>
  </si>
  <si>
    <t>Zmniejsza się wydatki na projekty realizowane w ramach RPO WK-P 2014-2020, Działania 4.5 Ochrona przyrody:</t>
  </si>
  <si>
    <r>
      <t xml:space="preserve"> - o kwotę 51.986 zł na projekt pn. </t>
    </r>
    <r>
      <rPr>
        <i/>
        <sz val="10"/>
        <rFont val="Times New Roman"/>
        <family val="1"/>
      </rPr>
      <t>"Modernizacja zagrody wiejskiej w Dusocinie na potrzeby ośrodka edukacji ekologicznej na terenie Parku 
   Krajobrazowego "Góry Łosiowe" wraz z czynną ochroną przyrody na obszarze Natura 2000"</t>
    </r>
    <r>
      <rPr>
        <sz val="10"/>
        <rFont val="Times New Roman"/>
        <family val="1"/>
      </rPr>
      <t xml:space="preserve">  realizowany przez Zespół Parków 
   Krajobrazowych nad Dolną Wisłą. </t>
    </r>
  </si>
  <si>
    <r>
      <t xml:space="preserve">Wprowadza się następujące zmiany w projekcie pn. </t>
    </r>
    <r>
      <rPr>
        <i/>
        <sz val="10"/>
        <rFont val="Times New Roman"/>
        <family val="1"/>
      </rPr>
      <t>"Ochrona czynna i monitoring obszarów "Natura 2000" zlokalizowanych w granicach Brodnickiego Parku Krajobrazowego"</t>
    </r>
    <r>
      <rPr>
        <sz val="10"/>
        <rFont val="Times New Roman"/>
        <family val="1"/>
      </rPr>
      <t xml:space="preserve"> realizowanym przez Brodnicki Park Krajobrazowy:</t>
    </r>
  </si>
  <si>
    <t>Dokonuje się zmian w dochodach zaplanowanych z tytułu dotacji z funduszy celowych na projekty przewidziane do realizacji w ramach RPO WK-P 2014-2020, Działania 4.5, poprzez:</t>
  </si>
  <si>
    <r>
      <t xml:space="preserve"> - zmniejszenie planowanych dochodów z WFOŚiGW w Toruniu na zadanie pn. </t>
    </r>
    <r>
      <rPr>
        <i/>
        <sz val="10"/>
        <rFont val="Times New Roman"/>
        <family val="1"/>
      </rPr>
      <t>"Poprawa różnorodności biologicznej poprzez zarybienie
    j. Gopło oraz rozbudowa obiektu o część ekspozycji przyrodniczo-historycznej"</t>
    </r>
    <r>
      <rPr>
        <sz val="10"/>
        <rFont val="Times New Roman"/>
        <family val="1"/>
      </rPr>
      <t xml:space="preserve"> o kwotę 82.077 zł w związku z przeniesieniem części zakresu 
   rzeczowo-finansowego na rok 2019;</t>
    </r>
  </si>
  <si>
    <r>
      <t xml:space="preserve"> - określenie planowanych dochodów z WFOŚiGW w Toruniu na zadanie pn. </t>
    </r>
    <r>
      <rPr>
        <i/>
        <sz val="10"/>
        <rFont val="Times New Roman"/>
        <family val="1"/>
      </rPr>
      <t>"Ochrona czynna i monitoring obszarów "Natura 2000" 
   zlokalizowanych w granicach Brodnickiego Parku Krajobrazowego</t>
    </r>
    <r>
      <rPr>
        <sz val="10"/>
        <rFont val="Times New Roman"/>
        <family val="1"/>
      </rPr>
      <t>" w kwocie 150.000 zł,  zgodnie z promesą udzielenia dotacji.</t>
    </r>
  </si>
  <si>
    <r>
      <t xml:space="preserve">W związku z włączeniem kosztów związanych z przygotowaniem wniosku aplikacyjnego i studium wykonalności dla projektu pn. "Modernizacja zagrody wiejskiej w Dusocinie na potrzeby ośrodka edukacji ekologicznej na terenie Parku Krajobrazowego Góry Łosiowe wraz z czynną ochroną przyrody na obszarze Natura 2000" do budżetu projektu, zmniejsza się o kwotę 13.455 zł wydatki na zadanie własne pn. </t>
    </r>
    <r>
      <rPr>
        <i/>
        <sz val="10"/>
        <rFont val="Times New Roman"/>
        <family val="1"/>
      </rPr>
      <t xml:space="preserve">"Przygotowanie dokumentacji dla projektów planowanych do realizacji w ramach RPO, Działania  4.5" </t>
    </r>
    <r>
      <rPr>
        <sz val="10"/>
        <rFont val="Times New Roman"/>
        <family val="1"/>
      </rPr>
      <t>ujęte w planie finansowym Zespołu Parków Krajobrazowych nad Dolną Wisłą.</t>
    </r>
  </si>
  <si>
    <r>
      <t xml:space="preserve">Zmniejsza się wydatki na zadanie własne pn. </t>
    </r>
    <r>
      <rPr>
        <i/>
        <sz val="10"/>
        <rFont val="Times New Roman"/>
        <family val="1"/>
      </rPr>
      <t>"Parki krajobrazowe - pozostałe zadania z zakresu ochrony przyrody"</t>
    </r>
    <r>
      <rPr>
        <sz val="10"/>
        <rFont val="Times New Roman"/>
        <family val="1"/>
      </rPr>
      <t xml:space="preserve"> w części ujętej w planie finansowym Urzędu Marszałkowskiego łącznie o kwotę 130.080 zł, w tym finansowane z dotacji z Wojewódzkiego Funduszu Ochrony Środowiska i Gospodarki Wodnej w Toruniu o kwotę 85.000 zł oraz ze środków własnych województwa o kwotę 45.080 zł. Zmiana wynika z braku decyzji WFOŚiGW w Toruniu o dofinansowaniu przedsięwzięcia planowanego przez  Gostynińsko-Włocławski Park Krajobrazowego pn. "Jednodniowy festyn informacyjno-promocyjny", na realizację którego zostały zabezpieczone powyższe środki.</t>
    </r>
  </si>
  <si>
    <t>Zmniejsza się dochody z tytułu dotacji z funduszy celowych o kwotę 85.000 zł z brakiem decyzji WFOŚiGW w Toruniu o dofinansowaniu przedsięwzięcia planowanego przez  Gostynińsko-Włocławski Park Krajobrazowego pn. "Jednodniowy festyn informacyjno-promocyjny".</t>
  </si>
  <si>
    <t>Rozwój przedsiębiorczości</t>
  </si>
  <si>
    <t>Infrastruktura portowa</t>
  </si>
  <si>
    <t>Określa się planowane wydatki w kwocie 3.406.914 zł na podwyższenie kapitału Portu Lotniczego Bydgoszcz S.A. Wniesienie kapitału nastąpi poprzez objęcie 81.117 akcji nowej emisji o wartości nominalnej 42 zł.</t>
  </si>
  <si>
    <t xml:space="preserve">Określa się wydatki w kwocie 950.000 zł na podwyższenie kapitału zakładowego spółki Regionalny Ośrodek Edukacji Ekologicznej sp. z o.o. Wniesienie kapitału nastąpi poprzez objęcie 950 nowych udziałów zwykłych o wartości nominalnej 1.000 zł każdy. </t>
  </si>
  <si>
    <r>
      <t>W związku z trwającymi pracami nad nowelizacją ustawy o publicznym transporcie zbiorowym i braku jej ostatecznego kształtu, odstępuje się w 2018 r. od realizacji zadania własnego pn.</t>
    </r>
    <r>
      <rPr>
        <i/>
        <sz val="10"/>
        <rFont val="Times New Roman"/>
        <family val="1"/>
      </rPr>
      <t xml:space="preserve"> "Aktualizacja Planu zrównoważonego rozwoju publicznego transportu zbiorowego dla województwa kujawsko-pomorskiego"</t>
    </r>
    <r>
      <rPr>
        <sz val="10"/>
        <rFont val="Times New Roman"/>
        <family val="1"/>
      </rPr>
      <t xml:space="preserve"> i zmniejsza wydatki zaplanowane na sfinansowanie kosztów dostosowania dokumentu do przewidywanych zmian w zakresie przepisów prawa o kwotę 50.000 zł.</t>
    </r>
  </si>
  <si>
    <t xml:space="preserve"> - Poddziałanie 10.4.1 Edukacja dorosłych w zakresie kompetencji cyfrowych i języków obcych o kwotę 162.448 zł;</t>
  </si>
  <si>
    <t xml:space="preserve"> - Poddziałanie 10.4.2 Edukacja dorosłych na rzecz rynku pracy o kwotę 122.000 zł.</t>
  </si>
  <si>
    <t xml:space="preserve">Zwiększa się o kwotę 50.000 zł wydatki zaplanowane w ramach RPO WK-P 2014-2020 na Poddziałanie 8.6.2 Regionalne programy polityki zdrowotnej i profilaktyczne w celu dostosowania planu wydatków do wielkości prognozowanego współfinansowania krajowego dla projektów przewidzianych do realizacji przez beneficjentów w 2018 r. </t>
  </si>
  <si>
    <t xml:space="preserve"> - Poddziałanie 9.3.1 Rozwój usług zdrowotnych o kwotę 100.000 zł.</t>
  </si>
  <si>
    <t xml:space="preserve"> - Poddziałanie 8.6.1 Wsparcie na rzecz wydłużania aktywności zawodowej mieszkańców o kwotę 13.281 zł;</t>
  </si>
  <si>
    <t>Zwiększa się o kwotę 42.117 zł wydatki zaplanowane w ramach RPO WK-P 2014-2020 na Poddziałanie 9.4.1 Rozwój podmiotów sektora ekonomii społecznej w celu dostosowania planu wydatków do wielkości prognozowanego współfinansowania krajowego dla projektów przewidzianych do realizacji przez beneficjentów w 2018 r.</t>
  </si>
  <si>
    <t>1) zwiększenie planowanych wydatków na zadania inwestycyjne o kwotę 10.540 zł;</t>
  </si>
  <si>
    <t>2) zmniejszenie planowanych wydatków na zadania bieżące o kwotę 122.899 zł.</t>
  </si>
  <si>
    <t>Usługi opiekuńcze i specjalistyczne usługi opiekuńcze</t>
  </si>
  <si>
    <t>W celu dostosowania planu wydatków do wielkości prognozowanego współfinansowania krajowego dla projektów przewidzianych do realizacji przez beneficjentów w 2018 r. wprowadza się zmiany w wydatkach zaplanowywanych w ramach RPO WK-P 2014-2020 na Poddziałanie 9.1.2 Rozwój usług opiekuńczych w ramach ZIT poprzez:</t>
  </si>
  <si>
    <t>1) zwiększenie planowanych wydatków na zadania inwestycyjne o kwotę 8.021 zł;</t>
  </si>
  <si>
    <t>2) zmniejszenie planowanych wydatków na zadania bieżące o kwotę 52.216 zł.</t>
  </si>
  <si>
    <t>W celu dostosowania planu wydatków do wielkości prognozowanego współfinansowania krajowego dla projektów przewidzianych do realizacji przez beneficjentów w 2018 r. zmniejsza się o kwotę 1.000.000 zł wydatki w ramach RPO WK-P 2014-2020 na Poddziałanie 6.4.1 Rewitalizacja obszarów miejskich i ich obszarów funkcjonalnych w ramach ZIT.</t>
  </si>
  <si>
    <t xml:space="preserve">       - Poddziałania 9.1.2 Rozwój usług opiekuńczych w ramach ZIT</t>
  </si>
  <si>
    <r>
      <t xml:space="preserve">       - Poddziałania 10.2.2 Kształcenie ogólne, na projekt pn. </t>
    </r>
    <r>
      <rPr>
        <i/>
        <sz val="10"/>
        <rFont val="Times New Roman"/>
        <family val="1"/>
      </rPr>
      <t>"Region Nauk Ścisłych II - edukacja przyszłości"</t>
    </r>
  </si>
  <si>
    <t xml:space="preserve">       - Poddziałania 8.6.1 Wsparcie na rzecz wydłużania aktywności zawodowej mieszkańców</t>
  </si>
  <si>
    <t>Dokonuje się zmian w dochodach bieżących z tytułu dotacji celowej z budżetu państwa zaplanowanych na Pomoc Techniczną RPO WK-P na lata 2014-2020 (budżet środków krajowych) poprzez:</t>
  </si>
  <si>
    <t xml:space="preserve"> - zwiększenie dochodów na Działanie 12.1 Wsparcie procesu zarządzania i wdrażania RPO o kwotę 738.425 zł; </t>
  </si>
  <si>
    <t xml:space="preserve"> - zmniejszenie dochodów na Działanie 12.2 Skuteczna informacja i promocja, w tym wzmacnianie potencjału beneficjentów Programu o kwotę 
   238.425 zł.</t>
  </si>
  <si>
    <t>1. zwiększenie planowanych dochodów:</t>
  </si>
  <si>
    <t xml:space="preserve"> - Kujawsko-Pomorskiego Centrum Kultury w Bydgoszczy o kwotę 50.476 zł (w tym o kwotę 32.101 zł z przeznaczeniem na wypłatę nagród 
   jubileuszowych pracownikom Instytucji);</t>
  </si>
  <si>
    <t xml:space="preserve"> - Opery Nova w Bydgoszczy o kwotę 596.750 zł (w tym 450.000 zł na pokrycie ujemnego wyniku finansowego prowadzonej działalności);</t>
  </si>
  <si>
    <r>
      <t xml:space="preserve">Zwiększa się o kwotę 24.000 zł wydatki zaplanowane na zadanie własne pn. </t>
    </r>
    <r>
      <rPr>
        <i/>
        <sz val="10"/>
        <rFont val="Times New Roman"/>
        <family val="1"/>
      </rPr>
      <t xml:space="preserve">"Upowszechnianie kultury" </t>
    </r>
    <r>
      <rPr>
        <sz val="10"/>
        <rFont val="Times New Roman"/>
        <family val="1"/>
      </rPr>
      <t>z przeznaczeniem na nagrody dla pracowników Filharmonii Pomorskiej w Bydgoszczy z okazji 60-lecia powstania budynki Instytucji.</t>
    </r>
  </si>
  <si>
    <r>
      <t xml:space="preserve">Zmniejsza się o kwotę 80.000 zł wydatki zaplanowane na zadanie własne pn. </t>
    </r>
    <r>
      <rPr>
        <i/>
        <sz val="10"/>
        <rFont val="Times New Roman"/>
        <family val="1"/>
      </rPr>
      <t>"Dofinansowanie przedsięwzięć upamiętniających wydarzenia historyczne"</t>
    </r>
    <r>
      <rPr>
        <sz val="10"/>
        <rFont val="Times New Roman"/>
        <family val="1"/>
      </rPr>
      <t xml:space="preserve"> w związku z odstąpieniem w 2018 r. od działań związanych z przeniesieniem toruńskiej podziemnej drukarni, używanej przez członków opozycji antykomunistycznej z prywatnego domu do Muzeum Piśmiennictwa i Drukarstwa w Grębocinie. </t>
    </r>
  </si>
  <si>
    <r>
      <t xml:space="preserve">Zmniejsza się o kwotę 40.216 zł wydatki zaplanowane na zadanie własne pn. </t>
    </r>
    <r>
      <rPr>
        <i/>
        <sz val="10"/>
        <rFont val="Times New Roman"/>
        <family val="1"/>
      </rPr>
      <t xml:space="preserve">„Województwo promujące zdrowie” </t>
    </r>
    <r>
      <rPr>
        <sz val="10"/>
        <rFont val="Times New Roman"/>
        <family val="1"/>
      </rPr>
      <t>w związku z mniejszymi kosztami programów zdrowotnych realizowanych przez podmioty wyłonione w drodze konkursu (30.000 zł) oraz oszczędnościami powstałymi po organizacji konferencji, szkoleń, kampanii społecznych (10.216 zł).</t>
    </r>
  </si>
  <si>
    <r>
      <t>Zmniejsza się o kwotę 16.728 zł wydatki zaplanowane na zadanie własne pn</t>
    </r>
    <r>
      <rPr>
        <i/>
        <sz val="10"/>
        <rFont val="Times New Roman"/>
        <family val="1"/>
      </rPr>
      <t xml:space="preserve">. "GRANTY - Działalność na rzecz organizacji pozarządowych" </t>
    </r>
    <r>
      <rPr>
        <sz val="10"/>
        <rFont val="Times New Roman"/>
        <family val="1"/>
      </rPr>
      <t>w związku z nierozdysponowaniem części środków przeznaczonych na konkurs ofert Nr 13/2018 na skutek błędów formalnych uniemożliwiających przyznanie dotacji.</t>
    </r>
  </si>
  <si>
    <t>Biura planowania przestrzennego</t>
  </si>
  <si>
    <t>Urealnia się dochody własne województwa uzyskiwane przez Kujawsko-Pomorskie Biuro Planowania Przestrzennego i Regionalnego we Włocławku poprzez:</t>
  </si>
  <si>
    <t>01006</t>
  </si>
  <si>
    <t>Zarządy melioracji i urządzeń wodnych</t>
  </si>
  <si>
    <t>Urealnia się dochody uzyskiwane przez Kujawsko-Pomorski Zarząd Melioracji i Urządzeń Wodnych we Włocławku w likwidacji poprzez:</t>
  </si>
  <si>
    <t xml:space="preserve"> - zwiększenie dochodów z tytułu wynagrodzenia dla płatnika składek ZUS i podatku dochodowego od osób fizycznych o kwotę 100 zł.</t>
  </si>
  <si>
    <t>1) określenie dochodów z tytułu:</t>
  </si>
  <si>
    <t>2) zwiększenie dochodów z tytułu:</t>
  </si>
  <si>
    <t xml:space="preserve">   - wynajmu pomieszczeń w administrowanych budynkach o kwotę 69.696 zł;</t>
  </si>
  <si>
    <t xml:space="preserve">   - rozliczeń z lat ubiegłych z ZUS o kwotę 22 zł;</t>
  </si>
  <si>
    <t xml:space="preserve">   - z tytułu odsetek od środków zgromadzonych na rachunku bankowym o kwotę 143 zł.</t>
  </si>
  <si>
    <t xml:space="preserve">    - sprzedaży składników majątku ruchomego w kwocie 126.576 zł;</t>
  </si>
  <si>
    <t>Centra kultury i sztuki</t>
  </si>
  <si>
    <t>1) zmniejszenie wydatków:</t>
  </si>
  <si>
    <t>3) przeniesienie planowanych wydatków między podziałkami klasyfikacji budżetowej:</t>
  </si>
  <si>
    <t xml:space="preserve">    - o kwotę 230.650 zł na podzadanie Koszty instytucji;</t>
  </si>
  <si>
    <t>2) zwiększenie wydatków o kwotę 1.527.455 zł na podzadanie Koszty zatrudnienia;</t>
  </si>
  <si>
    <t xml:space="preserve">    - w kwocie  2.000 zł w ramach podzadania Koszty instytucji;</t>
  </si>
  <si>
    <t xml:space="preserve">    - o kwotę 336.450 zł na podzadanie Koszty wdrażania;</t>
  </si>
  <si>
    <t xml:space="preserve">    - o kwotę 35.000 zł na podzadanie Podnoszenie kwalifikacji zawodowych;</t>
  </si>
  <si>
    <t xml:space="preserve">    - o kwotę 27.000 zł na podzadanie Komitet Monitorujący;</t>
  </si>
  <si>
    <t xml:space="preserve">    - o kwotę 29.620 zł na podzadanie Ewaluacja i badania;</t>
  </si>
  <si>
    <t xml:space="preserve">    - o kwotę 2.160 zł na podzadanie RLKS;</t>
  </si>
  <si>
    <t xml:space="preserve">    - o kwotę 278.340 zł na podzadanie Informacja i komunikacja;</t>
  </si>
  <si>
    <t>Łączne zwiększenie o kwotę 500.000 zł wynika z zaakceptowanego przez Ministerstwo Inwestycji i Rozwoju wniosku o zmianę Rocznego planu udzielania dotacji celowej z budżetu państwa dla województwa kujawsko-pomorskiego w 2018 roku.</t>
  </si>
  <si>
    <t xml:space="preserve"> - Poddziałanie 8.2.1 Wsparcie na rzecz podniesienia poziomu aktywności zawodowej osób pozostających bez zatrudnienia o kwotę 344.000 zł;</t>
  </si>
  <si>
    <t xml:space="preserve"> - Poddziałanie 8.5.2 Wsparcie outplacementowe o kwotę 306.000 zł.</t>
  </si>
  <si>
    <r>
      <t xml:space="preserve"> - o kwotę 1.410 zł na zadanie własne pn. </t>
    </r>
    <r>
      <rPr>
        <i/>
        <sz val="10"/>
        <rFont val="Times New Roman"/>
        <family val="1"/>
      </rPr>
      <t xml:space="preserve">"Pomoc zdrowotna dla nauczycieli" </t>
    </r>
    <r>
      <rPr>
        <sz val="10"/>
        <rFont val="Times New Roman"/>
        <family val="1"/>
      </rPr>
      <t>w części ujętej w planie finansowym Urzędu Marszałkowskiego. 
   Środki przeniesione zostają w ramach zadania do rozdziału 85495;</t>
    </r>
  </si>
  <si>
    <r>
      <t xml:space="preserve"> - o kwotę 733.205 zł na projekt pn. </t>
    </r>
    <r>
      <rPr>
        <i/>
        <sz val="10"/>
        <rFont val="Times New Roman"/>
        <family val="1"/>
      </rPr>
      <t>"Region Nauk Ścisłych II - edukacja przyszłości"</t>
    </r>
    <r>
      <rPr>
        <sz val="10"/>
        <rFont val="Times New Roman"/>
        <family val="1"/>
      </rPr>
      <t xml:space="preserve"> realizowany w ramach RPO WK-P 2014-2020, Poddziałania 
   10.2.2. Środki przeniesione zostają na rok 2019 w związku z późnym rozpoczęciem realizacji projektu i brakiem możliwości wydatkowania
   powyższych środków w 2018 roku. Ogólna wartość projektu się nie zmienia. </t>
    </r>
  </si>
  <si>
    <r>
      <t>Wprowadza się zmiany w zadaniu powierzonym pn.</t>
    </r>
    <r>
      <rPr>
        <i/>
        <sz val="10"/>
        <rFont val="Times New Roman"/>
        <family val="1"/>
      </rPr>
      <t xml:space="preserve"> "Punkty Informacyjne Funduszy Europejskich WK-P"</t>
    </r>
    <r>
      <rPr>
        <sz val="10"/>
        <rFont val="Times New Roman"/>
        <family val="1"/>
      </rPr>
      <t xml:space="preserve"> realizowanym w ramach Programu Operacyjnego Pomoc Techniczna: </t>
    </r>
  </si>
  <si>
    <r>
      <t>Zwiększa się dochody z tytułu dotacji celowej z budżetu państwa zaplanowane na zadanie pn. "</t>
    </r>
    <r>
      <rPr>
        <i/>
        <sz val="10"/>
        <rFont val="Times New Roman"/>
        <family val="1"/>
      </rPr>
      <t>Punkty Informacyjne Funduszy Europejskich WK-P"</t>
    </r>
    <r>
      <rPr>
        <sz val="10"/>
        <rFont val="Times New Roman"/>
        <family val="1"/>
      </rPr>
      <t xml:space="preserve"> realizowane w ramach Programu Operacyjnego Pomoc Techniczna łącznie o kwotę 40.000 zł, w tym z budżetu państwa na finansowanie części unijnej o kwotę 34.000 zł oraz na finansowanie części krajowej o kwotę 6.000 zł. Zmiana dokonywana jest w celu dostosowania planu dochodów do wysokości określonej w harmonogramie transz dotacji zaakceptowanym przez Ministerstwo Inwestycji i Rozwoju.</t>
    </r>
  </si>
  <si>
    <t>01042</t>
  </si>
  <si>
    <t>Wyłączenie z produkcji gruntów rolnych</t>
  </si>
  <si>
    <t xml:space="preserve">       - Działania 4.5 Ochrona przyrody, na projekty:</t>
  </si>
  <si>
    <r>
      <t xml:space="preserve">         pn. </t>
    </r>
    <r>
      <rPr>
        <i/>
        <sz val="10"/>
        <rFont val="Times New Roman"/>
        <family val="1"/>
      </rPr>
      <t>"Utworzenie ośrodka edukacji przyrodniczej Krajeńskiego Parku Krajobrazowego"</t>
    </r>
  </si>
  <si>
    <r>
      <t xml:space="preserve">         pn. </t>
    </r>
    <r>
      <rPr>
        <i/>
        <sz val="10"/>
        <rFont val="Times New Roman"/>
        <family val="1"/>
      </rPr>
      <t>"Poprawa różnorodności biologicznej poprzez zarybienie  j.Gopło oraz rozbudowa obiektu o część 
         ekspozycji przyrodniczo-historycznej"</t>
    </r>
  </si>
  <si>
    <r>
      <t xml:space="preserve">       - Poddziałania 6.3.2 Inwestycje w infrastrukturę kształcenia zawodowego, na projekt pn. </t>
    </r>
    <r>
      <rPr>
        <i/>
        <sz val="10"/>
        <rFont val="Times New Roman"/>
        <family val="1"/>
      </rPr>
      <t>"Mistrz zawodu 
         w nowoczesnym warsztacie - modernizacja warsztatów kształcenia zawodowego w Specjalnym Ośrodku 
         Szkolno-Wychowawczym Nr 1 w Bydgoszczy"</t>
    </r>
  </si>
  <si>
    <r>
      <t xml:space="preserve">       - Działania 4.5 Ochrona przyrody, na projekt pn. </t>
    </r>
    <r>
      <rPr>
        <i/>
        <sz val="10"/>
        <rFont val="Times New Roman"/>
        <family val="1"/>
      </rPr>
      <t>"Poprawa różnorodności biologicznej poprzez zarybienie
         j.Gopło oraz rozbudowa obiektu o część ekspozycji przyrodniczo-historycznej"</t>
    </r>
  </si>
  <si>
    <t>Zmniejsza się o kwotę 1.000.000 zł dochody zaplanowane z tytułu dotacji celowych z budżetu państwa (budżet środków krajowych) przeznaczone na współfinansowanie projektów inwestycyjnych w ramach Regionalnego Programu Operacyjnego Województwa Kujawsko-Pomorskiego 2014-2020, Poddziałania 6.4.1 Rewitalizacja obszarów miejskich i ich obszarów funkcjonalnych w ramach ZIT. Zmiany dokonuje się w celu dostosowania planu dochodów do wielkości wynikających z zatwierdzonego przez Ministerstwo Inwestycji i Rozwoju wniosku o zmianę Rocznego planu udzielania dotacji celowej z budżetu państwa dla województwa kujawsko-pomorskiego w 2018 roku.</t>
  </si>
  <si>
    <r>
      <t xml:space="preserve">2. Działania 2.2 Cyfrowa dostępność i użyteczność informacji sektora publicznego oraz zasobów nauki - projekt pn. </t>
    </r>
    <r>
      <rPr>
        <i/>
        <sz val="10"/>
        <rFont val="Times New Roman"/>
        <family val="1"/>
      </rPr>
      <t xml:space="preserve">"Kultura w zasięgu 2.0" - 
   </t>
    </r>
    <r>
      <rPr>
        <sz val="10"/>
        <rFont val="Times New Roman"/>
        <family val="1"/>
      </rPr>
      <t>przeniesienie planowanych wydatków w kwocie 121.436 zł pomiędzy dotacjami dla podmiotów zaliczanych i niezaliczanych do sektora finansów 
    publicznych sklasyfikowanymi w tym samym paragrafie w celu zabezpieczenia środków dla partnerów projektu zakwalifikowanych do
    udziału w projekcie w drodze konkursu.</t>
    </r>
  </si>
  <si>
    <r>
      <t xml:space="preserve">Zmniejsza się o kwotę 12.308.912 zł wydatki zaplanowane na zadanie własne  pn. </t>
    </r>
    <r>
      <rPr>
        <i/>
        <sz val="10"/>
        <rFont val="Times New Roman"/>
        <family val="1"/>
      </rPr>
      <t>„Poręczenie kredytu EBI spółce KPIM”</t>
    </r>
    <r>
      <rPr>
        <sz val="10"/>
        <rFont val="Times New Roman"/>
        <family val="1"/>
      </rPr>
      <t xml:space="preserve"> tj. o wartość uregulowanych  zobowiązań wobec Europejskiego Banku Inwestycyjnego z tytułu kredytu zaciągniętego przez Kujawsko-Pomorskie Inwestycje Medyczne Sp. z o.o. (koszty odsetek i kapitału).</t>
    </r>
  </si>
  <si>
    <r>
      <t>Zwiększa się o kwotę 30.000 zł wydatki zaplanowane na zadanie własne pn</t>
    </r>
    <r>
      <rPr>
        <i/>
        <sz val="10"/>
        <rFont val="Times New Roman"/>
        <family val="1"/>
      </rPr>
      <t>. "Zadania w zakresie kultury fizycznej i sportu - pozostała działalność"</t>
    </r>
    <r>
      <rPr>
        <sz val="10"/>
        <rFont val="Times New Roman"/>
        <family val="1"/>
      </rPr>
      <t xml:space="preserve"> z przeznaczeniem na współorganizację wydarzeń o charakterze sportowo-rekreacyjnym w regionie.</t>
    </r>
  </si>
  <si>
    <t>Przeciwdziałanie alkoholizmowi</t>
  </si>
  <si>
    <r>
      <t xml:space="preserve">Zmniejsza się o kwotę 9.196 zł wydatki zaplanowane na zadanie własne pn. </t>
    </r>
    <r>
      <rPr>
        <i/>
        <sz val="10"/>
        <rFont val="Times New Roman"/>
        <family val="1"/>
      </rPr>
      <t>"Przeciwdziałanie alkoholizmowi i innym uzależnieniom</t>
    </r>
    <r>
      <rPr>
        <sz val="10"/>
        <rFont val="Times New Roman"/>
        <family val="1"/>
      </rPr>
      <t>"  w związku z mniejszymi kosztami organizowanych kampanii społecznych i akcji profilaktycznych.</t>
    </r>
  </si>
  <si>
    <t>Zwalczanie narkomanii</t>
  </si>
  <si>
    <r>
      <t xml:space="preserve">Zmniejsza się o kwotę 8.711 zł wydatki zaplanowane na zadanie własne pn. </t>
    </r>
    <r>
      <rPr>
        <i/>
        <sz val="10"/>
        <rFont val="Times New Roman"/>
        <family val="1"/>
      </rPr>
      <t>"Przeciwdziałanie narkomanii"</t>
    </r>
    <r>
      <rPr>
        <sz val="10"/>
        <rFont val="Times New Roman"/>
        <family val="1"/>
      </rPr>
      <t xml:space="preserve"> w związku z mniejszymi kosztami organizowanych kampanii społecznych i akcji profilaktycznych.</t>
    </r>
  </si>
  <si>
    <t>Określa się dotację w kwocie 5.000 zł dla Wojewódzkiego Ośrodka Terapii Uzależnień i Współuzależnienia w Toruniu z przeznaczeniem na zakup tablicy interaktywnej dla Oddziału Odwykowego Całodobowego w Czerniwicach na potrzeby zajęć terapeutycznych.</t>
  </si>
  <si>
    <t>Gospodarka ściekowa i ochrona wód</t>
  </si>
  <si>
    <t>Oświetlenie ulic, placów i dróg</t>
  </si>
  <si>
    <t>Infrastruktura wodociągowa i sanitacyjna wsi</t>
  </si>
  <si>
    <t>01010</t>
  </si>
  <si>
    <t xml:space="preserve">2) gminie Lubień Kujawski 41.351 zł na realizację inwestycji pn. "Budowa przydomowych oczyszczalni ścieków na terenie gminy Lubień Kujawski"; </t>
  </si>
  <si>
    <t xml:space="preserve">       - zmniejszenie planowanych wydatków o kwotę 812.204 zł w związku z przeniesieniem części działań promocyjnych oraz kosztów związanych 
         z zatrudnieniem ekspertów na lata następne. Ogólna wartość projektu nie ulega zmianie;</t>
  </si>
  <si>
    <t>Szpitale ogólne</t>
  </si>
  <si>
    <t>2. zmniejszenie planowanych dochodów na zadania bieżące w ramach:</t>
  </si>
  <si>
    <t>§ 5 pkt 2 dotyczący rezerw celowych</t>
  </si>
  <si>
    <t>§ 5 pkt 2 lit. c dotyczący rezerwy celowej na remonty obiektów jednostek organizacyjnych</t>
  </si>
  <si>
    <t>§ 5 pkt 2 lit. d dotyczący rezerwy celowej na wydatki inwestycyjne jednostek organizacyjnych</t>
  </si>
  <si>
    <t>§ 5 pkt 1 dotyczący rezerwy ogólnej</t>
  </si>
  <si>
    <t>§ 5 pkt 1 lit. b dotyczący rezerwy ogólnej na wydatki inwestycyjne</t>
  </si>
  <si>
    <t xml:space="preserve">§ 8 ust.2 dotyczący dochodów pochodzących z 10 % odpisu od wpływów z tytułu opłaty produktowej oraz dodatkowej opłaty produktowej i wydatków na koszty egzekucji należności z tytułu opłat produktowych oraz dodatkowych opłat produktowych i obsługę administracyjną systemu tych opłat </t>
  </si>
  <si>
    <t>17.</t>
  </si>
  <si>
    <t xml:space="preserve">§ 8 ust.1 pkt 2 dotyczący wydatków na realizację zadań określonych w wojewódzkim programie profilaktyki i rozwiązywania problemów alkoholowych </t>
  </si>
  <si>
    <t>§ 8 ust.1 pkt 3 dotyczący wydatków na realizację zadań określonych w wojewódzkim programie przeciwdziałania narkomanii</t>
  </si>
  <si>
    <t xml:space="preserve">§ 8 ust.4 dotyczący dochodów pochodzących z 3 % odpisu od wpływów z tytułu opłat za korzystanie ze środowiska i administracyjnych kar pieniężnych i wydatków na tworzenie i modyfikację baz danych zawierających informacje o podmiotach korzystających ze środowiska oraz zatrudnianie osób zajmujących się kontrolą i windykacją opłat za korzystanie ze środowiska </t>
  </si>
  <si>
    <t>§ 12 pkt 1 dotyczący dochodów gromadzonych na wydzielonych rachunkach przez jednostki budżetowe prowadzące działalność określoną w ustawie Prawo oświatowe</t>
  </si>
  <si>
    <t>§ 12 pkt 2 dotyczący wydatków finansowanych dochodami gromadzonymi na wydzielonych rachunkach przez jednostki budżetowe prowadzące działalność określoną w ustawie Prawo oświatowe</t>
  </si>
  <si>
    <t>Załącznik nr 13 "Dochody gromadzone na wydzielonych rachunkach oraz wydatki nimi finansowane. Plan na 2018 rok".</t>
  </si>
  <si>
    <t>Załącznik nr 10 "Zadania z zakresu administracji rządowej zlecone ustawami Samorządowi Województwa. Plan na 2018 rok";</t>
  </si>
  <si>
    <t xml:space="preserve">    - sprzedaży złomu pochodzącego z likwidacji majątku ruchomego w kwocie 6.875 zł;</t>
  </si>
  <si>
    <r>
      <t xml:space="preserve">Zmniejsza się o kwotę 84.037 zł  dochody województwa zaplanowane jako dotacje od partnerów projektu pn. </t>
    </r>
    <r>
      <rPr>
        <i/>
        <sz val="10"/>
        <rFont val="Times New Roman"/>
        <family val="1"/>
      </rPr>
      <t xml:space="preserve">"Infostrada Kujaw i Pomorza 2.0" </t>
    </r>
    <r>
      <rPr>
        <sz val="10"/>
        <rFont val="Times New Roman"/>
        <family val="1"/>
      </rPr>
      <t>realizowanego w ramach RPO WK-P 2014-2020, Działania 2.1 (jednostek samorządu terytorialnego oraz podmiotów należących do sektora prywatnego). Zmiana dokonywana jest w celu urealnienia dochodów na skutek przeniesienia części zakresu rzeczowo-finansowego zadania na lata następne.</t>
    </r>
  </si>
  <si>
    <t>Zmniejsza się o kwotę 655.999 zł planowane dochody bieżące z tytułu dotacji celowych z budżetu państwa (budżet środków europejskich) przeznaczone na projekt pn. "Region Nauk Ścisłych II - edukacja przyszłości" realizowany w ramach Regionalnego Programu Operacyjnego Województwa Kujawsko-Pomorskiego 2014-2020, Poddziałania 10.2.2 Kształcenie ogólne.</t>
  </si>
  <si>
    <t>1) gminie Kowal w łącznej kwocie 28.455 zł na realizację inwestycji" "Budowa przydomowych oczyszczalni ścieków na terenie gminy Kowal" 
    (12.195 zł),  "Budowa sieci wodociągowej w miejscowości Dębniaki" (10.163 zł) oraz "Budowa stacji podwyższania ciśnienia wody 
    w miejscowości Unisławice i Dziardonice"  (6.097 zł);</t>
  </si>
  <si>
    <t>Określa się wydatki w kwocie 950.000 zł na objęcie udziałów w kapitale zakładowym spółki Kujawsko-Pomorski Fundusz Pożyczkowy sp. z o.o. Powyższa kwota przeznaczona zostanie na działania związane z rozwojem Funduszu. Wniesienie kapitału nastąpi poprzez objęcie 950 nowych udziałów po cenie nominalnej 1.000 zł  każdy.</t>
  </si>
  <si>
    <t xml:space="preserve">Odstępuje się od udzielenia pomocy finansowej gminie Białe Błota zaplanowanej w kwocie 75.000 zł na opracowanie dokumentacji Studium Techniczno-Ekonomiczno-Środowiskowego dla połączenia Miasta Bydgoszczy z węzłem drogowym na trasie szybkiego ruchu S5 i S10 w miejscowości Białe Błota. Środki przeniesione zostają na rok 2019 w związku z późnym przygotowaniem postępowania przetargowego na wyłonienie wykonawcy zadania i braku możliwości wydatkowania środków przez gminę w roku 2018. </t>
  </si>
  <si>
    <t xml:space="preserve"> - przeniesienie planowanych wydatków między podziałkami klasyfikacji budżetowej w kwocie 25.600 zł w celu zabezpieczenia środków na 
   wynagrodzenia pracowników realizujących zadanie;</t>
  </si>
  <si>
    <r>
      <t xml:space="preserve"> - o kwotę 39.030 zł  na zadanie własne  pn. </t>
    </r>
    <r>
      <rPr>
        <i/>
        <sz val="10"/>
        <rFont val="Times New Roman"/>
        <family val="1"/>
      </rPr>
      <t>„Obsługa kredytów EBI".</t>
    </r>
  </si>
  <si>
    <r>
      <t xml:space="preserve">Zmniejsza się o kwotę 106.298 zł wydatki zaplanowane na zadanie własne pn. </t>
    </r>
    <r>
      <rPr>
        <i/>
        <sz val="10"/>
        <rFont val="Times New Roman"/>
        <family val="1"/>
      </rPr>
      <t>"Przygotowanie dokumentacji na potrzeby realizacji projektów w ramach RPO WK-P"</t>
    </r>
    <r>
      <rPr>
        <sz val="10"/>
        <rFont val="Times New Roman"/>
        <family val="1"/>
      </rPr>
      <t xml:space="preserve"> realizowane przez Urząd Marszałkowski w Toruniu, tj. do kwoty wynikającej z podpisanej umowy z wykonawcą na wykonanie studium wykonalności oraz programu funkcjonalno-użytkowego na potrzeby przygotowywanego wniosku o dofinansowanie projektu pn. "Kwalifikacyjne Kursy Zawodowe twoją zawodową szansą - nowe formy praktycznej nauki zawodu w Kujawsko-Pomorskim Ośrodku Dokształcania i Doskonalenia Zawodowego" w ramach RPO WK-P 2014-2020, Poddziałania 6.3.2.</t>
    </r>
  </si>
  <si>
    <r>
      <t xml:space="preserve">Zmniejsza się o kwotę 32.786 zł wydatki zaplanowane na zadanie własne pn. </t>
    </r>
    <r>
      <rPr>
        <i/>
        <sz val="10"/>
        <rFont val="Times New Roman"/>
        <family val="1"/>
      </rPr>
      <t xml:space="preserve">"Przygotowanie dokumentacji na potrzeby realizacji projektów w ramach RPO WK-P", </t>
    </r>
    <r>
      <rPr>
        <sz val="10"/>
        <rFont val="Times New Roman"/>
        <family val="1"/>
      </rPr>
      <t>tj. do wysokości kosztów wykonania audytu energetycznego dla budynku użyteczności publicznej przy ul. Jagiellońskiej 9 w Bydgoszczy.</t>
    </r>
  </si>
  <si>
    <t xml:space="preserve"> - o kwotę 5.903 zł w części ujętej w planie finansowym Kujawsko-Pomorskiego Specjalnego Ośrodka Szkolno-Wychowawczego nr 1 
   w Bydgoszczy;</t>
  </si>
  <si>
    <t xml:space="preserve"> - o kwotę 8.150 zł w części ujętej w planie finansowym Kujawsko-Pomorskiego Specjalnego Ośrodka Szkolno-Wychowawczego nr 2 
   w Bydgoszczy;</t>
  </si>
  <si>
    <r>
      <t xml:space="preserve">Zmniejsza się o kwotę 81.537 zł wydatki zaplanowane na zadanie własne pn. </t>
    </r>
    <r>
      <rPr>
        <i/>
        <sz val="10"/>
        <rFont val="Times New Roman"/>
        <family val="1"/>
      </rPr>
      <t xml:space="preserve">"Doradztwo w zakresie przygotowania dokumentów do Europejskiego Banku Inwestycyjnego i Komisji Europejskiej", </t>
    </r>
    <r>
      <rPr>
        <sz val="10"/>
        <rFont val="Times New Roman"/>
        <family val="1"/>
      </rPr>
      <t>tj. do wysokości kosztów przewidzianych do końca 2018 r.</t>
    </r>
  </si>
  <si>
    <r>
      <t xml:space="preserve">Odstępuje się od udzielenia dotacji dla Filharmonii Pomorskiej w Bydgoszczy w kwocie 46.100 zł na zadanie pn. </t>
    </r>
    <r>
      <rPr>
        <i/>
        <sz val="10"/>
        <rFont val="Times New Roman"/>
        <family val="1"/>
      </rPr>
      <t>"Remont dachu"</t>
    </r>
    <r>
      <rPr>
        <sz val="10"/>
        <rFont val="Times New Roman"/>
        <family val="1"/>
      </rPr>
      <t xml:space="preserve"> w związku z informacją od Instytucji o otrzymaniu dotacji na pokrycie kosztów związanych z naprawą wierzchniej warstwy papy i konserwacją obróbek blacharskich attyk z Ministerstwa Kultury i Dziedzictwa Narodowego.</t>
    </r>
  </si>
  <si>
    <r>
      <t xml:space="preserve">Zmniejsza się o kwotę 494.786 zł dotację dla Filharmonii Pomorskiej w Bydgoszczy na wkład własny w projekcie pn. </t>
    </r>
    <r>
      <rPr>
        <i/>
        <sz val="10"/>
        <rFont val="Times New Roman"/>
        <family val="1"/>
      </rPr>
      <t xml:space="preserve">"Zakup sprzętu i wyposażenia dla Filharmonii Pomorskiej im. Ignacego Jana Paderewskiego w Bydgoszczy" </t>
    </r>
    <r>
      <rPr>
        <sz val="10"/>
        <rFont val="Times New Roman"/>
        <family val="1"/>
      </rPr>
      <t>realizowany w ramach Programu Operacyjnego Infrastruktura i Środowisko 2014-2020, Działania 8.1. Zmiana związana jest z uzyskaniem przez Instytucję zwrotu podatku VAT. Zmniejsza się ogólna wartość zadania.</t>
    </r>
  </si>
  <si>
    <t xml:space="preserve"> - Zespołu Parków Krajobrazowych nad Dolną Wisłą o kwotę 26.879 zł z przeznaczeniem m.in. na pokrycie kosztów wznowienia granic
   geodezyjnych działki nr 203/9 w Chrystkowie, montaż klimatyzatora w pomieszczeniu biurowym, wykonanie nowych tablic informacyjnych,
   zakup paliwa do samochodów służbowych i sprzętu rolniczego oraz materiałów do prac remontowych w Chrystkowie oraz w pomieszczeniach 
   przy ul. Sądowej w Świeciu.</t>
  </si>
  <si>
    <t xml:space="preserve">  Środki przeniesione zostają na lata następne w związku z brakiem możliwości przeprowadzenia procedur przetargowych w 2018 r. w wyniku 
  późnego przyznania dofinansowania na skutek przedłużających się czynności związanych z rozstrzygnięciem konkursu w ramach Działania 4.5. 
  Ogólne wartości projektów nie zmieniają się;</t>
  </si>
  <si>
    <t xml:space="preserve">Urealnia się dochody uzyskiwane przez Zarząd Dróg Wojewódzkich w Bydgoszczy poprzez: </t>
  </si>
  <si>
    <t>2) zmniejszenie planowanych dochodów:</t>
  </si>
  <si>
    <t>Zmniejsza się planowane dochody z tytułu dotacji od jednostek samorządu terytorialnego:</t>
  </si>
  <si>
    <t xml:space="preserve">    - o kwotę 271 zł z tytułu zwrotu kosztów upomnień;</t>
  </si>
  <si>
    <t xml:space="preserve">    - o kwotę 639 zł z tytułu rozliczeń z lat ubiegłych;</t>
  </si>
  <si>
    <t xml:space="preserve">    - o kwotę 185.350 zł z tytułu opłat za zajęcie pasa drogowego oraz za przejazdy pojazdów ponadnormatywnych;</t>
  </si>
  <si>
    <t xml:space="preserve">    - o kwotę 4.500 zł z tytułu najmu i dzierżawy;</t>
  </si>
  <si>
    <t xml:space="preserve">    - o kwotę 20.100 zł z tytułu wpływów ze sprzedaży składników majątkowych;</t>
  </si>
  <si>
    <t xml:space="preserve">    - o kwotę 146.320 zł z tytułu kar za nieterminowe bądź niezgodne z umową wykonanie usług;</t>
  </si>
  <si>
    <t xml:space="preserve">    - o kwotę 2.190 zł z tytułu wynagrodzenia dla płatnika składek ZUS i podatku dochodowego od osób fizycznych;</t>
  </si>
  <si>
    <r>
      <t xml:space="preserve">Zwiększa się o kwotę 88.171 zł wydatki zaplanowane na zadanie pn. </t>
    </r>
    <r>
      <rPr>
        <i/>
        <sz val="10"/>
        <rFont val="Times New Roman"/>
        <family val="1"/>
      </rPr>
      <t xml:space="preserve">"Naprawa infrastruktury uszkodzonej" </t>
    </r>
    <r>
      <rPr>
        <sz val="10"/>
        <rFont val="Times New Roman"/>
        <family val="1"/>
      </rPr>
      <t>realizowane przez Zarząd Dróg Wojewódzkich w Bydgoszczy z przeznaczeniem na naprawę szkód wyrządzonych przez użytkowników dróg w pasie administrowanym przez Rejony Dróg Wojewódzkich: Inowrocław, Toruń, Wąbrzeźno, Włocławek i Żołędowo (wymiana barier ochronnych).</t>
    </r>
  </si>
  <si>
    <t>Zmniejsza się o kwotę 209.118 zł wydatki zaplanowane na bieżące utrzymanie Zarządu Dróg Wojewódzkich w Bydgoszczy w celu dostosowania planu wydatków do przewidywanego wykonania.</t>
  </si>
  <si>
    <r>
      <t xml:space="preserve">    1) zmniejszenie wydatków na zadanie "</t>
    </r>
    <r>
      <rPr>
        <i/>
        <sz val="10"/>
        <rFont val="Times New Roman"/>
        <family val="1"/>
      </rPr>
      <t>Opracowanie dokumentacji projektowej dla sieci dróg wojewódzkich"</t>
    </r>
    <r>
      <rPr>
        <sz val="10"/>
        <rFont val="Times New Roman"/>
        <family val="1"/>
      </rPr>
      <t xml:space="preserve"> o kwotę 56.400 zł w związku 
        z oszczędnościami powstałymi po przeprowadzeniu procedur przetargowych. Zmniejsza się ogólna wartość zadania;</t>
    </r>
  </si>
  <si>
    <t>1. wieloletnie zadania inwestycyjne:</t>
  </si>
  <si>
    <t>2. jednoroczne zadania inwestycyjne:</t>
  </si>
  <si>
    <r>
      <t xml:space="preserve">     3) pn. </t>
    </r>
    <r>
      <rPr>
        <i/>
        <sz val="10"/>
        <rFont val="Times New Roman"/>
        <family val="1"/>
      </rPr>
      <t>"Przebudowa i rozbudowa drogi wojewódzkiej Nr 559 na odcinku Lipno - Kamień Kotowy - granica województwa":</t>
    </r>
  </si>
  <si>
    <r>
      <t xml:space="preserve">     4) pn.</t>
    </r>
    <r>
      <rPr>
        <i/>
        <sz val="10"/>
        <rFont val="Times New Roman"/>
        <family val="1"/>
      </rPr>
      <t xml:space="preserve"> "Przebudowa wraz z rozbudową drogi wojewódzkiej Nr 265 Brześć Kujawski-Gostynin od km 0+003 do km 19+117" :</t>
    </r>
  </si>
  <si>
    <t xml:space="preserve">         - zmniejszenie wydatków finansowanych z budżetu środków europejskich o kwotę 13.341.365 zł;</t>
  </si>
  <si>
    <t>2. Poddziałania 3.5.2 Zrównoważona mobilność miejska i promowanie strategii niskoemisyjnych w ramach ZIT:</t>
  </si>
  <si>
    <r>
      <t xml:space="preserve">    pn. </t>
    </r>
    <r>
      <rPr>
        <i/>
        <sz val="10"/>
        <rFont val="Times New Roman"/>
        <family val="1"/>
      </rPr>
      <t xml:space="preserve">"Poprawa bezpieczeństwa i komfortu życia mieszkańców oraz wsparcie niskoemisyjnego transportu drogowego poprzez wybudowanie 
    dróg dla rowerów-przy drodze wojewódzkiej Nr 551 Wybcz-Nawra, Nawra-Bogusławki oraz Zelgno (lider gmina Chełmża)" - </t>
    </r>
    <r>
      <rPr>
        <sz val="10"/>
        <rFont val="Times New Roman"/>
        <family val="1"/>
      </rPr>
      <t>zmniejszenie 
    wydatków finansowanych ze środków własnych województwa stanowiących dotację dla gminy Chełmża o kwotę 106.500 zł w związku z brakiem 
    możliwości zrealizowania inwestycji przez gminę  w 2018 r. w wyniku przedłużających się procedur przetargowych.</t>
    </r>
  </si>
  <si>
    <t>Niniejszą uchwałą dokonuje się zmian w zakresie planowanych dochodów, wydatków, wyniku budżetowego oraz limitów wydatków na programy (projekty) finansowane ze środków zagranicznych. Ponadto dokonuje się zmian w planie dochodów gromadzonych na wydzielonych rachunkach przez jednostki budżetowe prowadzące działalność określoną w ustawie Prawo oświatowe i wydatków nimi finansowanych.</t>
  </si>
  <si>
    <r>
      <t xml:space="preserve">         pn. </t>
    </r>
    <r>
      <rPr>
        <i/>
        <sz val="10"/>
        <rFont val="Times New Roman"/>
        <family val="1"/>
      </rPr>
      <t>"Utworzenie Centrum Czynnej Ochrony Przyrody Wdeckiego Parku Krajobrazowego"</t>
    </r>
  </si>
  <si>
    <t>15.</t>
  </si>
  <si>
    <t>16.</t>
  </si>
  <si>
    <t>18.</t>
  </si>
  <si>
    <t>19.</t>
  </si>
  <si>
    <t>20.</t>
  </si>
  <si>
    <t>21.</t>
  </si>
  <si>
    <t>Powyższe zmiany nie wpływają na deficyt budżetowy.</t>
  </si>
  <si>
    <t>zmniejszeniem planowanych dochodów o kwotę 41.091.311 zł, tj. do kwoty 832.065.465,69 zł;</t>
  </si>
  <si>
    <t>zmniejszeniem planowanych wydatków o kwotę 41.091.311 zł, tj. do kwoty 893.065.465,69 zł;</t>
  </si>
  <si>
    <t>2. zmniejszenie planowanych dochodów:</t>
  </si>
  <si>
    <r>
      <t xml:space="preserve">3. przeniesienie planowanych dochodów pomiędzy dotacjami przeznaczonymi na wydatki bieżące
    województwa (lidera) a dotacjami na wydatki partnerów w ramach Poddziałania 1.5.2 Wsparcie procesu 
    umiędzynarodowienia przedsiębiorstw, w projekcie pn. </t>
    </r>
    <r>
      <rPr>
        <i/>
        <sz val="10"/>
        <rFont val="Times New Roman"/>
        <family val="1"/>
      </rPr>
      <t>"Wsparcie umiędzynarodowienia kujawsko-
    pomorskich MŚP oraz promocja potencjału gospodarczego regionu"</t>
    </r>
  </si>
  <si>
    <r>
      <t xml:space="preserve">4. przeniesienie planowanych dochodów pomiędzy dotacjami przeznaczonymi na wydatki inwestycyjne
    województwa (lidera) a dotacjami na wydatki partnerów w ramach Działania 2.1 Wysoka dostępność i jakość 
    e-usług publicznych, w projekcie pn. </t>
    </r>
    <r>
      <rPr>
        <i/>
        <sz val="10"/>
        <rFont val="Times New Roman"/>
        <family val="1"/>
      </rPr>
      <t>Infostrada Kujaw i Pomorza 2.0"</t>
    </r>
  </si>
  <si>
    <t xml:space="preserve">         - zwiększenie wydatków finansowanych ze środków własnych województwa o kwotę 3.873.648 zł.</t>
  </si>
  <si>
    <r>
      <t xml:space="preserve"> - o kwotę 16.480 zł na projekt pn. </t>
    </r>
    <r>
      <rPr>
        <i/>
        <sz val="10"/>
        <rFont val="Times New Roman"/>
        <family val="1"/>
      </rPr>
      <t>"Budowa stacji terenowo-badawczej "Podmoście"</t>
    </r>
    <r>
      <rPr>
        <sz val="10"/>
        <rFont val="Times New Roman"/>
        <family val="1"/>
      </rPr>
      <t xml:space="preserve"> realizowany przez Zespół Parków Krajobrazowych nad
   Dolną Wisłą. </t>
    </r>
  </si>
  <si>
    <t xml:space="preserve">    - o kwotę 200 zł z tytułu opłat za wydanie zezwoleń  i wypisów za przejazdy nienormatywne;</t>
  </si>
  <si>
    <r>
      <t xml:space="preserve">     - o kwotę 300.000 zł od gminy Dobrzyń nad Wisłą na zadanie pn. </t>
    </r>
    <r>
      <rPr>
        <i/>
        <sz val="10"/>
        <rFont val="Times New Roman"/>
        <family val="1"/>
      </rPr>
      <t xml:space="preserve">"Opracowanie dokumentacji projektowej na przebudowę drogi 
       wojewódzkiej Nr 562 Szpetal Górny - Dobrzyń nad Wisłą - Płock odc. Krojczyn - Szpiegowo od km 6+400 do km 9+400 dł. 3,000 km", 
      </t>
    </r>
    <r>
      <rPr>
        <sz val="10"/>
        <rFont val="Times New Roman"/>
        <family val="1"/>
      </rPr>
      <t>w związku brakiem możliwości wszczęcia postępowania przetargowego w wyniku braku porozumienia z gminą o wzajemnej współpracy 
       w kwestii dotyczącej partycypacji w kosztach inwestycji;</t>
    </r>
  </si>
  <si>
    <r>
      <t xml:space="preserve">     - o kwotę 378.225 zł od gminy Osielsko na zadanie pn. </t>
    </r>
    <r>
      <rPr>
        <i/>
        <sz val="10"/>
        <rFont val="Times New Roman"/>
        <family val="1"/>
      </rPr>
      <t xml:space="preserve">"Opracowanie dokumentacji projektowej dla rozbudowy drogi wojewódzkiej Nr 244 
       Kamieniec-Strzelce Dolne m. Żołędowo ul. Jastrzębia od km 30+068 do km 33+342 dł. 3,274 km", </t>
    </r>
    <r>
      <rPr>
        <sz val="10"/>
        <rFont val="Times New Roman"/>
        <family val="1"/>
      </rPr>
      <t>w związku z przedłużającą się
       procedurą związaną z uzyskaniem decyzji środowiskowej oraz opracowania podziałów nieruchomości;</t>
    </r>
  </si>
  <si>
    <r>
      <t xml:space="preserve">     - o kwotę 100.000 zł od gminy Bądkowo na zadanie pn. </t>
    </r>
    <r>
      <rPr>
        <i/>
        <sz val="10"/>
        <rFont val="Times New Roman"/>
        <family val="1"/>
      </rPr>
      <t xml:space="preserve">"Opracowanie dokumentacji projektowej dla przebudowy drogi wojewódzkiej 301
       Janowice - Osięciny na odc. od km 0+000 do km 19+226 dł. 19,226 km", </t>
    </r>
    <r>
      <rPr>
        <sz val="10"/>
        <rFont val="Times New Roman"/>
        <family val="1"/>
      </rPr>
      <t>w związku z przedłużającą się procedurą związaną z opracowaniem 
       mapy do celów projektowych i karty informacyjnej przedsięwzięcia i braku możliwości rozliczenia środków w 2018 r.;</t>
    </r>
  </si>
  <si>
    <r>
      <t xml:space="preserve">    2) zmniejszenie o kwotę 300.000 zł wydatków finansowanych z dotacji od gminy Dobrzyń nad Wisłą w ramach zadania pn. </t>
    </r>
    <r>
      <rPr>
        <i/>
        <sz val="10"/>
        <rFont val="Times New Roman"/>
        <family val="1"/>
      </rPr>
      <t xml:space="preserve">"Opracowanie 
        dokumentacji projektowej na przebudowę drogi wojewódzkiej Nr 562 Szpetal Górny - Dobrzyń nad Wisłą - Płock odc. Krojczyn - 
        Szpiegowo od km 6+400 do km 9+400 dł. 3,000 km" </t>
    </r>
    <r>
      <rPr>
        <sz val="10"/>
        <rFont val="Times New Roman"/>
        <family val="1"/>
      </rPr>
      <t>w związku brakiem możliwości wszczęcia postępowania przetargowego 
        i wydatkowania środków w wyniku braku porozumienia z gminą Dobrzyń nad Wisłą o wzajemnej współpracy w kwestii dotyczącej 
        partycypacji w kosztach inwestycji;</t>
    </r>
  </si>
  <si>
    <r>
      <t xml:space="preserve">    4) zmniejszenie wydatków na zadanie pn. </t>
    </r>
    <r>
      <rPr>
        <i/>
        <sz val="10"/>
        <rFont val="Times New Roman"/>
        <family val="1"/>
      </rPr>
      <t xml:space="preserve">"Opracowanie dokumentacji projektowej dla przebudowy drogi wojewódzkiej 301 Janowice - 
       Osięciny na odc. od km 0+000 do km 19+226 dł. 19,226 km", </t>
    </r>
    <r>
      <rPr>
        <sz val="10"/>
        <rFont val="Times New Roman"/>
        <family val="1"/>
      </rPr>
      <t xml:space="preserve">łącznie o kwotę 153.361 zł, w tym w części finansowanej z dotacji od gminy 
       Bądkowo o kwotę 100.000 zł oraz ze środków własnych województwa o kwotę 53.361 zł w związku z przedłużającą się procedurą związaną 
       z opracowaniem mapy do celów projektowych i karty informacyjnej przedsięwzięcia i braku możliwości rozliczenia środków w 2018 r. 
       Jednocześnie nazwa zadania otrzymuje brzmienie </t>
    </r>
    <r>
      <rPr>
        <i/>
        <sz val="10"/>
        <rFont val="Times New Roman"/>
        <family val="1"/>
      </rPr>
      <t>"Opracowanie dokumentacji  projektowej dla przebudowy drogi wojewódzkiej Nr 301  
       Janowice-Tadzin-Bądkowo-Krotoszyn-Osięciny na odc. od km 2+290 do km 18+295,5 km oraz od km 18+892,5 do km 19+226,  
       dł. 16,339 km";</t>
    </r>
  </si>
  <si>
    <t xml:space="preserve">   - wynagrodzenia dla płatnika składek ZUS i płatnika podatku dochodowego od osób fizycznych o kwotę 54 zł;</t>
  </si>
  <si>
    <t>Zwiększa się dochody własne województwa o kwotę 12.411 zł w związku z wpływem środków z tytułu podziału majątku likwidacyjnego Spółki Żnińska Kolej Powiatowa Sp. z o.o.</t>
  </si>
  <si>
    <t xml:space="preserve">    - o kwotę 864 zł z tytułu odsetek od środków zgromadzonych na rachunku bankowym.</t>
  </si>
  <si>
    <t>2. stanowiące pomoc finansową na dofinansowanie innych zadań inwestycyjnych, tj.:</t>
  </si>
  <si>
    <r>
      <t xml:space="preserve">     - o kwotę 300.000 zł od gminy Zławieś Wielka na dofinansowanie inwestycji pn. Przebudowa drogi wojewódzkiej Nr 546 w miejscowości 
       Rzęczkowo (na odcinku od skrzyżowania DP nr 2002C do skrzyżowania z DW nr 597) na odcinku od km 3+931,00 do km 4+749,39. Etap I 
       od km 3+931,00 do km 4+281,00" realizowanej w ramach zadania pn.</t>
    </r>
    <r>
      <rPr>
        <i/>
        <sz val="10"/>
        <rFont val="Times New Roman"/>
        <family val="1"/>
      </rPr>
      <t xml:space="preserve"> "Modernizacja dróg</t>
    </r>
    <r>
      <rPr>
        <sz val="10"/>
        <rFont val="Times New Roman"/>
        <family val="1"/>
      </rPr>
      <t>" w związku z odstąpieniem od wykonania
       inwestycji w wyniku braku ofert w przeprowadzonym postępowaniu przetargowym;</t>
    </r>
  </si>
  <si>
    <t xml:space="preserve"> - zmniejszenie dochodów z tytułu rozliczeń z lat ubiegłych o kwotę 100 zł;</t>
  </si>
  <si>
    <r>
      <t xml:space="preserve">1. zwiększenie planowanych dochodów na zadania inwestycyjne w ramach Działania 5.1 Infrastruktura drogowa,
    na projekt pn. </t>
    </r>
    <r>
      <rPr>
        <i/>
        <sz val="10"/>
        <rFont val="Times New Roman"/>
        <family val="1"/>
      </rPr>
      <t>"Przebudowa i rozbudowa drogi wojewódzkiej Nr 559 na odcinku Lipno - Kamień Kotowy - 
    granica województwa"</t>
    </r>
  </si>
  <si>
    <t xml:space="preserve">       - Poddziałania 10.4.2 Edukacja dorosłych na rzecz rynku pracy</t>
  </si>
  <si>
    <t xml:space="preserve">Zmniejsza się o kwotę 4.059 zł dochody własne województwa zaplanowane z tytułu umowy zawartej z Ministrem Zdrowia w sprawie przekazania w 2018 r. środków na finansowanie staży podyplomowych lekarzy i lekarzy dentystów oraz na pokrycie kosztów obsługi zadania Marszałka Województwa wynikającego z ustawy z dnia 5 grudnia 1996 r. o zawodach lekarza i lekarza dentysty. </t>
  </si>
  <si>
    <t xml:space="preserve">W związku z otrzymaniem informacji od Ministra Rodziny, Pracy i Polityki Społecznej o zwiększeniu łącznego limitu wydatków na 2018 na wynagrodzenia pracowników wykonujących zadania w zakresie ochrony roszczeń pracowniczych (pismo z dnia 16 listopada 2018 r.), zwiększa się dochody własne województwa o kwotę 8.400 zł. </t>
  </si>
  <si>
    <t xml:space="preserve">         Zmiana źródeł finansowania dokonywana jest w celu prawidłowego rozliczenia zadania;</t>
  </si>
  <si>
    <t xml:space="preserve">         Zmiana źródeł finansowania dokonywana jest w celu prawidłowego rozliczenia zadania. Łączne zmniejszenie wydatków o kwotę 11.367.831 zł 
         wynika z opóźnień w robotach drogowych na skutek konieczności aktualizacji uzgodnień z gestorami uzbrojenia, wykonania aktualizacji bądź 
         nowej dokumentacji technicznej oraz nieuwzględnienia robót związanych z istniejącymi sieciami melioracyjnymi. Następuje przeniesienie 
         części zakresu rzeczowo-finansowego na lata następne i wydłuża się okres realizacji inwestycji. Nie zmienia się ogólna wartość zadania.</t>
  </si>
  <si>
    <t xml:space="preserve">         - zwiększenie wydatków finansowanych ze środków własnych województwa o kwotę 1.973.534 zł.</t>
  </si>
  <si>
    <t>Zmniejsza się wydatki na zadania inwestycyjne ujęte w planie finansowym Zarząd Dróg Wojewódzkich w Bydgoszczy:</t>
  </si>
  <si>
    <r>
      <t xml:space="preserve">    3) zmniejszenie o kwotę 378.225 zł wydatków finansowanych z dotacji od gminy Osielsko w ramach zadania pn. </t>
    </r>
    <r>
      <rPr>
        <i/>
        <sz val="10"/>
        <rFont val="Times New Roman"/>
        <family val="1"/>
      </rPr>
      <t xml:space="preserve">"Opracowanie dokumentacji 
        projektowej dla rozbudowy drogi wojewódzkiej Nr 244 Kamieniec-Strzelce Dolne m. Żołędowo ul. Jastrzębia od km 30+068 do km 
        33+342 dł. 3,274 km" </t>
    </r>
    <r>
      <rPr>
        <sz val="10"/>
        <rFont val="Times New Roman"/>
        <family val="1"/>
      </rPr>
      <t>w związku z przedłużającą się procedurą związaną z uzyskaniem decyzji środowiskowej oraz opracowania podziałów, 
        tj. do kwoty wydatkowanej na wykonanie mapy do celów projektowych;</t>
    </r>
  </si>
  <si>
    <t>Dokonuje się zmian w planach podzadań Pomocy Technicznej Regionalnego Programu Operacyjnego Województwa Kujawsko-Pomorskiego 2014-2020 realizowanych przez Urząd Marszałkowski poprzez:</t>
  </si>
  <si>
    <t xml:space="preserve">    - w kwocie  400 zł w ramach podzadania Komitet Monitorujący.</t>
  </si>
  <si>
    <r>
      <t xml:space="preserve">Zwiększa się o kwotę 853.000 zł wydatki zaplanowane na zadanie własne pn. </t>
    </r>
    <r>
      <rPr>
        <i/>
        <sz val="10"/>
        <rFont val="Times New Roman"/>
        <family val="1"/>
      </rPr>
      <t>"Promocja Województwa"</t>
    </r>
    <r>
      <rPr>
        <sz val="10"/>
        <rFont val="Times New Roman"/>
        <family val="1"/>
      </rPr>
      <t xml:space="preserve"> w celu zabezpieczenia środków na realizację polityki promocyjnej Województwa Kujawsko-Pomorskiego.</t>
    </r>
  </si>
  <si>
    <r>
      <t xml:space="preserve">Zwiększa się o kwotę 130.800 zł wydatki zaplanowane na zadanie własne pn. </t>
    </r>
    <r>
      <rPr>
        <i/>
        <sz val="10"/>
        <rFont val="Times New Roman"/>
        <family val="1"/>
      </rPr>
      <t xml:space="preserve">"Obsługa uroczystości, jubileuszy, wizyt i spotkań" </t>
    </r>
    <r>
      <rPr>
        <sz val="10"/>
        <rFont val="Times New Roman"/>
        <family val="1"/>
      </rPr>
      <t>z przeznaczeniem na pokrycie kosztów związanych z obsługą imprez objętych patronatem Marszałka Województwa oraz wykonanie szklanej instalacji z zamontowaną deklaracją niepodległościową i podpisami mieszkańców województwa jako zakończenie obchodów 100. rocznicy odzyskania niepodległości.</t>
    </r>
  </si>
  <si>
    <t xml:space="preserve"> - zwiększenie wydatków o kwotę 40.000 zł w wyniku aktualizacji wniosku o przyznanie dotacji celowej na 2018 r. i przyznaniem przez 
   Ministerstwo Inwestycji i Rozwoju dodatkowych środków na wynagrodzenia dla pracowników PIFE. Zwiększa się ogólna wartość 
   zadania.</t>
  </si>
  <si>
    <t>W związku z mniejszymi niż pierwotnie zakładano kosztami odsetek zmniejsza się wydatki:</t>
  </si>
  <si>
    <t>W celu urealnienia wydatków na wynagrodzenia i pochodne zmniejsza się wydatki na bieżące utrzymanie:</t>
  </si>
  <si>
    <t xml:space="preserve"> - Medyczno-Społecznego Centrum Kształcenia Zawodowego i Ustawicznego w Inowrocławiu o kwotę 83.739 zł;</t>
  </si>
  <si>
    <t>Powyższe zmiany wynikają z konieczności dostosowania planu wydatków do wielkości prognozowanego współfinansowania krajowego oraz do statusu beneficjentów otrzymujących współfinansowanie krajowe.</t>
  </si>
  <si>
    <t>Zwiększa się dotację celową dla Wojewódzkiego Szpitala Specjalistycznego im. błogosławionego księdza Jerzego Popiełuszki we Włocławku na realizację w projektu pn. "Podniesienie jakości usług zdrowotnych oraz zwiększenia dostępu do usług medycznych w WSS we Włocławku poprzez utworzenie Zakładu Opiekuńczo-Leczniczego" realizowanego w ramach RPO WK-P 2014-2020, Poddziałania 6.1.1 łącznie o kwotę 1.023.066 zł, w tym o kwotę 289.187 zł na zabezpieczenie wkładu własnego w projekcie oraz o kwotę 733.879 zł na pokrycie wydatków niekwalifikowalnych powstałych w wyniku różnicy pomiędzy wartością projektu z wniosku o dofinansowanie a wartością inwestycji po przeprowadzeniu procedur przetargowych.</t>
  </si>
  <si>
    <t>Zwiększa się o kwotę 12.300.000 zł wydatki zaplanowane na podwyższenie kapitału Spółki Kujawsko-Pomorskie Inwestycje Medyczne Sp. z o.o. Środki przeznaczone są m.in. na spłatę kapitału oraz odsetek od kredytu EBI.</t>
  </si>
  <si>
    <t xml:space="preserve"> - zmniejszenie wydatków o kwotę 116.377 zł w planie finansowym Kujawsko-Pomorskiego Specjalnego Ośrodka Szkolno-Wychowawczego nr 1 
   w Bydgoszczy.</t>
  </si>
  <si>
    <r>
      <t xml:space="preserve"> - o kwotę 1.195.041 zł na projekt pn. </t>
    </r>
    <r>
      <rPr>
        <i/>
        <sz val="10"/>
        <rFont val="Times New Roman"/>
        <family val="1"/>
      </rPr>
      <t xml:space="preserve">"Mistrz zawodu w nowoczesnym warsztacie - modernizacja warsztatów kształcenia zawodowego 
   w Specjalnym Ośrodku Szkolno-Wychowawczym Nr 1 im. L. Braille'a w Bydgoszczy" </t>
    </r>
    <r>
      <rPr>
        <sz val="10"/>
        <rFont val="Times New Roman"/>
        <family val="1"/>
      </rPr>
      <t>realizowany w ramach RPO WK-P 2014-2020, 
   Poddziałania 6.3.2. W związku z wydłużeniem postępowania przetargowego na zakup sprzętu komputerowego w wyniku składanych zapytań 
   przez oferentów powyższe środki przeniesione zostają na rok 2019 i wydłuża się okres realizacji zadania. Ogólna wartość projektu nie ulega 
   zmianie.</t>
    </r>
  </si>
  <si>
    <r>
      <t xml:space="preserve">Jednocześnie zmniejsza się wydatki na zadanie pn. </t>
    </r>
    <r>
      <rPr>
        <i/>
        <sz val="10"/>
        <rFont val="Times New Roman"/>
        <family val="1"/>
      </rPr>
      <t>"Doskonalenie nauczycieli":</t>
    </r>
  </si>
  <si>
    <t xml:space="preserve"> -  w części ujętej w planie finansowym Kujawsko-Pomorskiego Specjalnego Ośrodka Szkolno-Wychowawczego nr 1 w Bydgoszczy o kwotę
    1.860 zł;</t>
  </si>
  <si>
    <r>
      <t xml:space="preserve">Zwiększa się o kwotę 1.410 zł wydatki zaplanowane na zadanie własne pn. </t>
    </r>
    <r>
      <rPr>
        <i/>
        <sz val="10"/>
        <rFont val="Times New Roman"/>
        <family val="1"/>
      </rPr>
      <t xml:space="preserve">"Pomoc zdrowotna dla nauczycieli" </t>
    </r>
    <r>
      <rPr>
        <sz val="10"/>
        <rFont val="Times New Roman"/>
        <family val="1"/>
      </rPr>
      <t xml:space="preserve">w części ujętej w planie finansowym Zespołu Szkół Nr 33 w Bydgoszczy. Środki przeniesione zostają w ramach zadania z rozdziału 80195 z przeznaczeniem na wypłatę świadczeń na pomoc zdrowotną zgodnie z Decyzjami Marszałka Województwa wydanymi po rozpatrzeniu wniosków złożonych w drugiej turze. </t>
    </r>
  </si>
  <si>
    <r>
      <t xml:space="preserve">Określa się dotację z tytułu pomocy finansowej dla Miasta Grudziądz w kwocie 4.500.000 zł na dofinansowanie wkładu własnego w projekcie pn. </t>
    </r>
    <r>
      <rPr>
        <i/>
        <sz val="10"/>
        <rFont val="Times New Roman"/>
        <family val="1"/>
      </rPr>
      <t xml:space="preserve">"Modernizacja hali widowiskowej i sceny teatru z zapleczem oraz pomieszczeń socjalnych w Centrum Kultury Teatr w Grudziądzu" </t>
    </r>
    <r>
      <rPr>
        <sz val="10"/>
        <rFont val="Times New Roman"/>
        <family val="1"/>
      </rPr>
      <t xml:space="preserve">realizowanym w ramach RPO WK-P 2014-2020. </t>
    </r>
  </si>
  <si>
    <r>
      <t xml:space="preserve">Zmniejsza się o kwotę  2.060.498 zł wydatki zaplanowane na projekt pn. </t>
    </r>
    <r>
      <rPr>
        <i/>
        <sz val="10"/>
        <rFont val="Times New Roman"/>
        <family val="1"/>
      </rPr>
      <t xml:space="preserve">"Wsparcie opieki nad zabytkami województwa kujawsko-pomorskiego w 2018 roku" </t>
    </r>
    <r>
      <rPr>
        <sz val="10"/>
        <rFont val="Times New Roman"/>
        <family val="1"/>
      </rPr>
      <t>realizowany w ramach RPO WK-P 2014-2020, Działania 4.4. Zmiana wynika z przeniesienia na rok 2019 r. wypłaty dotacji dla 34 partnerów na skutek konieczności sprawdzenia kwalifikowalności wydatków. Wydłuża się okres realizacji projektu. Ogólna wartość projektu nie ulega zmianie.</t>
    </r>
  </si>
  <si>
    <t>W celu urealnienia wydatków na wynagrodzenia i pochodne zwiększa się wydatki na bieżące utrzymanie parków krajobrazowych, tj.:</t>
  </si>
  <si>
    <r>
      <t xml:space="preserve">Zmniejsza się o kwotę 15.080 zł wydatki zaplanowane na zadanie własne pn. </t>
    </r>
    <r>
      <rPr>
        <i/>
        <sz val="10"/>
        <rFont val="Times New Roman"/>
        <family val="1"/>
      </rPr>
      <t>"Przygotowanie dokumentacji na potrzeby realizacji projektów w ramach RPO WK-P"</t>
    </r>
    <r>
      <rPr>
        <sz val="10"/>
        <rFont val="Times New Roman"/>
        <family val="1"/>
      </rPr>
      <t xml:space="preserve"> ujęte w planie finansowym Wdeckiego Parku Krajobrazowego. Zmiana wynika z uwzględnienia kosztów związanych z przygotowaniem dokumentacji do wniosku aplikacyjnego dla projektu pn. "Utworzenie Centrum Czynnej Ochrony Przyrody WPK" jako wydatki kwalifikowalne w ramach RPO WK-P 2014-2020.</t>
    </r>
  </si>
  <si>
    <t>1) zwiększenie planowanych dochodów z tytułu opłat za trwały zarząd, użytkowanie i służebności o kwotę 10.000 zł w związku z wpływem wpłat
    z tytułu zaległości naliczonych za użytkowanie wieczyste za lata 2016 i 2017;</t>
  </si>
  <si>
    <t>2) zmniejszenie dochodów z tytułu odpłatnego nabycia prawa własności o kwotę 1.174.877 zł w związku z odstąpieniem od sprzedaży 
    nieruchomości w 2018 r.</t>
  </si>
  <si>
    <r>
      <t xml:space="preserve">       - Działania 4.4 Ochrona i rozwój zasobów kultury, na projekt pn. </t>
    </r>
    <r>
      <rPr>
        <i/>
        <sz val="10"/>
        <rFont val="Times New Roman"/>
        <family val="1"/>
      </rPr>
      <t>"Wsparcie opieki nad zabytkami 
         województwa kujawsko-pomorskiego w 2018 roku"</t>
    </r>
  </si>
  <si>
    <t>Uchwała dotyczy zmiany budżetu Województwa Kujawsko-Pomorskiego na 2018 r., przyjętego uchwałą Nr XL/660/17 Sejmiku Województwa Kujawsko-Pomorskiego z dnia 18 grudnia 2017 r., zmienionego uchwałami Nr 4/94/18 Zarządu Województwa Kujawsko-Pomorskiego z dnia 25 stycznia 2018 r., Nr 8/255/18 Zarządu Województwa Kujawsko-Pomorskiego z dnia 28 lutego 2018 r., Nr 12/463/18 Zarządu Województwa Kujawsko-Pomorskiego z dnia 28 marca 2018 r., Nr XLIII/732/18 Sejmiku Województwa Kujawsko-Pomorskiego z dnia 23 kwietnia 2018 r., Nr 18/808/18 Zarządu Województwa Kujawsko-Pomorskiego z dnia 9 maja 2018 r., Nr 21/945/18 Zarządu Województwa Kujawsko-Pomorskiego z dnia 30 maja 2018 r., Nr XLVII/765/18 Sejmiku Województwa Kujawsko-Pomorskiego z dnia 25 czerwca 2018 r., Nr 25/1200/18 Zarządu Województwa Kujawsko-Pomorskiego z dnia 27 czerwca 2018 r., Nr 28/1406/18 Zarządu Województwa Kujawsko-Pomorskiego z dnia 18 lipca 2018 r., Nr 32/1595/18 Zarządu Województwa Kujawsko-Pomorskiego z dnia 22 sierpnia 2018 r., Nr 33/1632/18 Zarządu Województwa Kujawsko-Pomorskiego z dnia 29 sierpnia 2018 r., Nr XLIX/802/18 Sejmiku Województwa Kujawsko-Pomorskiego z dnia 24 września 2018 r., Nr 37/1757/18 Zarządu Województwa Kujawsko-Pomorskiego z dnia 26 września 2018 r., Nr 41/2014/18 Zarządu Województwa Kujawsko-Pomorskiego z dnia 24 października 2018 r., Nr 42/2046/18 Zarządu Województwa Kujawsko-Pomorskiego z dnia 30 października 2018 r. oraz Nr 2/37/18 Zarządu Województwa Kujawsko-Pomorskiego z dnia 30 listopada 2018 r.</t>
  </si>
  <si>
    <t>Zmniejsza się o kwotę 18.050 zł dochody stanowiące 5 % odpis od dochodów uzyskiwanych na rzecz budżetu państwa w związku z realizacją zadań z zakresu administracji rządowej. Zmiana wynika z Decyzji Wojewody Kujawsko-Pomorskiego Nr WFB.I.3120.3.52.2018 z dnia 28 września 2018 r. o zmniejszeniu dochodów planowanych do osiągnięcia z realizacji zadań z zakresu administracji rządowej dotyczących melioracji wodnych.</t>
  </si>
  <si>
    <t xml:space="preserve">Zmniejsza się o kwotę 1.600.000 zł dochody własne województwa z tytułu opłat za wyłączenia z produkcji gruntów rolnych pobieranych zgodnie z ustawą z dnia 3 lutego 1995 r. o ochronie gruntów rolnych i leśnych. Zmiana dokonywana jest w celu urealnienia dochodów do przewidywanych wpływów. </t>
  </si>
  <si>
    <r>
      <t xml:space="preserve">         pn. </t>
    </r>
    <r>
      <rPr>
        <i/>
        <sz val="10"/>
        <rFont val="Times New Roman"/>
        <family val="1"/>
      </rPr>
      <t>"Rozbudowa drogi wojewódzkiej Nr 251 Kaliska-Inowrocław na odcinku od km 19+649 (od 
         granicy województwa kujawsko-pomorskiego) do km 34+200 oraz od km 34+590,30 do km 35+290 
         wraz z przebudową mostu na rzece Gąsawka w miejscowości Żnin"</t>
    </r>
  </si>
  <si>
    <r>
      <t>Zmniejsza się  dochody z tytułu dotacji celowej z budżetu państwa zaplanowane na  projekt pn.</t>
    </r>
    <r>
      <rPr>
        <i/>
        <sz val="10"/>
        <rFont val="Times New Roman"/>
        <family val="1"/>
      </rPr>
      <t xml:space="preserve"> "Kooperacja-efektywna i skuteczna"</t>
    </r>
    <r>
      <rPr>
        <sz val="10"/>
        <rFont val="Times New Roman"/>
        <family val="1"/>
      </rPr>
      <t xml:space="preserve"> realizowany przez Regionalny Ośrodek Polityki Społecznej w Toruniu w ramach Programu Operacyjnego Wiedza Edukacja Rozwój 2014-2020, Działania 2.5 łącznie o kwotę 1.445.000 zł, w tym z budżetu środków europejskich o kwotę 1.217.846 zł oraz z budżetu państwa na współfinansowanie krajowe o kwotę 227.154 zł. Zmiana wynika z przeniesienia części zakresu rzeczowo-finansowego na lata następne.</t>
    </r>
  </si>
  <si>
    <t>W ramach zadania środki województwa stanowią 5% wartości wydatków kwalifikowanych przedsięwzięcia, 70% kosztów przedsięwzięcia przewidziane jest do sfinansowania ze środków Wojewódzkiego Funduszu Ochrony Środowiska i Gospodarki Wodnej a pozostałe 25% kosztów pokrywa gmina.</t>
  </si>
  <si>
    <t>Odstępuje się od udzielenia pomocy finansowej:</t>
  </si>
  <si>
    <r>
      <t xml:space="preserve">     1) pn. </t>
    </r>
    <r>
      <rPr>
        <i/>
        <sz val="10"/>
        <rFont val="Times New Roman"/>
        <family val="1"/>
      </rPr>
      <t xml:space="preserve">"Rozbudowa drogi wojewódzkiej Nr 251 Kaliska - Inowrocław na odcinku od km 19+649 (od granicy województwa kujawsko-
         pomorskiego) do km 34+200 oraz od km 34+590,30 do km 35+290 wraz z przebudową mostu na rzece Gąsawka w miejscowości Żnin" -
         </t>
    </r>
    <r>
      <rPr>
        <sz val="10"/>
        <rFont val="Times New Roman"/>
        <family val="1"/>
      </rPr>
      <t>zmniejszenie wydatków o kwotę 13.750.268 zł. Zmiana wynika z opóźnień w robotach drogowych spowodowanych koniecznością 
          aktualizacji uzgodnień branżowych i usunięcia kolizji sieci. Następuje przeniesienie części zakresu rzeczowo-finansowego na lata następne 
          i wydłuża się okres realizacji inwestycji. Ogólna wartość projektu się nie zmienia;</t>
    </r>
  </si>
  <si>
    <r>
      <t xml:space="preserve">    zmniejszenie o kwotę 300.000 zł wydatków finansowanych z dotacji od gminy Zławieś Wielka w ramach zadania pn. </t>
    </r>
    <r>
      <rPr>
        <i/>
        <sz val="10"/>
        <rFont val="Times New Roman"/>
        <family val="1"/>
      </rPr>
      <t>"Modernizacja dróg"</t>
    </r>
    <r>
      <rPr>
        <sz val="10"/>
        <rFont val="Times New Roman"/>
        <family val="1"/>
      </rPr>
      <t xml:space="preserve"> 
    w związku z odstąpieniem od wykonania inwestycji pn. Przebudowa drogi wojewódzkiej Nr 546 w miejscowości Rzęczkowo (na odcinku od 
    skrzyżowania DP nr 2002C do skrzyżowania z DW nr 597) na odcinku od km 3+931,00 do km 4+749,39. Etap I od km 3+931,00 do km 4+281,00" 
    w wyniku braku ofert w przeprowadzonym postępowaniu przetargowym. </t>
    </r>
  </si>
  <si>
    <r>
      <t xml:space="preserve">    3) projekt pn. </t>
    </r>
    <r>
      <rPr>
        <i/>
        <sz val="10"/>
        <rFont val="Times New Roman"/>
        <family val="1"/>
      </rPr>
      <t xml:space="preserve">"Budowa kujawsko-pomorskiego systemu udostępniania elektronicznej dokumentacji medycznej - II etap" </t>
    </r>
    <r>
      <rPr>
        <sz val="10"/>
        <rFont val="Times New Roman"/>
        <family val="1"/>
      </rPr>
      <t>- zmniejszenie 
        wydatków o kwotę 229.196 zł w związku z brakiem decyzji o przyznaniu dofinansowania. Środki przeniesione zostają na lata następne.</t>
    </r>
  </si>
  <si>
    <r>
      <t>Dokonuje się przeniesienia planowanych wydatków między podziałkami klasyfikacji budżetowej w kwocie 40.000 zł w projekcie pn.</t>
    </r>
    <r>
      <rPr>
        <i/>
        <sz val="10"/>
        <rFont val="Times New Roman"/>
        <family val="1"/>
      </rPr>
      <t xml:space="preserve"> "Wsparcie umiędzynarodowienia kujawsko-pomorskich MŚP oraz promocja potencjału gospodarczego regionu" </t>
    </r>
    <r>
      <rPr>
        <sz val="10"/>
        <rFont val="Times New Roman"/>
        <family val="1"/>
      </rPr>
      <t>realizowanym w ramach RPO WK-P 2014-2020, Podziałania 1.5.2 w celu zabezpieczenia środków dla partnera projektu.</t>
    </r>
  </si>
  <si>
    <t xml:space="preserve"> - w części ujętej w planie finansowym Kujawsko-Pomorskiego Specjalnego Ośrodka Szkolno-Wychowawczego nr 2 w Bydgoszczy o kwotę 
   8.150 zł;</t>
  </si>
  <si>
    <r>
      <t xml:space="preserve">W związku z urealnieniem planowanych dochodów stanowiących 10 % odpis od wpływów z opłat produktowych, pobieranych na podstawie ustawy z dnia 13 czerwca 2013 r. o gospodarce opakowaniami i odpadami opakowaniowymi, zwiększa się wydatki zaplanowane na zadanie pn. </t>
    </r>
    <r>
      <rPr>
        <i/>
        <sz val="10"/>
        <rFont val="Times New Roman"/>
        <family val="1"/>
      </rPr>
      <t>"Obsługa opłat środowiskowych i produktowych"</t>
    </r>
    <r>
      <rPr>
        <sz val="10"/>
        <rFont val="Times New Roman"/>
        <family val="1"/>
      </rPr>
      <t xml:space="preserve"> w części ujętej w powyższym rozdziale o kwotę 12.800 zł.</t>
    </r>
  </si>
  <si>
    <r>
      <t xml:space="preserve"> - o kwotę 414.760 zł na projekt pn. </t>
    </r>
    <r>
      <rPr>
        <i/>
        <sz val="10"/>
        <rFont val="Times New Roman"/>
        <family val="1"/>
      </rPr>
      <t>"Poprawa różnorodności biologicznej poprzez zarybienie j. Gopło oraz rozbudowa obiektu o część 
   ekspozycji przyrodniczo-historycznej"</t>
    </r>
    <r>
      <rPr>
        <sz val="10"/>
        <rFont val="Times New Roman"/>
        <family val="1"/>
      </rPr>
      <t xml:space="preserve"> realizowany przez Nadgoplański Park Tysiąclecia. Środki przeniesione zostają na rok 2019 w związku z
   trwającymi procedurami przetargowymi i brakiem możliwości wydatkowania środków w roku 2018. Ogólna wartość projektu nie ulega zmianie.</t>
    </r>
  </si>
  <si>
    <t xml:space="preserve"> - określenie wydatków finansowanych z Wojewódzkiego Funduszu Ochrony Środowiska i Gospodarki Wodnej w Toruniu w kwocie 150.000 zł
   przy jednoczesnym zmniejszeniu wydatków finansowanych ze środków własnych województwa. Zmiana wynika z otrzymanej Promesy 
   z WFOŚiGW w Toruniu na udzielenie dotacji na przedsięwzięcie;  </t>
  </si>
  <si>
    <t xml:space="preserve">  - przeniesienie planowanych wydatków między podziałkami klasyfikacji budżetowej w kwocie 8.216 zł w celu dostosowania planu wydatków 
    do rzeczywistych potrzeb.</t>
  </si>
  <si>
    <r>
      <t xml:space="preserve">1. stanowiące dotację na dofinansowanie inwestycji realizowanej w ramach RPO WK-P pn. </t>
    </r>
    <r>
      <rPr>
        <i/>
        <sz val="10"/>
        <rFont val="Times New Roman"/>
        <family val="1"/>
      </rPr>
      <t>"Przebudowa i rozbudowa  drogi wojewódzkiej 
    Nr 559 na odcinku Lipno - Kamień Kotowy - granica województwa"</t>
    </r>
    <r>
      <rPr>
        <sz val="10"/>
        <rFont val="Times New Roman"/>
        <family val="1"/>
      </rPr>
      <t xml:space="preserve"> (Działanie 5.1 ) o kwotę 344.196 zł w związku z aktualizacją pomocy 
    finansowej od gminy Tłuchowo do wysokości określonej w zawartej umowie.</t>
    </r>
  </si>
  <si>
    <t xml:space="preserve">         - zmniejszenie wydatków finansowanych z budżetu środków europejskich o kwotę 3.529.452 zł oraz z dotacji od jednostek samorządu 
           terytorialnego o kwotę 344.196 zł (dotacja o d gminy Tłuchowo);</t>
  </si>
  <si>
    <r>
      <t xml:space="preserve">Odstępuje się od realizacji w ramach Działania 4.5 RPO WK-P 2014-2020 projektu pn. </t>
    </r>
    <r>
      <rPr>
        <i/>
        <sz val="10"/>
        <rFont val="Times New Roman"/>
        <family val="1"/>
      </rPr>
      <t xml:space="preserve">"Utworzenie Centrum Czynnej Ochrony Przyrody Wdeckiego Parku Krajobrazowego" </t>
    </r>
    <r>
      <rPr>
        <sz val="10"/>
        <rFont val="Times New Roman"/>
        <family val="1"/>
      </rPr>
      <t>ujętego w planie finansowym Wdeckiego Parku Krajobrazowego i zmniejsza się wydatki w 2018 r. o kwotę 46.000 zł. Jednocześnie Park zaktualizował zakres rzeczowy projektu i złożył wniosek o dofinansowanie projektu w ramach Działania 6.5. Planowane wydatki na 2018 r. określa się w kwocie 19.682 zł.</t>
    </r>
  </si>
  <si>
    <r>
      <t xml:space="preserve">     2) pn. </t>
    </r>
    <r>
      <rPr>
        <i/>
        <sz val="10"/>
        <rFont val="Times New Roman"/>
        <family val="1"/>
      </rPr>
      <t xml:space="preserve">"Rozbudowa drogi wojewódzkiej Nr 548 Stolno-Wąbrzeźno od km 0+005 do km 29+619 z wyłączeniem węzła autostradowego 
         w m. Lisewo od km 14+144 do km 15+146" </t>
    </r>
    <r>
      <rPr>
        <sz val="10"/>
        <rFont val="Times New Roman"/>
        <family val="1"/>
      </rPr>
      <t>- zmniejszenie wydatków o kwotę 9.803.251 zł. Zmiana wynikają z opóźnień w robotach 
         drogowych na skutek konieczności usunięcia kolizji sieci elektroenergetycznych, kanalizacyjnych i telekomunikacyjnych oraz 
         nieuwzględnienia istniejących sieci melioracyjnych. Następuje przeniesienie części zakresu rzeczowo-finansowego na lata następne 
         i wydłuża się okres realizacji inwestycji. Ogólna wartość projektu się nie zmienia;</t>
    </r>
  </si>
  <si>
    <r>
      <t xml:space="preserve">W ramach zadania pn. </t>
    </r>
    <r>
      <rPr>
        <i/>
        <sz val="10"/>
        <rFont val="Times New Roman"/>
        <family val="1"/>
      </rPr>
      <t>"Wykup gruntu"</t>
    </r>
    <r>
      <rPr>
        <sz val="10"/>
        <rFont val="Times New Roman"/>
        <family val="1"/>
      </rPr>
      <t xml:space="preserve"> realizowanego przez Zarząd Dróg Wojewódzkich w Bydgoszczy zmniejsza się o kwotę 247.842 zł wydatki  finansowane z dotacji od jednostek samorządu terytorialnego, tj. o kwotę pomocy finansowej od gminy Łubianka na wykup gruntów na potrzeby inwestycji "Rozbudowa drogi wojewódzkiej nr 546 na odcinku od km 10+791,00 do km 13+103,20 od Bierzgłowa (przystanek PKS) do Łubianki (skrzyżowanie z drogą wojewódzką nr 553)". Wykup gruntów nie będzie sfinansowany w 2018 r. Środki od gminy w kwocie 247.841 zł przenosi się do zadania pn. </t>
    </r>
    <r>
      <rPr>
        <i/>
        <sz val="10"/>
        <rFont val="Times New Roman"/>
        <family val="1"/>
      </rPr>
      <t xml:space="preserve">"Modernizacja dróg wojewódzkich, grupa III - Kujawsko-pomorskiego planu spójności komunikacji drogowej i kolejowej 2014-2020" </t>
    </r>
    <r>
      <rPr>
        <sz val="10"/>
        <rFont val="Times New Roman"/>
        <family val="1"/>
      </rPr>
      <t>z przeznaczeniem na budowę ciągu pieszo-rowerowego wzdłuż powyższej drogi.</t>
    </r>
  </si>
  <si>
    <r>
      <t xml:space="preserve">Określa się dotację od gminy Łubianka w kwocie 247.841 zł na budowę ciągu pieszo-rowerowego w ramach inwestycji "Rozbudowa drogi wojewódzkiej nr 546 na odcinku od km 10+791,00 do km 13+103,20 od Bierzgłowa (przystanek PKS) do Łubianki (skrzyżowanie z drogą wojewódzką nr 553)" ujętej w zakresie zadania pn. </t>
    </r>
    <r>
      <rPr>
        <i/>
        <sz val="10"/>
        <rFont val="Times New Roman"/>
        <family val="1"/>
      </rPr>
      <t>"Modernizacja dróg wojewódzkich, grupa III - Kujawsko-pomorskiego planu spójności komunikacji drogowej i kolejowej 2014-2020".</t>
    </r>
  </si>
  <si>
    <t xml:space="preserve">       - przeniesienie planowanych wydatków inwestycyjnych między podziałkami klasyfikacji budżetowej w kwocie 1.581.841 zł w celu 
         zabezpieczenia środków dla partnerów projektu na zakup infrastruktury informatycznej niezbędnej do realizacji projektu;</t>
  </si>
  <si>
    <r>
      <t xml:space="preserve">    2) projekt pn. </t>
    </r>
    <r>
      <rPr>
        <i/>
        <sz val="10"/>
        <rFont val="Times New Roman"/>
        <family val="1"/>
      </rPr>
      <t xml:space="preserve">"Budowa kujawsko-pomorskiego systemu udostępniania elektronicznej dokumentacji medycznej - I etap" - </t>
    </r>
    <r>
      <rPr>
        <sz val="10"/>
        <rFont val="Times New Roman"/>
        <family val="1"/>
      </rPr>
      <t>zmniejszenie 
        wydatków o kwotę 83.903 zł w związku z przeniesieniem części kosztów zarządzania projektem na lata następne. Ogólna wartość projektu nie 
        ulega zmianie;</t>
    </r>
  </si>
  <si>
    <r>
      <t xml:space="preserve">Zmniejsza się o kwotę 1.445.000 zł wydatki zaplanowane na projekt pn. </t>
    </r>
    <r>
      <rPr>
        <i/>
        <sz val="10"/>
        <rFont val="Times New Roman"/>
        <family val="1"/>
      </rPr>
      <t xml:space="preserve">"Kooperacja-efektywna i skuteczna" </t>
    </r>
    <r>
      <rPr>
        <sz val="10"/>
        <rFont val="Times New Roman"/>
        <family val="1"/>
      </rPr>
      <t xml:space="preserve">realizowany przez Regionalny Ośrodek Polityki Społecznej w Toruniu w ramach Programu Operacyjnego Wiedza Edukacja Rozwój 2014-2020, Działania 2.5. Zmiana wynika w szczególności z przedłużającej się procedury ustalenia trybu wyboru wykonawców prac badawczych oraz przesunięcia terminu realizacji części przedsięwzięć. Środki przeniesione zostają na lata następne. Ogólna wartość projektu nie ulega zmianie. </t>
    </r>
  </si>
  <si>
    <t xml:space="preserve"> - w części ujętej w planie finansowym Urzędu Marszałkowskiego o kwotę 26.127 zł. Środki przeniesione zostają do planów finansowych jednostek
   oświatowych z przeznaczeniem na indywidualne formy doskonalenia zawodowego dyrektorów oraz nauczycieli, sklasyfikowane również 
   w rozdziale 80146.</t>
  </si>
  <si>
    <r>
      <t xml:space="preserve">W projekcie pn. </t>
    </r>
    <r>
      <rPr>
        <i/>
        <sz val="10"/>
        <rFont val="Times New Roman"/>
        <family val="1"/>
      </rPr>
      <t>"Utworzenie ośrodka edukacji przyrodniczej Krajeńskiego Parku Krajobrazowego"</t>
    </r>
    <r>
      <rPr>
        <sz val="10"/>
        <rFont val="Times New Roman"/>
        <family val="1"/>
      </rPr>
      <t xml:space="preserve"> realizowanym w ramach RPO WK-P 2014-2020, Działania 4.5 przez Krajeński Park Krajobrazowy dokonuje się zmniejszenia wydatków finansowanych z budżetu środków europejskich o kwotę 99 zł przy jednoczesnym zwiększeniu wydatków finansowanych ze środków własnych województwa. Zmiana dokonywana jest w celu dostosowania planu wydatków do przyznanego dofinansowania.</t>
    </r>
  </si>
  <si>
    <t xml:space="preserve">     - o kwotę 247.842 zł od gminy Łubianka zaplanowaną na wykup gruntów na potrzeby inwestycji "Rozbudowa drogi wojewódzkiej nr 546 na 
       odcinku od km 10+791,00 do km 13+103,20 od Bierzgłowa (przystanek PKS) do Łubianki (skrzyżowanie z drogą wojewódzką nr 553)" w związku
       z trwającą procedurą odszkodowawczą dla przejętych gruntów i brakiem możliwości wypłaty odszkodowań w 2018 r.</t>
  </si>
  <si>
    <r>
      <t xml:space="preserve">i zmniejsza wydatki w części klasyfikowanej w powyższym rozdziale na zadanie pn. </t>
    </r>
    <r>
      <rPr>
        <i/>
        <sz val="10"/>
        <rFont val="Times New Roman"/>
        <family val="1"/>
      </rPr>
      <t xml:space="preserve">"Przywrócenie równowagi ekologicznej na terenach gmin województwa kujawsko-pomorskiego w związku z budową autostrady A1 w latach 2011-2015" </t>
    </r>
    <r>
      <rPr>
        <sz val="10"/>
        <rFont val="Times New Roman"/>
        <family val="1"/>
      </rPr>
      <t>o kwotę 69.806 zł. Zmiana wynika ze złożonego do Wojewódzkiego Funduszu Ochrony Środowiska i Gospodarki Wodnej w Toruniu zaktualizowanego zbiorczego harmonogramu rzeczowo-finansowego zadania, który oczekuje na akceptację. Wskazane gminy złożyły wniosek o możliwość wykorzystania środków z Funduszu w 2019 r.</t>
    </r>
  </si>
  <si>
    <r>
      <t xml:space="preserve">Odstępuje się od udzielenia gminie Brześć Kujawski pomocy finansowej w kwocie 45.710 zł na realizację inwestycji pn. "Budowa urządzeń wodnych do poboru i przerzutu wód z rzeki Zgłowiączki do jeziora Cmentowo w Brześciu Kujawskim" i zmniejsza wydatki w części klasyfikowanej w powyższym rozdziale na zadanie pn. </t>
    </r>
    <r>
      <rPr>
        <i/>
        <sz val="10"/>
        <rFont val="Times New Roman"/>
        <family val="1"/>
      </rPr>
      <t xml:space="preserve">"Przywrócenie równowagi ekologicznej na terenach gmin województwa kujawsko-pomorskiego w związku z budową autostrady A1 w latach 2011-2015". </t>
    </r>
    <r>
      <rPr>
        <sz val="10"/>
        <rFont val="Times New Roman"/>
        <family val="1"/>
      </rPr>
      <t>Zmiana wynika ze złożonego do Wojewódzkiego Funduszu Ochrony Środowiska i Gospodarki Wodnej w Toruniu zaktualizowanego zbiorczego harmonogramu rzeczowo-finansowego zadania, który oczekuje na akceptację. Gmina złożyła wniosek o możliwość wykorzystania środków z Funduszu w 2019 r.</t>
    </r>
  </si>
  <si>
    <r>
      <t xml:space="preserve">Odstępuje się od udzielenia gminie Kowal pomocy finansowej w kwocie 15.000 zł na realizację inwestycji pn. "Budowa energooszczędnego oświetlenia ulicznego na terenie gminy Kowal" i zmniejsza wydatki w części klasyfikowanej w powyższym rozdziale na zadanie pn. </t>
    </r>
    <r>
      <rPr>
        <i/>
        <sz val="10"/>
        <rFont val="Times New Roman"/>
        <family val="1"/>
      </rPr>
      <t xml:space="preserve">"Przywrócenie równowagi ekologicznej na terenach gmin województwa kujawsko-pomorskiego w związku z budową autostrady A1 w latach 2011-2015". </t>
    </r>
    <r>
      <rPr>
        <sz val="10"/>
        <rFont val="Times New Roman"/>
        <family val="1"/>
      </rPr>
      <t>Zmiana wynika ze złożonego do Wojewódzkiego Funduszu Ochrony Środowiska i Gospodarki Wodnej w Toruniu zaktualizowanego zbiorczego harmonogramu rzeczowo-finansowego zadania, który oczekuje na akceptację. Gmina złożyła wniosek o możliwość wykorzystania środków z Funduszu w 2019 r.</t>
    </r>
  </si>
  <si>
    <r>
      <t xml:space="preserve">Odstępuje się od udzielenia gminie Kowal pomocy finansowej w kwocie 1.500 zł na realizację inwestycji pn. "Modernizacja instalacji CO w świetlicy wiejskiej w miejscowości Dębniaki" i zmniejsza wydatki w części klasyfikowanej w powyższym rozdziale na zadanie pn. </t>
    </r>
    <r>
      <rPr>
        <i/>
        <sz val="10"/>
        <rFont val="Times New Roman"/>
        <family val="1"/>
      </rPr>
      <t xml:space="preserve">"Przywrócenie równowagi ekologicznej na terenach gmin województwa kujawsko-pomorskiego w związku z budową autostrady A1 w latach 2011-2015". </t>
    </r>
    <r>
      <rPr>
        <sz val="10"/>
        <rFont val="Times New Roman"/>
        <family val="1"/>
      </rPr>
      <t>Zmiana wynika ze złożonego do Wojewódzkiego Funduszu Ochrony Środowiska i Gospodarki Wodnej w Toruniu zaktualizowanego zbiorczego harmonogramu rzeczowo-finansowego zadania, który oczekuje na akceptację. Gmina złożyła wniosek o możliwość wykorzystania środków z Funduszu w 2019 r.</t>
    </r>
  </si>
  <si>
    <r>
      <t xml:space="preserve">Zmniejsza się o kwotę 48.000 zł wydatki zaplanowane na zadanie własne pn. </t>
    </r>
    <r>
      <rPr>
        <i/>
        <sz val="10"/>
        <rFont val="Times New Roman"/>
        <family val="1"/>
      </rPr>
      <t>"Urząd Marszałkowski w Toruniu - zakupy inwestycyjne"</t>
    </r>
    <r>
      <rPr>
        <sz val="10"/>
        <rFont val="Times New Roman"/>
        <family val="1"/>
      </rPr>
      <t xml:space="preserve"> przy jednoczesnym określeniu wydatków na zadanie własne pn.  </t>
    </r>
    <r>
      <rPr>
        <i/>
        <sz val="10"/>
        <rFont val="Times New Roman"/>
        <family val="1"/>
      </rPr>
      <t>"Urząd Marszałkowski w Toruniu - wydatki inwestycyjne"</t>
    </r>
    <r>
      <rPr>
        <sz val="10"/>
        <rFont val="Times New Roman"/>
        <family val="1"/>
      </rPr>
      <t>. Zmiana wynika z konieczności dostosowania klasyfikacji budżetowej do bieżących potrzeb.</t>
    </r>
  </si>
  <si>
    <t>Zwiększa się o kwotę 606.100 zł wydatki zaplanowane na bieżące utrzymanie Urzędu Marszałkowskiego w celu zabezpieczenia środków na pokrycie kosztów funkcjonowania jednostki.</t>
  </si>
  <si>
    <t>Powyższe zmiany dokonywane są w celu dostosowania planu wydatków do zaakceptowanego przez Ministerstwo Inwestycji i Rozwoju wniosku o zmianę Rocznego planu udzielania dotacji celowej z budżetu państwa dla województwa kujawsko-pomorskiego w 2018 roku oraz do przyjętych projektów zmian: Wieloletniego Planu Działań "Sprawne zarządzanie i wdrażanie RPO WK-P na lata 2018-2020" i Rocznego Planu Działań "Informacja i promocja RPO WK-P na 2018 r." dla Pomocy Technicznej Regionalnego Programu Operacyjnego Województwa Kujawsko-Pomorskiego 2014-2020.</t>
  </si>
  <si>
    <r>
      <t xml:space="preserve"> - o kwotę 234.781 zł na wieloletnie zadanie inwestycyjne  pn. </t>
    </r>
    <r>
      <rPr>
        <i/>
        <sz val="10"/>
        <rFont val="Times New Roman"/>
        <family val="1"/>
      </rPr>
      <t xml:space="preserve">"Rozbudowa Specjalnego Ośrodka Szkolno-Wychowawczego im. J. Korczaka 
   w Toruniu", </t>
    </r>
    <r>
      <rPr>
        <sz val="10"/>
        <rFont val="Times New Roman"/>
        <family val="1"/>
      </rPr>
      <t>w związku z unieważnieniem kolejnych postępowań przetargowych ogłaszanych przez Miejski Zarząd Dróg w Toruniu (zbyt 
   wysoka cena najkorzystniejszej oferty) i braku możliwości sfinansowania w roku 2018  kosztów budowy sieci i przyłącza wodociągowego oraz 
   przyłącza kanalizacji deszczowej do Ośrodka;</t>
    </r>
  </si>
  <si>
    <r>
      <t xml:space="preserve">W związku z urealnieniem planowanych dochodów stanowiących 3% odpis od wpływów z tytułu opłat za korzystanie ze środowiska i administracyjnych kar pieniężnych pobieranych na podstawie ustawy z dnia 27 kwietnia 2001 Prawo ochrony środowiska, zwiększa się wydatki zaplanowane na zadanie własne pn. </t>
    </r>
    <r>
      <rPr>
        <i/>
        <sz val="10"/>
        <rFont val="Times New Roman"/>
        <family val="1"/>
      </rPr>
      <t xml:space="preserve">"Obsługa opłat środowiskowych i produktowych" </t>
    </r>
    <r>
      <rPr>
        <sz val="10"/>
        <rFont val="Times New Roman"/>
        <family val="1"/>
      </rPr>
      <t>w części ujętej w powyższym rozdziale o kwotę 25.000 zł. Jednocześnie dokonuje się przeniesienia planowanych wydatków między podziałkami klasyfikacji budżetowej w kwocie 41.260 zł w celu dostosowania planu wydatków do bieżących potrzeb.</t>
    </r>
  </si>
  <si>
    <r>
      <t xml:space="preserve">Zmniejsza się o kwotę 30.000 zł wydatki zaplanowane na zadanie własne pn. </t>
    </r>
    <r>
      <rPr>
        <i/>
        <sz val="10"/>
        <rFont val="Times New Roman"/>
        <family val="1"/>
      </rPr>
      <t>"Mała infrastruktura rekreacyjno-sportowa - pomoc finansowa",</t>
    </r>
    <r>
      <rPr>
        <sz val="10"/>
        <rFont val="Times New Roman"/>
        <family val="1"/>
      </rPr>
      <t xml:space="preserve"> w związku z rezygnacją 3 jednostek samorządu terytorialnego (Powiat Bydgoski, Gmina Koronowo i Gmina Szubin) z przyznanego dofinansowania w wyniku problemów z wyłonieniem wykonawcy lub braku możliwości zrealizowania zadania w 2018 r.</t>
    </r>
  </si>
  <si>
    <r>
      <t xml:space="preserve">Zmniejsza się o kwotę 820.000 zł wydatki zaplanowane na zadanie własne pn. </t>
    </r>
    <r>
      <rPr>
        <i/>
        <sz val="10"/>
        <rFont val="Times New Roman"/>
        <family val="1"/>
      </rPr>
      <t xml:space="preserve">"Realizacja ustawy o ochronie gruntów rolnych i leśnych" </t>
    </r>
    <r>
      <rPr>
        <sz val="10"/>
        <rFont val="Times New Roman"/>
        <family val="1"/>
      </rPr>
      <t>w związku z rezygnacją 8 gmin (Czernikowo, Jabłonowo Pomorskie, Grudziądz, Koronowo, Ciechocin, Rogóźno, Sępólno Krajeńskie, Nakło nad Notecią) z realizacji inwestycji drogowych w zakresie budowy i modernizacji dróg dojazdowych do gruntów rolnych na terenie województwa kujawsko-pomorskiego.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</si>
</sst>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7" fillId="0" borderId="0" xfId="52" applyFont="1" applyFill="1" applyAlignment="1" applyProtection="1">
      <alignment horizontal="center" vertical="center"/>
      <protection/>
    </xf>
    <xf numFmtId="0" fontId="7" fillId="0" borderId="0" xfId="52" applyFont="1" applyFill="1" applyAlignment="1" applyProtection="1">
      <alignment vertical="center" wrapText="1"/>
      <protection/>
    </xf>
    <xf numFmtId="3" fontId="7" fillId="0" borderId="0" xfId="52" applyNumberFormat="1" applyFont="1" applyFill="1" applyAlignment="1" applyProtection="1">
      <alignment vertical="center"/>
      <protection/>
    </xf>
    <xf numFmtId="0" fontId="7" fillId="0" borderId="0" xfId="52" applyFont="1" applyFill="1" applyAlignment="1" applyProtection="1">
      <alignment vertical="center"/>
      <protection/>
    </xf>
    <xf numFmtId="0" fontId="3" fillId="0" borderId="0" xfId="52" applyFont="1" applyFill="1" applyAlignment="1" applyProtection="1">
      <alignment horizontal="justify" vertical="center" wrapText="1"/>
      <protection/>
    </xf>
    <xf numFmtId="0" fontId="3" fillId="0" borderId="0" xfId="52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justify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52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10" xfId="52" applyFont="1" applyFill="1" applyBorder="1" applyAlignment="1" applyProtection="1">
      <alignment horizontal="center" vertical="center" wrapText="1"/>
      <protection/>
    </xf>
    <xf numFmtId="3" fontId="6" fillId="0" borderId="10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justify" vertical="top" wrapText="1"/>
      <protection/>
    </xf>
    <xf numFmtId="3" fontId="3" fillId="0" borderId="0" xfId="0" applyNumberFormat="1" applyFont="1" applyFill="1" applyAlignment="1" applyProtection="1">
      <alignment horizontal="justify" vertical="top" wrapText="1"/>
      <protection/>
    </xf>
    <xf numFmtId="0" fontId="8" fillId="33" borderId="0" xfId="52" applyFont="1" applyFill="1" applyAlignment="1" applyProtection="1">
      <alignment horizontal="center"/>
      <protection/>
    </xf>
    <xf numFmtId="0" fontId="8" fillId="33" borderId="0" xfId="52" applyFont="1" applyFill="1" applyAlignment="1" applyProtection="1">
      <alignment wrapText="1"/>
      <protection/>
    </xf>
    <xf numFmtId="3" fontId="8" fillId="33" borderId="0" xfId="52" applyNumberFormat="1" applyFont="1" applyFill="1" applyAlignment="1" applyProtection="1">
      <alignment/>
      <protection/>
    </xf>
    <xf numFmtId="0" fontId="8" fillId="0" borderId="0" xfId="52" applyFont="1" applyFill="1" applyAlignment="1" applyProtection="1">
      <alignment/>
      <protection/>
    </xf>
    <xf numFmtId="0" fontId="3" fillId="0" borderId="0" xfId="52" applyFont="1" applyFill="1" applyAlignment="1" applyProtection="1">
      <alignment horizontal="center"/>
      <protection/>
    </xf>
    <xf numFmtId="0" fontId="3" fillId="0" borderId="0" xfId="52" applyFont="1" applyFill="1" applyAlignment="1" applyProtection="1">
      <alignment horizontal="left" wrapText="1"/>
      <protection/>
    </xf>
    <xf numFmtId="3" fontId="3" fillId="0" borderId="0" xfId="52" applyNumberFormat="1" applyFont="1" applyFill="1" applyAlignment="1" applyProtection="1">
      <alignment horizontal="left" wrapText="1"/>
      <protection/>
    </xf>
    <xf numFmtId="0" fontId="3" fillId="0" borderId="0" xfId="52" applyFont="1" applyFill="1" applyProtection="1">
      <alignment/>
      <protection/>
    </xf>
    <xf numFmtId="0" fontId="3" fillId="0" borderId="11" xfId="52" applyFont="1" applyFill="1" applyBorder="1" applyAlignment="1" applyProtection="1">
      <alignment horizontal="center" vertical="center"/>
      <protection/>
    </xf>
    <xf numFmtId="0" fontId="5" fillId="0" borderId="11" xfId="52" applyFont="1" applyFill="1" applyBorder="1" applyAlignment="1" applyProtection="1">
      <alignment vertical="center" wrapText="1"/>
      <protection/>
    </xf>
    <xf numFmtId="4" fontId="3" fillId="0" borderId="11" xfId="52" applyNumberFormat="1" applyFont="1" applyFill="1" applyBorder="1" applyAlignment="1" applyProtection="1">
      <alignment vertical="center"/>
      <protection/>
    </xf>
    <xf numFmtId="3" fontId="3" fillId="0" borderId="11" xfId="52" applyNumberFormat="1" applyFont="1" applyFill="1" applyBorder="1" applyAlignment="1" applyProtection="1">
      <alignment vertical="center"/>
      <protection/>
    </xf>
    <xf numFmtId="0" fontId="3" fillId="0" borderId="0" xfId="52" applyFont="1" applyFill="1" applyAlignment="1" applyProtection="1">
      <alignment vertical="center"/>
      <protection/>
    </xf>
    <xf numFmtId="0" fontId="3" fillId="0" borderId="0" xfId="52" applyFont="1" applyFill="1" applyAlignment="1" applyProtection="1">
      <alignment horizontal="center" vertical="center"/>
      <protection/>
    </xf>
    <xf numFmtId="0" fontId="5" fillId="0" borderId="11" xfId="52" applyFont="1" applyFill="1" applyBorder="1" applyAlignment="1" applyProtection="1">
      <alignment horizontal="center" vertical="center"/>
      <protection/>
    </xf>
    <xf numFmtId="49" fontId="5" fillId="0" borderId="11" xfId="52" applyNumberFormat="1" applyFont="1" applyFill="1" applyBorder="1" applyAlignment="1" applyProtection="1">
      <alignment horizontal="center" vertical="center"/>
      <protection/>
    </xf>
    <xf numFmtId="3" fontId="5" fillId="0" borderId="11" xfId="52" applyNumberFormat="1" applyFont="1" applyFill="1" applyBorder="1" applyAlignment="1" applyProtection="1">
      <alignment vertical="center"/>
      <protection/>
    </xf>
    <xf numFmtId="0" fontId="5" fillId="0" borderId="0" xfId="52" applyFont="1" applyFill="1" applyAlignment="1" applyProtection="1">
      <alignment vertical="center"/>
      <protection/>
    </xf>
    <xf numFmtId="49" fontId="7" fillId="0" borderId="0" xfId="52" applyNumberFormat="1" applyFont="1" applyFill="1" applyAlignment="1" applyProtection="1">
      <alignment horizontal="center" vertical="center"/>
      <protection/>
    </xf>
    <xf numFmtId="0" fontId="5" fillId="0" borderId="0" xfId="52" applyFont="1" applyFill="1" applyBorder="1" applyAlignment="1" applyProtection="1">
      <alignment horizontal="center" vertical="center"/>
      <protection/>
    </xf>
    <xf numFmtId="49" fontId="5" fillId="0" borderId="0" xfId="52" applyNumberFormat="1" applyFont="1" applyFill="1" applyBorder="1" applyAlignment="1" applyProtection="1">
      <alignment horizontal="center" vertical="center"/>
      <protection/>
    </xf>
    <xf numFmtId="0" fontId="5" fillId="0" borderId="0" xfId="52" applyFont="1" applyFill="1" applyBorder="1" applyAlignment="1" applyProtection="1">
      <alignment vertical="center"/>
      <protection/>
    </xf>
    <xf numFmtId="3" fontId="3" fillId="0" borderId="0" xfId="52" applyNumberFormat="1" applyFont="1" applyFill="1" applyAlignment="1" applyProtection="1">
      <alignment horizontal="justify" vertical="center" wrapText="1"/>
      <protection/>
    </xf>
    <xf numFmtId="0" fontId="3" fillId="0" borderId="0" xfId="52" applyFont="1" applyFill="1" applyAlignment="1" applyProtection="1">
      <alignment horizontal="justify" wrapText="1"/>
      <protection/>
    </xf>
    <xf numFmtId="0" fontId="7" fillId="0" borderId="0" xfId="52" applyFont="1" applyFill="1" applyAlignment="1" applyProtection="1">
      <alignment horizontal="center" vertical="top"/>
      <protection/>
    </xf>
    <xf numFmtId="0" fontId="7" fillId="0" borderId="0" xfId="52" applyFont="1" applyFill="1" applyAlignment="1" applyProtection="1">
      <alignment wrapText="1"/>
      <protection/>
    </xf>
    <xf numFmtId="3" fontId="7" fillId="0" borderId="0" xfId="52" applyNumberFormat="1" applyFont="1" applyFill="1" applyAlignment="1" applyProtection="1">
      <alignment/>
      <protection/>
    </xf>
    <xf numFmtId="0" fontId="3" fillId="0" borderId="0" xfId="52" applyFont="1" applyFill="1" applyBorder="1" applyAlignment="1" applyProtection="1">
      <alignment horizontal="left" wrapText="1"/>
      <protection/>
    </xf>
    <xf numFmtId="0" fontId="3" fillId="0" borderId="0" xfId="52" applyFont="1" applyFill="1" applyAlignment="1" applyProtection="1">
      <alignment horizontal="center" wrapText="1"/>
      <protection/>
    </xf>
    <xf numFmtId="164" fontId="3" fillId="0" borderId="0" xfId="52" applyNumberFormat="1" applyFont="1" applyFill="1" applyAlignment="1" applyProtection="1">
      <alignment horizontal="right" wrapText="1"/>
      <protection/>
    </xf>
    <xf numFmtId="0" fontId="3" fillId="0" borderId="0" xfId="52" applyFont="1" applyFill="1" applyAlignment="1" applyProtection="1">
      <alignment horizontal="center" vertical="center" wrapText="1"/>
      <protection/>
    </xf>
    <xf numFmtId="164" fontId="3" fillId="0" borderId="0" xfId="52" applyNumberFormat="1" applyFont="1" applyFill="1" applyAlignment="1" applyProtection="1">
      <alignment horizontal="right" vertical="center" wrapText="1"/>
      <protection/>
    </xf>
    <xf numFmtId="0" fontId="3" fillId="0" borderId="0" xfId="52" applyFont="1" applyFill="1" applyBorder="1" applyAlignment="1" applyProtection="1">
      <alignment wrapText="1"/>
      <protection/>
    </xf>
    <xf numFmtId="0" fontId="3" fillId="0" borderId="0" xfId="52" applyFont="1" applyFill="1" applyAlignment="1" applyProtection="1">
      <alignment horizontal="justify" vertical="top" wrapText="1"/>
      <protection/>
    </xf>
    <xf numFmtId="4" fontId="5" fillId="0" borderId="11" xfId="52" applyNumberFormat="1" applyFont="1" applyFill="1" applyBorder="1" applyAlignment="1" applyProtection="1">
      <alignment vertical="center"/>
      <protection/>
    </xf>
    <xf numFmtId="0" fontId="5" fillId="0" borderId="0" xfId="52" applyFont="1" applyFill="1" applyProtection="1">
      <alignment/>
      <protection/>
    </xf>
    <xf numFmtId="0" fontId="7" fillId="0" borderId="0" xfId="52" applyFont="1" applyFill="1" applyAlignment="1" applyProtection="1">
      <alignment horizontal="justify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0" fontId="7" fillId="0" borderId="0" xfId="52" applyFont="1" applyFill="1" applyAlignment="1" applyProtection="1">
      <alignment horizontal="justify" vertical="center" wrapText="1"/>
      <protection/>
    </xf>
    <xf numFmtId="0" fontId="5" fillId="0" borderId="11" xfId="52" applyFont="1" applyFill="1" applyBorder="1" applyAlignment="1" applyProtection="1">
      <alignment horizontal="center" vertical="top"/>
      <protection/>
    </xf>
    <xf numFmtId="0" fontId="5" fillId="0" borderId="11" xfId="52" applyFont="1" applyFill="1" applyBorder="1" applyAlignment="1" applyProtection="1">
      <alignment wrapText="1"/>
      <protection/>
    </xf>
    <xf numFmtId="3" fontId="5" fillId="0" borderId="11" xfId="52" applyNumberFormat="1" applyFont="1" applyFill="1" applyBorder="1" applyAlignment="1" applyProtection="1">
      <alignment/>
      <protection/>
    </xf>
    <xf numFmtId="0" fontId="3" fillId="0" borderId="0" xfId="52" applyFont="1" applyFill="1" applyAlignment="1" applyProtection="1">
      <alignment horizontal="center" vertical="top"/>
      <protection/>
    </xf>
    <xf numFmtId="0" fontId="3" fillId="0" borderId="0" xfId="52" applyFont="1" applyFill="1" applyAlignment="1" applyProtection="1">
      <alignment vertical="top"/>
      <protection/>
    </xf>
    <xf numFmtId="0" fontId="8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wrapText="1"/>
      <protection/>
    </xf>
    <xf numFmtId="3" fontId="8" fillId="33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wrapText="1"/>
      <protection/>
    </xf>
    <xf numFmtId="3" fontId="3" fillId="0" borderId="0" xfId="0" applyNumberFormat="1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3" fillId="0" borderId="0" xfId="54" applyFont="1" applyFill="1" applyAlignment="1" applyProtection="1">
      <alignment horizontal="justify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3" fontId="3" fillId="0" borderId="0" xfId="54" applyNumberFormat="1" applyFont="1" applyFill="1" applyAlignment="1" applyProtection="1">
      <alignment horizontal="justify" vertical="center" wrapText="1"/>
      <protection/>
    </xf>
    <xf numFmtId="3" fontId="7" fillId="0" borderId="0" xfId="52" applyNumberFormat="1" applyFont="1" applyFill="1" applyAlignment="1" applyProtection="1">
      <alignment horizontal="right" vertical="center"/>
      <protection/>
    </xf>
    <xf numFmtId="49" fontId="3" fillId="0" borderId="0" xfId="52" applyNumberFormat="1" applyFont="1" applyFill="1" applyAlignment="1" applyProtection="1">
      <alignment horizontal="right" vertical="center"/>
      <protection/>
    </xf>
    <xf numFmtId="49" fontId="3" fillId="0" borderId="0" xfId="52" applyNumberFormat="1" applyFont="1" applyFill="1" applyAlignment="1" applyProtection="1">
      <alignment horizontal="justify" vertical="center" wrapText="1"/>
      <protection/>
    </xf>
    <xf numFmtId="4" fontId="5" fillId="0" borderId="11" xfId="0" applyNumberFormat="1" applyFont="1" applyFill="1" applyBorder="1" applyAlignment="1" applyProtection="1">
      <alignment vertical="center"/>
      <protection/>
    </xf>
    <xf numFmtId="0" fontId="7" fillId="0" borderId="0" xfId="52" applyFont="1" applyFill="1" applyAlignment="1" applyProtection="1">
      <alignment vertical="top"/>
      <protection/>
    </xf>
    <xf numFmtId="3" fontId="3" fillId="0" borderId="0" xfId="52" applyNumberFormat="1" applyFont="1" applyFill="1" applyAlignment="1" applyProtection="1">
      <alignment horizontal="justify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0" xfId="52" applyNumberFormat="1" applyFont="1" applyFill="1" applyAlignment="1" applyProtection="1">
      <alignment horizontal="center" vertical="center"/>
      <protection/>
    </xf>
    <xf numFmtId="0" fontId="7" fillId="0" borderId="0" xfId="52" applyNumberFormat="1" applyFont="1" applyFill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horizontal="center" vertical="center"/>
      <protection/>
    </xf>
    <xf numFmtId="0" fontId="5" fillId="0" borderId="12" xfId="52" applyFont="1" applyFill="1" applyBorder="1" applyAlignment="1" applyProtection="1">
      <alignment horizontal="center" vertical="center"/>
      <protection/>
    </xf>
    <xf numFmtId="0" fontId="5" fillId="0" borderId="12" xfId="52" applyFont="1" applyFill="1" applyBorder="1" applyAlignment="1" applyProtection="1">
      <alignment vertical="center" wrapText="1"/>
      <protection/>
    </xf>
    <xf numFmtId="3" fontId="5" fillId="0" borderId="12" xfId="52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3" fontId="5" fillId="33" borderId="13" xfId="0" applyNumberFormat="1" applyFont="1" applyFill="1" applyBorder="1" applyAlignment="1" applyProtection="1">
      <alignment/>
      <protection/>
    </xf>
    <xf numFmtId="0" fontId="3" fillId="0" borderId="10" xfId="52" applyFont="1" applyFill="1" applyBorder="1" applyAlignment="1" applyProtection="1">
      <alignment horizontal="center" vertical="center"/>
      <protection/>
    </xf>
    <xf numFmtId="4" fontId="3" fillId="0" borderId="10" xfId="52" applyNumberFormat="1" applyFont="1" applyFill="1" applyBorder="1" applyAlignment="1" applyProtection="1">
      <alignment vertical="center"/>
      <protection/>
    </xf>
    <xf numFmtId="3" fontId="3" fillId="0" borderId="10" xfId="52" applyNumberFormat="1" applyFont="1" applyFill="1" applyBorder="1" applyAlignment="1" applyProtection="1">
      <alignment vertical="center"/>
      <protection/>
    </xf>
    <xf numFmtId="0" fontId="5" fillId="0" borderId="0" xfId="52" applyFont="1" applyFill="1" applyAlignment="1" applyProtection="1">
      <alignment horizontal="left" vertical="center"/>
      <protection/>
    </xf>
    <xf numFmtId="4" fontId="10" fillId="0" borderId="10" xfId="52" applyNumberFormat="1" applyFont="1" applyFill="1" applyBorder="1" applyAlignment="1" applyProtection="1">
      <alignment vertical="center"/>
      <protection/>
    </xf>
    <xf numFmtId="3" fontId="10" fillId="0" borderId="10" xfId="52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3" fontId="3" fillId="0" borderId="0" xfId="0" applyNumberFormat="1" applyFont="1" applyFill="1" applyAlignment="1" applyProtection="1">
      <alignment horizontal="justify" vertical="center" wrapText="1"/>
      <protection/>
    </xf>
    <xf numFmtId="3" fontId="8" fillId="33" borderId="0" xfId="52" applyNumberFormat="1" applyFont="1" applyFill="1" applyProtection="1">
      <alignment/>
      <protection/>
    </xf>
    <xf numFmtId="0" fontId="3" fillId="0" borderId="0" xfId="52" applyFont="1" applyFill="1" applyAlignment="1" applyProtection="1">
      <alignment wrapText="1"/>
      <protection/>
    </xf>
    <xf numFmtId="3" fontId="3" fillId="0" borderId="0" xfId="52" applyNumberFormat="1" applyFont="1" applyFill="1" applyAlignment="1" applyProtection="1">
      <alignment wrapText="1"/>
      <protection/>
    </xf>
    <xf numFmtId="0" fontId="3" fillId="0" borderId="0" xfId="52" applyFont="1" applyFill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wrapText="1"/>
      <protection/>
    </xf>
    <xf numFmtId="3" fontId="3" fillId="0" borderId="0" xfId="0" applyNumberFormat="1" applyFont="1" applyFill="1" applyAlignment="1" applyProtection="1">
      <alignment/>
      <protection/>
    </xf>
    <xf numFmtId="0" fontId="3" fillId="0" borderId="0" xfId="52" applyFont="1" applyFill="1" applyAlignment="1" applyProtection="1">
      <alignment horizontal="justify" vertical="center" wrapText="1"/>
      <protection/>
    </xf>
    <xf numFmtId="0" fontId="3" fillId="0" borderId="0" xfId="52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Alignment="1" applyProtection="1">
      <alignment horizontal="justify" vertical="center" wrapText="1"/>
      <protection/>
    </xf>
    <xf numFmtId="0" fontId="3" fillId="0" borderId="0" xfId="52" applyFont="1" applyFill="1" applyAlignment="1" applyProtection="1">
      <alignment horizontal="justify" wrapText="1"/>
      <protection/>
    </xf>
    <xf numFmtId="0" fontId="3" fillId="0" borderId="0" xfId="52" applyFont="1" applyFill="1" applyAlignment="1" applyProtection="1">
      <alignment horizontal="left" vertical="center" wrapText="1"/>
      <protection/>
    </xf>
    <xf numFmtId="0" fontId="3" fillId="0" borderId="0" xfId="52" applyFont="1" applyFill="1" applyBorder="1" applyAlignment="1" applyProtection="1">
      <alignment horizontal="justify" wrapText="1"/>
      <protection/>
    </xf>
    <xf numFmtId="0" fontId="3" fillId="0" borderId="0" xfId="53" applyFont="1" applyFill="1" applyAlignment="1" applyProtection="1">
      <alignment horizontal="justify" wrapText="1"/>
      <protection/>
    </xf>
    <xf numFmtId="0" fontId="3" fillId="0" borderId="0" xfId="52" applyFont="1" applyFill="1" applyBorder="1" applyAlignment="1" applyProtection="1">
      <alignment horizontal="left" vertical="center" wrapText="1"/>
      <protection/>
    </xf>
    <xf numFmtId="0" fontId="3" fillId="0" borderId="0" xfId="52" applyFont="1" applyFill="1" applyBorder="1" applyAlignment="1" applyProtection="1">
      <alignment horizontal="left" wrapText="1"/>
      <protection/>
    </xf>
    <xf numFmtId="0" fontId="3" fillId="0" borderId="14" xfId="52" applyFont="1" applyFill="1" applyBorder="1" applyAlignment="1" applyProtection="1">
      <alignment horizontal="left" vertical="center" wrapText="1"/>
      <protection/>
    </xf>
    <xf numFmtId="0" fontId="0" fillId="0" borderId="15" xfId="52" applyFill="1" applyBorder="1" applyProtection="1">
      <alignment/>
      <protection/>
    </xf>
    <xf numFmtId="0" fontId="3" fillId="0" borderId="16" xfId="52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justify" vertical="center" wrapText="1"/>
      <protection/>
    </xf>
    <xf numFmtId="0" fontId="3" fillId="0" borderId="15" xfId="52" applyFont="1" applyFill="1" applyBorder="1" applyAlignment="1" applyProtection="1">
      <alignment horizontal="left" vertical="center" wrapText="1"/>
      <protection/>
    </xf>
    <xf numFmtId="0" fontId="8" fillId="33" borderId="0" xfId="52" applyFont="1" applyFill="1" applyAlignment="1" applyProtection="1">
      <alignment horizontal="left" wrapText="1"/>
      <protection/>
    </xf>
    <xf numFmtId="0" fontId="8" fillId="33" borderId="0" xfId="0" applyFont="1" applyFill="1" applyAlignment="1" applyProtection="1">
      <alignment horizontal="left" wrapText="1"/>
      <protection/>
    </xf>
    <xf numFmtId="0" fontId="3" fillId="0" borderId="17" xfId="52" applyFont="1" applyFill="1" applyBorder="1" applyAlignment="1" applyProtection="1">
      <alignment horizontal="left" vertical="center" wrapText="1"/>
      <protection/>
    </xf>
    <xf numFmtId="0" fontId="3" fillId="0" borderId="18" xfId="52" applyFont="1" applyFill="1" applyBorder="1" applyAlignment="1" applyProtection="1">
      <alignment horizontal="left" vertical="center" wrapText="1"/>
      <protection/>
    </xf>
    <xf numFmtId="0" fontId="3" fillId="0" borderId="19" xfId="52" applyFont="1" applyFill="1" applyBorder="1" applyAlignment="1" applyProtection="1">
      <alignment horizontal="left" vertical="center" wrapText="1"/>
      <protection/>
    </xf>
    <xf numFmtId="0" fontId="3" fillId="0" borderId="20" xfId="52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3" fillId="0" borderId="21" xfId="52" applyFont="1" applyFill="1" applyBorder="1" applyAlignment="1" applyProtection="1">
      <alignment horizontal="left" vertical="center" wrapText="1"/>
      <protection/>
    </xf>
    <xf numFmtId="0" fontId="3" fillId="0" borderId="22" xfId="52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/>
      <protection/>
    </xf>
    <xf numFmtId="0" fontId="3" fillId="0" borderId="14" xfId="52" applyFont="1" applyFill="1" applyBorder="1" applyAlignment="1" applyProtection="1">
      <alignment horizontal="justify" vertical="center" wrapText="1"/>
      <protection/>
    </xf>
    <xf numFmtId="0" fontId="3" fillId="0" borderId="15" xfId="52" applyFont="1" applyFill="1" applyBorder="1" applyAlignment="1" applyProtection="1">
      <alignment horizontal="justify" vertical="center" wrapText="1"/>
      <protection/>
    </xf>
    <xf numFmtId="0" fontId="3" fillId="0" borderId="0" xfId="52" applyFont="1" applyFill="1" applyAlignment="1" applyProtection="1">
      <alignment horizontal="left" wrapText="1"/>
      <protection/>
    </xf>
    <xf numFmtId="0" fontId="2" fillId="0" borderId="0" xfId="52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6" fillId="0" borderId="21" xfId="52" applyFont="1" applyFill="1" applyBorder="1" applyAlignment="1" applyProtection="1">
      <alignment horizontal="center" vertical="center" wrapText="1"/>
      <protection/>
    </xf>
    <xf numFmtId="0" fontId="6" fillId="0" borderId="22" xfId="52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Alignment="1" applyProtection="1">
      <alignment horizontal="justify" vertical="center" wrapText="1"/>
      <protection/>
    </xf>
    <xf numFmtId="0" fontId="3" fillId="0" borderId="0" xfId="52" applyFont="1" applyFill="1" applyAlignment="1" applyProtection="1">
      <alignment horizontal="justify" vertical="top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K613"/>
  <sheetViews>
    <sheetView tabSelected="1" view="pageBreakPreview" zoomScaleSheetLayoutView="100" zoomScalePageLayoutView="0" workbookViewId="0" topLeftCell="A1">
      <selection activeCell="A6" sqref="A6:H6"/>
    </sheetView>
  </sheetViews>
  <sheetFormatPr defaultColWidth="9.140625" defaultRowHeight="12.75"/>
  <cols>
    <col min="1" max="1" width="3.57421875" style="67" customWidth="1"/>
    <col min="2" max="2" width="6.28125" style="67" customWidth="1"/>
    <col min="3" max="3" width="44.421875" style="111" customWidth="1"/>
    <col min="4" max="4" width="13.7109375" style="112" customWidth="1"/>
    <col min="5" max="5" width="14.28125" style="112" customWidth="1"/>
    <col min="6" max="6" width="13.57421875" style="112" customWidth="1"/>
    <col min="7" max="7" width="12.7109375" style="112" customWidth="1"/>
    <col min="8" max="8" width="13.00390625" style="112" customWidth="1"/>
    <col min="9" max="16384" width="9.140625" style="70" customWidth="1"/>
  </cols>
  <sheetData>
    <row r="1" spans="1:8" s="6" customFormat="1" ht="18" customHeight="1">
      <c r="A1" s="140" t="s">
        <v>0</v>
      </c>
      <c r="B1" s="140"/>
      <c r="C1" s="140"/>
      <c r="D1" s="140"/>
      <c r="E1" s="140"/>
      <c r="F1" s="140"/>
      <c r="G1" s="140"/>
      <c r="H1" s="140"/>
    </row>
    <row r="2" spans="1:8" s="7" customFormat="1" ht="18" customHeight="1">
      <c r="A2" s="141" t="s">
        <v>1</v>
      </c>
      <c r="B2" s="141"/>
      <c r="C2" s="141"/>
      <c r="D2" s="141"/>
      <c r="E2" s="141"/>
      <c r="F2" s="141"/>
      <c r="G2" s="141"/>
      <c r="H2" s="141"/>
    </row>
    <row r="3" spans="1:8" s="9" customFormat="1" ht="142.5" customHeight="1">
      <c r="A3" s="125" t="s">
        <v>501</v>
      </c>
      <c r="B3" s="125"/>
      <c r="C3" s="125"/>
      <c r="D3" s="125"/>
      <c r="E3" s="125"/>
      <c r="F3" s="125"/>
      <c r="G3" s="125"/>
      <c r="H3" s="125"/>
    </row>
    <row r="4" spans="1:141" s="9" customFormat="1" ht="43.5" customHeight="1">
      <c r="A4" s="113" t="s">
        <v>441</v>
      </c>
      <c r="B4" s="113"/>
      <c r="C4" s="113"/>
      <c r="D4" s="113"/>
      <c r="E4" s="113"/>
      <c r="F4" s="113"/>
      <c r="G4" s="113"/>
      <c r="H4" s="11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</row>
    <row r="5" spans="1:8" s="7" customFormat="1" ht="15.75" customHeight="1">
      <c r="A5" s="141" t="s">
        <v>2</v>
      </c>
      <c r="B5" s="141"/>
      <c r="C5" s="141"/>
      <c r="D5" s="141"/>
      <c r="E5" s="141"/>
      <c r="F5" s="141"/>
      <c r="G5" s="141"/>
      <c r="H5" s="141"/>
    </row>
    <row r="6" spans="1:8" s="6" customFormat="1" ht="69" customHeight="1">
      <c r="A6" s="114" t="s">
        <v>3</v>
      </c>
      <c r="B6" s="114"/>
      <c r="C6" s="114"/>
      <c r="D6" s="114"/>
      <c r="E6" s="114"/>
      <c r="F6" s="114"/>
      <c r="G6" s="114"/>
      <c r="H6" s="114"/>
    </row>
    <row r="7" spans="1:8" s="6" customFormat="1" ht="25.5" customHeight="1">
      <c r="A7" s="114" t="s">
        <v>4</v>
      </c>
      <c r="B7" s="114"/>
      <c r="C7" s="114"/>
      <c r="D7" s="114"/>
      <c r="E7" s="114"/>
      <c r="F7" s="114"/>
      <c r="G7" s="114"/>
      <c r="H7" s="114"/>
    </row>
    <row r="8" spans="1:8" s="7" customFormat="1" ht="18" customHeight="1">
      <c r="A8" s="141" t="s">
        <v>5</v>
      </c>
      <c r="B8" s="141"/>
      <c r="C8" s="141"/>
      <c r="D8" s="141"/>
      <c r="E8" s="141"/>
      <c r="F8" s="141"/>
      <c r="G8" s="141"/>
      <c r="H8" s="141"/>
    </row>
    <row r="9" spans="1:8" s="11" customFormat="1" ht="20.25" customHeight="1">
      <c r="A9" s="125" t="s">
        <v>6</v>
      </c>
      <c r="B9" s="125"/>
      <c r="C9" s="125"/>
      <c r="D9" s="125"/>
      <c r="E9" s="125"/>
      <c r="F9" s="125"/>
      <c r="G9" s="125"/>
      <c r="H9" s="125"/>
    </row>
    <row r="10" spans="1:8" s="11" customFormat="1" ht="18" customHeight="1">
      <c r="A10" s="133" t="s">
        <v>7</v>
      </c>
      <c r="B10" s="133"/>
      <c r="C10" s="133"/>
      <c r="D10" s="133"/>
      <c r="E10" s="133"/>
      <c r="F10" s="133"/>
      <c r="G10" s="133"/>
      <c r="H10" s="133"/>
    </row>
    <row r="11" spans="1:8" s="14" customFormat="1" ht="91.5" customHeight="1">
      <c r="A11" s="12" t="s">
        <v>8</v>
      </c>
      <c r="B11" s="142" t="s">
        <v>9</v>
      </c>
      <c r="C11" s="143"/>
      <c r="D11" s="13" t="s">
        <v>10</v>
      </c>
      <c r="E11" s="13" t="s">
        <v>11</v>
      </c>
      <c r="F11" s="13" t="s">
        <v>12</v>
      </c>
      <c r="G11" s="13" t="s">
        <v>13</v>
      </c>
      <c r="H11" s="13" t="s">
        <v>14</v>
      </c>
    </row>
    <row r="12" spans="1:8" s="4" customFormat="1" ht="4.5" customHeight="1">
      <c r="A12" s="1"/>
      <c r="B12" s="1"/>
      <c r="C12" s="15"/>
      <c r="D12" s="15"/>
      <c r="E12" s="15"/>
      <c r="F12" s="15"/>
      <c r="G12" s="15"/>
      <c r="H12" s="16"/>
    </row>
    <row r="13" spans="1:8" s="20" customFormat="1" ht="14.25" customHeight="1">
      <c r="A13" s="17" t="s">
        <v>15</v>
      </c>
      <c r="B13" s="17"/>
      <c r="C13" s="18" t="s">
        <v>16</v>
      </c>
      <c r="D13" s="19"/>
      <c r="E13" s="19"/>
      <c r="F13" s="19"/>
      <c r="G13" s="19"/>
      <c r="H13" s="19"/>
    </row>
    <row r="14" spans="1:8" s="24" customFormat="1" ht="4.5" customHeight="1">
      <c r="A14" s="21"/>
      <c r="B14" s="21"/>
      <c r="C14" s="22"/>
      <c r="D14" s="22"/>
      <c r="E14" s="22"/>
      <c r="F14" s="22"/>
      <c r="G14" s="22"/>
      <c r="H14" s="23"/>
    </row>
    <row r="15" spans="1:8" s="29" customFormat="1" ht="24" customHeight="1">
      <c r="A15" s="25"/>
      <c r="B15" s="25"/>
      <c r="C15" s="26" t="s">
        <v>17</v>
      </c>
      <c r="D15" s="27">
        <v>873156776.69</v>
      </c>
      <c r="E15" s="28">
        <f>E39+E84+E169+E174+E80+E163+E76+E35+E63+E70+E151+E155+E159+E17+E145</f>
        <v>8119205</v>
      </c>
      <c r="F15" s="28">
        <f>F39+F84+F169+F174+F80+F163+F76+F35+F63+F70+F151+F155+F159+F17+F145</f>
        <v>49210516</v>
      </c>
      <c r="G15" s="28">
        <f>G39+G84+G169+G174+G80+G163+G76+G35+G63+G70+G151+G155+G159+G17+G145</f>
        <v>1169348</v>
      </c>
      <c r="H15" s="27">
        <f>D15+E15-F15</f>
        <v>832065465.69</v>
      </c>
    </row>
    <row r="16" spans="1:8" s="29" customFormat="1" ht="3.75" customHeight="1">
      <c r="A16" s="30"/>
      <c r="B16" s="30"/>
      <c r="C16" s="5"/>
      <c r="D16" s="5"/>
      <c r="E16" s="5"/>
      <c r="F16" s="5"/>
      <c r="G16" s="5"/>
      <c r="H16" s="5"/>
    </row>
    <row r="17" spans="1:8" s="34" customFormat="1" ht="24.75" customHeight="1">
      <c r="A17" s="31"/>
      <c r="B17" s="32" t="s">
        <v>108</v>
      </c>
      <c r="C17" s="26" t="s">
        <v>109</v>
      </c>
      <c r="D17" s="33">
        <v>13662320</v>
      </c>
      <c r="E17" s="33">
        <f>E28+E18+E30+E32</f>
        <v>222728</v>
      </c>
      <c r="F17" s="33">
        <f>F28+F18+F30+F32</f>
        <v>1618050</v>
      </c>
      <c r="G17" s="33">
        <f>G28+G18+G30+G32</f>
        <v>0</v>
      </c>
      <c r="H17" s="33">
        <f>D17+E17-F17</f>
        <v>12266998</v>
      </c>
    </row>
    <row r="18" spans="1:8" s="4" customFormat="1" ht="21.75" customHeight="1">
      <c r="A18" s="1"/>
      <c r="B18" s="35" t="s">
        <v>337</v>
      </c>
      <c r="C18" s="2" t="s">
        <v>338</v>
      </c>
      <c r="D18" s="3">
        <v>85183</v>
      </c>
      <c r="E18" s="3">
        <v>203366</v>
      </c>
      <c r="F18" s="3">
        <v>0</v>
      </c>
      <c r="G18" s="3">
        <v>0</v>
      </c>
      <c r="H18" s="3">
        <f>D18+E18-F18</f>
        <v>288549</v>
      </c>
    </row>
    <row r="19" spans="1:8" s="34" customFormat="1" ht="19.5" customHeight="1">
      <c r="A19" s="36"/>
      <c r="B19" s="37"/>
      <c r="C19" s="118" t="s">
        <v>339</v>
      </c>
      <c r="D19" s="118"/>
      <c r="E19" s="118"/>
      <c r="F19" s="118"/>
      <c r="G19" s="118"/>
      <c r="H19" s="118"/>
    </row>
    <row r="20" spans="1:8" s="34" customFormat="1" ht="14.25" customHeight="1">
      <c r="A20" s="36"/>
      <c r="B20" s="37"/>
      <c r="C20" s="114" t="s">
        <v>341</v>
      </c>
      <c r="D20" s="114"/>
      <c r="E20" s="114"/>
      <c r="F20" s="114"/>
      <c r="G20" s="114"/>
      <c r="H20" s="114"/>
    </row>
    <row r="21" spans="1:8" s="34" customFormat="1" ht="14.25" customHeight="1">
      <c r="A21" s="36"/>
      <c r="B21" s="37"/>
      <c r="C21" s="114" t="s">
        <v>346</v>
      </c>
      <c r="D21" s="114"/>
      <c r="E21" s="114"/>
      <c r="F21" s="114"/>
      <c r="G21" s="114"/>
      <c r="H21" s="114"/>
    </row>
    <row r="22" spans="1:8" s="34" customFormat="1" ht="14.25" customHeight="1">
      <c r="A22" s="36"/>
      <c r="B22" s="37"/>
      <c r="C22" s="114" t="s">
        <v>404</v>
      </c>
      <c r="D22" s="114"/>
      <c r="E22" s="114"/>
      <c r="F22" s="114"/>
      <c r="G22" s="114"/>
      <c r="H22" s="114"/>
    </row>
    <row r="23" spans="1:8" s="34" customFormat="1" ht="14.25" customHeight="1">
      <c r="A23" s="36"/>
      <c r="B23" s="37"/>
      <c r="C23" s="114" t="s">
        <v>342</v>
      </c>
      <c r="D23" s="114"/>
      <c r="E23" s="114"/>
      <c r="F23" s="114"/>
      <c r="G23" s="114"/>
      <c r="H23" s="114"/>
    </row>
    <row r="24" spans="1:8" s="34" customFormat="1" ht="14.25" customHeight="1">
      <c r="A24" s="36"/>
      <c r="B24" s="37"/>
      <c r="C24" s="114" t="s">
        <v>343</v>
      </c>
      <c r="D24" s="114"/>
      <c r="E24" s="114"/>
      <c r="F24" s="114"/>
      <c r="G24" s="114"/>
      <c r="H24" s="114"/>
    </row>
    <row r="25" spans="1:8" s="34" customFormat="1" ht="14.25" customHeight="1">
      <c r="A25" s="36"/>
      <c r="B25" s="37"/>
      <c r="C25" s="114" t="s">
        <v>344</v>
      </c>
      <c r="D25" s="114"/>
      <c r="E25" s="114"/>
      <c r="F25" s="114"/>
      <c r="G25" s="114"/>
      <c r="H25" s="114"/>
    </row>
    <row r="26" spans="1:8" s="34" customFormat="1" ht="14.25" customHeight="1">
      <c r="A26" s="36"/>
      <c r="B26" s="37"/>
      <c r="C26" s="114" t="s">
        <v>463</v>
      </c>
      <c r="D26" s="114"/>
      <c r="E26" s="114"/>
      <c r="F26" s="114"/>
      <c r="G26" s="114"/>
      <c r="H26" s="114"/>
    </row>
    <row r="27" spans="1:8" s="34" customFormat="1" ht="14.25" customHeight="1">
      <c r="A27" s="36"/>
      <c r="B27" s="37"/>
      <c r="C27" s="114" t="s">
        <v>345</v>
      </c>
      <c r="D27" s="114"/>
      <c r="E27" s="114"/>
      <c r="F27" s="114"/>
      <c r="G27" s="114"/>
      <c r="H27" s="114"/>
    </row>
    <row r="28" spans="1:8" s="4" customFormat="1" ht="20.25" customHeight="1">
      <c r="A28" s="1"/>
      <c r="B28" s="35" t="s">
        <v>152</v>
      </c>
      <c r="C28" s="2" t="s">
        <v>153</v>
      </c>
      <c r="D28" s="3">
        <v>18050</v>
      </c>
      <c r="E28" s="3">
        <v>0</v>
      </c>
      <c r="F28" s="3">
        <v>18050</v>
      </c>
      <c r="G28" s="3">
        <v>0</v>
      </c>
      <c r="H28" s="3">
        <f>D28+E28-F28</f>
        <v>0</v>
      </c>
    </row>
    <row r="29" spans="1:8" s="4" customFormat="1" ht="45.75" customHeight="1">
      <c r="A29" s="1"/>
      <c r="B29" s="35"/>
      <c r="C29" s="113" t="s">
        <v>502</v>
      </c>
      <c r="D29" s="113"/>
      <c r="E29" s="113"/>
      <c r="F29" s="113"/>
      <c r="G29" s="113"/>
      <c r="H29" s="113"/>
    </row>
    <row r="30" spans="1:16" s="4" customFormat="1" ht="19.5" customHeight="1">
      <c r="A30" s="1"/>
      <c r="B30" s="35" t="s">
        <v>366</v>
      </c>
      <c r="C30" s="2" t="s">
        <v>367</v>
      </c>
      <c r="D30" s="3">
        <v>8000000</v>
      </c>
      <c r="E30" s="3">
        <v>0</v>
      </c>
      <c r="F30" s="3">
        <v>1600000</v>
      </c>
      <c r="G30" s="3">
        <v>0</v>
      </c>
      <c r="H30" s="3">
        <f>D30+E30-F30</f>
        <v>6400000</v>
      </c>
      <c r="I30" s="3"/>
      <c r="J30" s="3"/>
      <c r="O30" s="3"/>
      <c r="P30" s="3"/>
    </row>
    <row r="31" spans="1:8" s="4" customFormat="1" ht="40.5" customHeight="1">
      <c r="A31" s="1"/>
      <c r="B31" s="35"/>
      <c r="C31" s="113" t="s">
        <v>503</v>
      </c>
      <c r="D31" s="113"/>
      <c r="E31" s="113"/>
      <c r="F31" s="113"/>
      <c r="G31" s="113"/>
      <c r="H31" s="113"/>
    </row>
    <row r="32" spans="1:8" s="4" customFormat="1" ht="21.75" customHeight="1">
      <c r="A32" s="1"/>
      <c r="B32" s="35" t="s">
        <v>107</v>
      </c>
      <c r="C32" s="2" t="s">
        <v>22</v>
      </c>
      <c r="D32" s="3">
        <v>39087</v>
      </c>
      <c r="E32" s="3">
        <v>19362</v>
      </c>
      <c r="F32" s="3">
        <v>0</v>
      </c>
      <c r="G32" s="3">
        <v>0</v>
      </c>
      <c r="H32" s="3">
        <f>D32+E32-F32</f>
        <v>58449</v>
      </c>
    </row>
    <row r="33" spans="1:8" s="29" customFormat="1" ht="41.25" customHeight="1">
      <c r="A33" s="30"/>
      <c r="B33" s="30"/>
      <c r="C33" s="113" t="s">
        <v>282</v>
      </c>
      <c r="D33" s="113"/>
      <c r="E33" s="113"/>
      <c r="F33" s="113"/>
      <c r="G33" s="113"/>
      <c r="H33" s="113"/>
    </row>
    <row r="34" spans="1:8" s="4" customFormat="1" ht="7.5" customHeight="1">
      <c r="A34" s="1"/>
      <c r="B34" s="35"/>
      <c r="C34" s="5"/>
      <c r="D34" s="5"/>
      <c r="E34" s="5"/>
      <c r="F34" s="5"/>
      <c r="G34" s="5"/>
      <c r="H34" s="5"/>
    </row>
    <row r="35" spans="1:8" s="34" customFormat="1" ht="24.75" customHeight="1">
      <c r="A35" s="31"/>
      <c r="B35" s="31">
        <v>150</v>
      </c>
      <c r="C35" s="26" t="s">
        <v>117</v>
      </c>
      <c r="D35" s="33">
        <v>356207</v>
      </c>
      <c r="E35" s="33">
        <f>E36</f>
        <v>12411</v>
      </c>
      <c r="F35" s="33">
        <f>F36</f>
        <v>0</v>
      </c>
      <c r="G35" s="33">
        <f>G36</f>
        <v>0</v>
      </c>
      <c r="H35" s="33">
        <f>D35+E35-F35</f>
        <v>368618</v>
      </c>
    </row>
    <row r="36" spans="1:8" s="34" customFormat="1" ht="18.75" customHeight="1">
      <c r="A36" s="36"/>
      <c r="B36" s="1">
        <v>15011</v>
      </c>
      <c r="C36" s="2" t="s">
        <v>304</v>
      </c>
      <c r="D36" s="3">
        <v>15498</v>
      </c>
      <c r="E36" s="3">
        <v>12411</v>
      </c>
      <c r="F36" s="3">
        <v>0</v>
      </c>
      <c r="G36" s="3">
        <v>0</v>
      </c>
      <c r="H36" s="3">
        <f>D36+E36-F36</f>
        <v>27909</v>
      </c>
    </row>
    <row r="37" spans="1:8" s="34" customFormat="1" ht="30.75" customHeight="1">
      <c r="A37" s="36"/>
      <c r="B37" s="1"/>
      <c r="C37" s="113" t="s">
        <v>464</v>
      </c>
      <c r="D37" s="113"/>
      <c r="E37" s="113"/>
      <c r="F37" s="113"/>
      <c r="G37" s="113"/>
      <c r="H37" s="113"/>
    </row>
    <row r="38" spans="1:8" s="4" customFormat="1" ht="9.75" customHeight="1">
      <c r="A38" s="1"/>
      <c r="B38" s="1"/>
      <c r="C38" s="10"/>
      <c r="D38" s="10"/>
      <c r="E38" s="10"/>
      <c r="F38" s="10"/>
      <c r="G38" s="10"/>
      <c r="H38" s="10"/>
    </row>
    <row r="39" spans="1:8" s="34" customFormat="1" ht="24.75" customHeight="1">
      <c r="A39" s="31"/>
      <c r="B39" s="31">
        <v>600</v>
      </c>
      <c r="C39" s="26" t="s">
        <v>18</v>
      </c>
      <c r="D39" s="33">
        <v>87949097</v>
      </c>
      <c r="E39" s="33">
        <f>E40</f>
        <v>353960</v>
      </c>
      <c r="F39" s="33">
        <f>F40</f>
        <v>1428896</v>
      </c>
      <c r="G39" s="33">
        <f>G40</f>
        <v>247841</v>
      </c>
      <c r="H39" s="33">
        <f>D39+E39-F39</f>
        <v>86874161</v>
      </c>
    </row>
    <row r="40" spans="1:8" s="4" customFormat="1" ht="21.75" customHeight="1">
      <c r="A40" s="1"/>
      <c r="B40" s="35" t="s">
        <v>19</v>
      </c>
      <c r="C40" s="2" t="s">
        <v>20</v>
      </c>
      <c r="D40" s="3">
        <v>27328038</v>
      </c>
      <c r="E40" s="3">
        <v>353960</v>
      </c>
      <c r="F40" s="3">
        <v>1428896</v>
      </c>
      <c r="G40" s="3">
        <v>247841</v>
      </c>
      <c r="H40" s="3">
        <f>D40+E40-F40</f>
        <v>26253102</v>
      </c>
    </row>
    <row r="41" spans="1:8" s="38" customFormat="1" ht="13.5" customHeight="1">
      <c r="A41" s="36"/>
      <c r="B41" s="36"/>
      <c r="C41" s="118" t="s">
        <v>421</v>
      </c>
      <c r="D41" s="118"/>
      <c r="E41" s="118"/>
      <c r="F41" s="118"/>
      <c r="G41" s="118"/>
      <c r="H41" s="118"/>
    </row>
    <row r="42" spans="1:8" s="38" customFormat="1" ht="13.5" customHeight="1">
      <c r="A42" s="36"/>
      <c r="B42" s="36"/>
      <c r="C42" s="114" t="s">
        <v>114</v>
      </c>
      <c r="D42" s="114"/>
      <c r="E42" s="114"/>
      <c r="F42" s="114"/>
      <c r="G42" s="114"/>
      <c r="H42" s="114"/>
    </row>
    <row r="43" spans="1:8" s="38" customFormat="1" ht="13.5" customHeight="1">
      <c r="A43" s="36"/>
      <c r="B43" s="36"/>
      <c r="C43" s="114" t="s">
        <v>428</v>
      </c>
      <c r="D43" s="114"/>
      <c r="E43" s="114"/>
      <c r="F43" s="114"/>
      <c r="G43" s="114"/>
      <c r="H43" s="114"/>
    </row>
    <row r="44" spans="1:8" s="38" customFormat="1" ht="13.5" customHeight="1">
      <c r="A44" s="36"/>
      <c r="B44" s="36"/>
      <c r="C44" s="114" t="s">
        <v>429</v>
      </c>
      <c r="D44" s="114"/>
      <c r="E44" s="114"/>
      <c r="F44" s="114"/>
      <c r="G44" s="114"/>
      <c r="H44" s="114"/>
    </row>
    <row r="45" spans="1:8" s="38" customFormat="1" ht="13.5" customHeight="1">
      <c r="A45" s="36"/>
      <c r="B45" s="36"/>
      <c r="C45" s="114" t="s">
        <v>426</v>
      </c>
      <c r="D45" s="114"/>
      <c r="E45" s="114"/>
      <c r="F45" s="114"/>
      <c r="G45" s="114"/>
      <c r="H45" s="114"/>
    </row>
    <row r="46" spans="1:8" s="38" customFormat="1" ht="13.5" customHeight="1">
      <c r="A46" s="36"/>
      <c r="B46" s="36"/>
      <c r="C46" s="114" t="s">
        <v>430</v>
      </c>
      <c r="D46" s="114"/>
      <c r="E46" s="114"/>
      <c r="F46" s="114"/>
      <c r="G46" s="114"/>
      <c r="H46" s="114"/>
    </row>
    <row r="47" spans="1:8" s="38" customFormat="1" ht="13.5" customHeight="1">
      <c r="A47" s="36"/>
      <c r="B47" s="36"/>
      <c r="C47" s="114" t="s">
        <v>422</v>
      </c>
      <c r="D47" s="114"/>
      <c r="E47" s="114"/>
      <c r="F47" s="114"/>
      <c r="G47" s="114"/>
      <c r="H47" s="114"/>
    </row>
    <row r="48" spans="1:8" s="38" customFormat="1" ht="13.5" customHeight="1">
      <c r="A48" s="36"/>
      <c r="B48" s="36"/>
      <c r="C48" s="114" t="s">
        <v>427</v>
      </c>
      <c r="D48" s="114"/>
      <c r="E48" s="114"/>
      <c r="F48" s="114"/>
      <c r="G48" s="114"/>
      <c r="H48" s="114"/>
    </row>
    <row r="49" spans="1:8" s="38" customFormat="1" ht="13.5" customHeight="1">
      <c r="A49" s="36"/>
      <c r="B49" s="36"/>
      <c r="C49" s="114" t="s">
        <v>457</v>
      </c>
      <c r="D49" s="114"/>
      <c r="E49" s="114"/>
      <c r="F49" s="114"/>
      <c r="G49" s="114"/>
      <c r="H49" s="114"/>
    </row>
    <row r="50" spans="1:8" s="38" customFormat="1" ht="13.5" customHeight="1">
      <c r="A50" s="36"/>
      <c r="B50" s="36"/>
      <c r="C50" s="114" t="s">
        <v>424</v>
      </c>
      <c r="D50" s="114"/>
      <c r="E50" s="114"/>
      <c r="F50" s="114"/>
      <c r="G50" s="114"/>
      <c r="H50" s="114"/>
    </row>
    <row r="51" spans="1:8" s="38" customFormat="1" ht="13.5" customHeight="1">
      <c r="A51" s="36"/>
      <c r="B51" s="36"/>
      <c r="C51" s="114" t="s">
        <v>425</v>
      </c>
      <c r="D51" s="114"/>
      <c r="E51" s="114"/>
      <c r="F51" s="114"/>
      <c r="G51" s="114"/>
      <c r="H51" s="114"/>
    </row>
    <row r="52" spans="1:8" s="38" customFormat="1" ht="13.5" customHeight="1">
      <c r="A52" s="36"/>
      <c r="B52" s="36"/>
      <c r="C52" s="114" t="s">
        <v>465</v>
      </c>
      <c r="D52" s="114"/>
      <c r="E52" s="114"/>
      <c r="F52" s="114"/>
      <c r="G52" s="114"/>
      <c r="H52" s="114"/>
    </row>
    <row r="53" spans="1:8" s="4" customFormat="1" ht="15.75" customHeight="1">
      <c r="A53" s="1"/>
      <c r="B53" s="1"/>
      <c r="C53" s="118" t="s">
        <v>423</v>
      </c>
      <c r="D53" s="118"/>
      <c r="E53" s="118"/>
      <c r="F53" s="118"/>
      <c r="G53" s="118"/>
      <c r="H53" s="118"/>
    </row>
    <row r="54" spans="1:8" s="4" customFormat="1" ht="39.75" customHeight="1">
      <c r="A54" s="1"/>
      <c r="B54" s="1"/>
      <c r="C54" s="114" t="s">
        <v>517</v>
      </c>
      <c r="D54" s="114"/>
      <c r="E54" s="114"/>
      <c r="F54" s="114"/>
      <c r="G54" s="114"/>
      <c r="H54" s="114"/>
    </row>
    <row r="55" spans="1:8" s="4" customFormat="1" ht="16.5" customHeight="1">
      <c r="A55" s="1"/>
      <c r="B55" s="1"/>
      <c r="C55" s="114" t="s">
        <v>466</v>
      </c>
      <c r="D55" s="114"/>
      <c r="E55" s="114"/>
      <c r="F55" s="114"/>
      <c r="G55" s="114"/>
      <c r="H55" s="114"/>
    </row>
    <row r="56" spans="1:8" s="4" customFormat="1" ht="55.5" customHeight="1">
      <c r="A56" s="1"/>
      <c r="B56" s="1"/>
      <c r="C56" s="113" t="s">
        <v>458</v>
      </c>
      <c r="D56" s="113"/>
      <c r="E56" s="113"/>
      <c r="F56" s="113"/>
      <c r="G56" s="113"/>
      <c r="H56" s="113"/>
    </row>
    <row r="57" spans="1:8" s="4" customFormat="1" ht="41.25" customHeight="1">
      <c r="A57" s="1"/>
      <c r="B57" s="1"/>
      <c r="C57" s="113" t="s">
        <v>459</v>
      </c>
      <c r="D57" s="113"/>
      <c r="E57" s="113"/>
      <c r="F57" s="113"/>
      <c r="G57" s="113"/>
      <c r="H57" s="113"/>
    </row>
    <row r="58" spans="1:8" s="4" customFormat="1" ht="43.5" customHeight="1">
      <c r="A58" s="1"/>
      <c r="B58" s="1"/>
      <c r="C58" s="113" t="s">
        <v>460</v>
      </c>
      <c r="D58" s="113"/>
      <c r="E58" s="113"/>
      <c r="F58" s="113"/>
      <c r="G58" s="113"/>
      <c r="H58" s="113"/>
    </row>
    <row r="59" spans="1:8" s="4" customFormat="1" ht="52.5" customHeight="1">
      <c r="A59" s="1"/>
      <c r="B59" s="1"/>
      <c r="C59" s="113" t="s">
        <v>467</v>
      </c>
      <c r="D59" s="113"/>
      <c r="E59" s="113"/>
      <c r="F59" s="113"/>
      <c r="G59" s="113"/>
      <c r="H59" s="113"/>
    </row>
    <row r="60" spans="1:8" s="4" customFormat="1" ht="45" customHeight="1">
      <c r="A60" s="1"/>
      <c r="B60" s="1"/>
      <c r="C60" s="113" t="s">
        <v>528</v>
      </c>
      <c r="D60" s="113"/>
      <c r="E60" s="113"/>
      <c r="F60" s="113"/>
      <c r="G60" s="113"/>
      <c r="H60" s="113"/>
    </row>
    <row r="61" spans="1:8" s="4" customFormat="1" ht="52.5" customHeight="1">
      <c r="A61" s="1"/>
      <c r="B61" s="1"/>
      <c r="C61" s="113" t="s">
        <v>522</v>
      </c>
      <c r="D61" s="113"/>
      <c r="E61" s="113"/>
      <c r="F61" s="113"/>
      <c r="G61" s="113"/>
      <c r="H61" s="113"/>
    </row>
    <row r="62" spans="1:8" s="29" customFormat="1" ht="3.75" customHeight="1">
      <c r="A62" s="30"/>
      <c r="B62" s="30"/>
      <c r="C62" s="5"/>
      <c r="D62" s="5"/>
      <c r="E62" s="5"/>
      <c r="F62" s="5"/>
      <c r="G62" s="5"/>
      <c r="H62" s="39"/>
    </row>
    <row r="63" spans="1:8" s="34" customFormat="1" ht="23.25" customHeight="1">
      <c r="A63" s="31"/>
      <c r="B63" s="31">
        <v>700</v>
      </c>
      <c r="C63" s="26" t="s">
        <v>42</v>
      </c>
      <c r="D63" s="33">
        <v>2884877</v>
      </c>
      <c r="E63" s="33">
        <f>E64</f>
        <v>10000</v>
      </c>
      <c r="F63" s="33">
        <f>F64</f>
        <v>1174877</v>
      </c>
      <c r="G63" s="33">
        <f>G64</f>
        <v>0</v>
      </c>
      <c r="H63" s="33">
        <f>D63+E63-F63</f>
        <v>1720000</v>
      </c>
    </row>
    <row r="64" spans="1:8" s="4" customFormat="1" ht="19.5" customHeight="1">
      <c r="A64" s="1"/>
      <c r="B64" s="1">
        <v>70005</v>
      </c>
      <c r="C64" s="2" t="s">
        <v>43</v>
      </c>
      <c r="D64" s="3">
        <v>2884877</v>
      </c>
      <c r="E64" s="3">
        <v>10000</v>
      </c>
      <c r="F64" s="3">
        <v>1174877</v>
      </c>
      <c r="G64" s="3">
        <v>0</v>
      </c>
      <c r="H64" s="3">
        <f>D64+E64-F64</f>
        <v>1720000</v>
      </c>
    </row>
    <row r="65" spans="1:8" s="4" customFormat="1" ht="15.75" customHeight="1">
      <c r="A65" s="1"/>
      <c r="B65" s="1"/>
      <c r="C65" s="116" t="s">
        <v>113</v>
      </c>
      <c r="D65" s="116"/>
      <c r="E65" s="116"/>
      <c r="F65" s="116"/>
      <c r="G65" s="116"/>
      <c r="H65" s="116"/>
    </row>
    <row r="66" spans="1:8" s="4" customFormat="1" ht="28.5" customHeight="1">
      <c r="A66" s="1"/>
      <c r="B66" s="1"/>
      <c r="C66" s="113" t="s">
        <v>498</v>
      </c>
      <c r="D66" s="113"/>
      <c r="E66" s="113"/>
      <c r="F66" s="113"/>
      <c r="G66" s="113"/>
      <c r="H66" s="113"/>
    </row>
    <row r="67" spans="1:8" s="29" customFormat="1" ht="28.5" customHeight="1">
      <c r="A67" s="30"/>
      <c r="B67" s="30"/>
      <c r="C67" s="113" t="s">
        <v>499</v>
      </c>
      <c r="D67" s="113"/>
      <c r="E67" s="113"/>
      <c r="F67" s="113"/>
      <c r="G67" s="113"/>
      <c r="H67" s="113"/>
    </row>
    <row r="68" spans="1:8" s="29" customFormat="1" ht="24.75" customHeight="1">
      <c r="A68" s="30"/>
      <c r="B68" s="30"/>
      <c r="C68" s="5"/>
      <c r="D68" s="5"/>
      <c r="E68" s="5"/>
      <c r="F68" s="5"/>
      <c r="G68" s="5"/>
      <c r="H68" s="5"/>
    </row>
    <row r="69" spans="1:8" s="29" customFormat="1" ht="6" customHeight="1">
      <c r="A69" s="30"/>
      <c r="B69" s="30"/>
      <c r="C69" s="5"/>
      <c r="D69" s="5"/>
      <c r="E69" s="5"/>
      <c r="F69" s="5"/>
      <c r="G69" s="5"/>
      <c r="H69" s="5"/>
    </row>
    <row r="70" spans="1:8" s="34" customFormat="1" ht="25.5" customHeight="1">
      <c r="A70" s="31"/>
      <c r="B70" s="31">
        <v>710</v>
      </c>
      <c r="C70" s="26" t="s">
        <v>44</v>
      </c>
      <c r="D70" s="33">
        <v>357450</v>
      </c>
      <c r="E70" s="33">
        <f>E71</f>
        <v>100</v>
      </c>
      <c r="F70" s="33">
        <f>F71</f>
        <v>100</v>
      </c>
      <c r="G70" s="33">
        <f>G71</f>
        <v>0</v>
      </c>
      <c r="H70" s="33">
        <f>D70+E70-F70</f>
        <v>357450</v>
      </c>
    </row>
    <row r="71" spans="2:8" s="4" customFormat="1" ht="24.75" customHeight="1">
      <c r="B71" s="4">
        <v>71003</v>
      </c>
      <c r="C71" s="2" t="s">
        <v>335</v>
      </c>
      <c r="D71" s="3">
        <v>3000</v>
      </c>
      <c r="E71" s="3">
        <v>100</v>
      </c>
      <c r="F71" s="3">
        <v>100</v>
      </c>
      <c r="G71" s="3">
        <v>0</v>
      </c>
      <c r="H71" s="3">
        <f>D71+E71-F71</f>
        <v>3000</v>
      </c>
    </row>
    <row r="72" spans="1:8" s="34" customFormat="1" ht="28.5" customHeight="1">
      <c r="A72" s="36"/>
      <c r="B72" s="37"/>
      <c r="C72" s="118" t="s">
        <v>336</v>
      </c>
      <c r="D72" s="118"/>
      <c r="E72" s="118"/>
      <c r="F72" s="118"/>
      <c r="G72" s="118"/>
      <c r="H72" s="118"/>
    </row>
    <row r="73" spans="1:8" s="34" customFormat="1" ht="15.75" customHeight="1">
      <c r="A73" s="36"/>
      <c r="B73" s="37"/>
      <c r="C73" s="114" t="s">
        <v>468</v>
      </c>
      <c r="D73" s="114"/>
      <c r="E73" s="114"/>
      <c r="F73" s="114"/>
      <c r="G73" s="114"/>
      <c r="H73" s="114"/>
    </row>
    <row r="74" spans="1:8" s="34" customFormat="1" ht="15.75" customHeight="1">
      <c r="A74" s="36"/>
      <c r="B74" s="37"/>
      <c r="C74" s="114" t="s">
        <v>340</v>
      </c>
      <c r="D74" s="114"/>
      <c r="E74" s="114"/>
      <c r="F74" s="114"/>
      <c r="G74" s="114"/>
      <c r="H74" s="114"/>
    </row>
    <row r="75" spans="1:8" s="4" customFormat="1" ht="3.75" customHeight="1">
      <c r="A75" s="1"/>
      <c r="B75" s="1"/>
      <c r="C75" s="5"/>
      <c r="D75" s="5"/>
      <c r="E75" s="5"/>
      <c r="F75" s="5"/>
      <c r="G75" s="5"/>
      <c r="H75" s="5"/>
    </row>
    <row r="76" spans="1:8" s="34" customFormat="1" ht="24.75" customHeight="1">
      <c r="A76" s="31"/>
      <c r="B76" s="31">
        <v>720</v>
      </c>
      <c r="C76" s="26" t="s">
        <v>21</v>
      </c>
      <c r="D76" s="33">
        <v>834547</v>
      </c>
      <c r="E76" s="33">
        <f>E77</f>
        <v>0</v>
      </c>
      <c r="F76" s="33">
        <f>F77</f>
        <v>84037</v>
      </c>
      <c r="G76" s="33">
        <f>G77</f>
        <v>0</v>
      </c>
      <c r="H76" s="33">
        <f>D76+E76-F76</f>
        <v>750510</v>
      </c>
    </row>
    <row r="77" spans="1:8" s="4" customFormat="1" ht="19.5" customHeight="1">
      <c r="A77" s="1"/>
      <c r="B77" s="1">
        <v>72095</v>
      </c>
      <c r="C77" s="2" t="s">
        <v>22</v>
      </c>
      <c r="D77" s="3">
        <v>834547</v>
      </c>
      <c r="E77" s="3">
        <v>0</v>
      </c>
      <c r="F77" s="3">
        <v>84037</v>
      </c>
      <c r="G77" s="3">
        <v>0</v>
      </c>
      <c r="H77" s="3">
        <f>D77+E77-F77</f>
        <v>750510</v>
      </c>
    </row>
    <row r="78" spans="1:8" s="4" customFormat="1" ht="55.5" customHeight="1">
      <c r="A78" s="1"/>
      <c r="B78" s="1"/>
      <c r="C78" s="113" t="s">
        <v>405</v>
      </c>
      <c r="D78" s="113"/>
      <c r="E78" s="113"/>
      <c r="F78" s="113"/>
      <c r="G78" s="113"/>
      <c r="H78" s="113"/>
    </row>
    <row r="79" spans="1:8" s="4" customFormat="1" ht="2.25" customHeight="1">
      <c r="A79" s="1"/>
      <c r="B79" s="1"/>
      <c r="C79" s="5"/>
      <c r="D79" s="5"/>
      <c r="E79" s="5"/>
      <c r="F79" s="5"/>
      <c r="G79" s="5"/>
      <c r="H79" s="5"/>
    </row>
    <row r="80" spans="1:8" s="34" customFormat="1" ht="23.25" customHeight="1">
      <c r="A80" s="31"/>
      <c r="B80" s="31">
        <v>750</v>
      </c>
      <c r="C80" s="26" t="s">
        <v>23</v>
      </c>
      <c r="D80" s="33">
        <v>4842018</v>
      </c>
      <c r="E80" s="33">
        <f>E81</f>
        <v>40000</v>
      </c>
      <c r="F80" s="33">
        <f>F81</f>
        <v>0</v>
      </c>
      <c r="G80" s="33">
        <f>G81</f>
        <v>0</v>
      </c>
      <c r="H80" s="33">
        <f>D80+E80-F80</f>
        <v>4882018</v>
      </c>
    </row>
    <row r="81" spans="1:8" s="4" customFormat="1" ht="22.5" customHeight="1">
      <c r="A81" s="1"/>
      <c r="B81" s="1">
        <v>75095</v>
      </c>
      <c r="C81" s="2" t="s">
        <v>22</v>
      </c>
      <c r="D81" s="3">
        <v>4192209</v>
      </c>
      <c r="E81" s="3">
        <v>40000</v>
      </c>
      <c r="F81" s="3">
        <v>0</v>
      </c>
      <c r="G81" s="3">
        <v>0</v>
      </c>
      <c r="H81" s="3">
        <f>D81+E81-F81</f>
        <v>4232209</v>
      </c>
    </row>
    <row r="82" spans="1:8" s="4" customFormat="1" ht="55.5" customHeight="1">
      <c r="A82" s="1"/>
      <c r="B82" s="1"/>
      <c r="C82" s="113" t="s">
        <v>365</v>
      </c>
      <c r="D82" s="113"/>
      <c r="E82" s="113"/>
      <c r="F82" s="113"/>
      <c r="G82" s="113"/>
      <c r="H82" s="113"/>
    </row>
    <row r="83" spans="1:8" s="4" customFormat="1" ht="3.75" customHeight="1">
      <c r="A83" s="1"/>
      <c r="B83" s="1"/>
      <c r="C83" s="5"/>
      <c r="D83" s="5"/>
      <c r="E83" s="5"/>
      <c r="F83" s="5"/>
      <c r="G83" s="5"/>
      <c r="H83" s="5"/>
    </row>
    <row r="84" spans="1:8" s="34" customFormat="1" ht="23.25" customHeight="1">
      <c r="A84" s="31"/>
      <c r="B84" s="31">
        <v>758</v>
      </c>
      <c r="C84" s="26" t="s">
        <v>24</v>
      </c>
      <c r="D84" s="33">
        <v>453521007</v>
      </c>
      <c r="E84" s="33">
        <f>+E87+E115+E85</f>
        <v>7191520</v>
      </c>
      <c r="F84" s="33">
        <f>+F87+F115+F85</f>
        <v>43370497</v>
      </c>
      <c r="G84" s="33">
        <f>+G87+G115+G85</f>
        <v>839430</v>
      </c>
      <c r="H84" s="33">
        <f>D84+E84-F84</f>
        <v>417342030</v>
      </c>
    </row>
    <row r="85" spans="1:8" s="4" customFormat="1" ht="21" customHeight="1">
      <c r="A85" s="1"/>
      <c r="B85" s="1">
        <v>75833</v>
      </c>
      <c r="C85" s="2" t="s">
        <v>150</v>
      </c>
      <c r="D85" s="3">
        <v>45402109</v>
      </c>
      <c r="E85" s="3">
        <v>5044679</v>
      </c>
      <c r="F85" s="3">
        <v>0</v>
      </c>
      <c r="G85" s="3">
        <v>0</v>
      </c>
      <c r="H85" s="3">
        <f>D85+E85-F85</f>
        <v>50446788</v>
      </c>
    </row>
    <row r="86" spans="1:8" s="4" customFormat="1" ht="42" customHeight="1">
      <c r="A86" s="1"/>
      <c r="B86" s="41"/>
      <c r="C86" s="113" t="s">
        <v>151</v>
      </c>
      <c r="D86" s="113"/>
      <c r="E86" s="113"/>
      <c r="F86" s="113"/>
      <c r="G86" s="113"/>
      <c r="H86" s="113"/>
    </row>
    <row r="87" spans="1:8" s="4" customFormat="1" ht="38.25" customHeight="1">
      <c r="A87" s="1"/>
      <c r="B87" s="41">
        <v>75863</v>
      </c>
      <c r="C87" s="42" t="s">
        <v>25</v>
      </c>
      <c r="D87" s="43">
        <v>175564955</v>
      </c>
      <c r="E87" s="43">
        <v>1621841</v>
      </c>
      <c r="F87" s="43">
        <v>41199498</v>
      </c>
      <c r="G87" s="43">
        <v>508888</v>
      </c>
      <c r="H87" s="43">
        <f>D87+E87-F87</f>
        <v>135987298</v>
      </c>
    </row>
    <row r="88" spans="1:8" s="4" customFormat="1" ht="27" customHeight="1">
      <c r="A88" s="1"/>
      <c r="B88" s="1"/>
      <c r="C88" s="116" t="s">
        <v>26</v>
      </c>
      <c r="D88" s="116"/>
      <c r="E88" s="116"/>
      <c r="F88" s="116"/>
      <c r="G88" s="116"/>
      <c r="H88" s="116"/>
    </row>
    <row r="89" spans="1:8" s="4" customFormat="1" ht="39.75" customHeight="1">
      <c r="A89" s="1"/>
      <c r="B89" s="1"/>
      <c r="C89" s="121" t="s">
        <v>469</v>
      </c>
      <c r="D89" s="121"/>
      <c r="E89" s="121"/>
      <c r="F89" s="121"/>
      <c r="G89" s="45" t="s">
        <v>29</v>
      </c>
      <c r="H89" s="46">
        <v>508888</v>
      </c>
    </row>
    <row r="90" spans="1:8" s="4" customFormat="1" ht="15" customHeight="1">
      <c r="A90" s="1"/>
      <c r="B90" s="1"/>
      <c r="C90" s="114" t="s">
        <v>452</v>
      </c>
      <c r="D90" s="114"/>
      <c r="E90" s="114"/>
      <c r="F90" s="114"/>
      <c r="G90" s="114"/>
      <c r="H90" s="114"/>
    </row>
    <row r="91" spans="1:8" s="4" customFormat="1" ht="15" customHeight="1">
      <c r="A91" s="1"/>
      <c r="B91" s="1"/>
      <c r="C91" s="114" t="s">
        <v>28</v>
      </c>
      <c r="D91" s="114"/>
      <c r="E91" s="114"/>
      <c r="F91" s="114"/>
      <c r="G91" s="114"/>
      <c r="H91" s="114"/>
    </row>
    <row r="92" spans="1:8" s="4" customFormat="1" ht="25.5" customHeight="1">
      <c r="A92" s="1"/>
      <c r="B92" s="1"/>
      <c r="C92" s="121" t="s">
        <v>140</v>
      </c>
      <c r="D92" s="121"/>
      <c r="E92" s="121"/>
      <c r="F92" s="121"/>
      <c r="G92" s="45" t="s">
        <v>29</v>
      </c>
      <c r="H92" s="46">
        <v>71318</v>
      </c>
    </row>
    <row r="93" spans="1:8" s="4" customFormat="1" ht="25.5" customHeight="1">
      <c r="A93" s="1"/>
      <c r="B93" s="1"/>
      <c r="C93" s="121" t="s">
        <v>141</v>
      </c>
      <c r="D93" s="121"/>
      <c r="E93" s="121"/>
      <c r="F93" s="121"/>
      <c r="G93" s="45" t="s">
        <v>29</v>
      </c>
      <c r="H93" s="46">
        <v>194816</v>
      </c>
    </row>
    <row r="94" spans="1:8" s="4" customFormat="1" ht="16.5" customHeight="1">
      <c r="A94" s="1"/>
      <c r="B94" s="1"/>
      <c r="C94" s="120" t="s">
        <v>142</v>
      </c>
      <c r="D94" s="120"/>
      <c r="E94" s="120"/>
      <c r="F94" s="120"/>
      <c r="G94" s="47" t="s">
        <v>29</v>
      </c>
      <c r="H94" s="48">
        <v>690373</v>
      </c>
    </row>
    <row r="95" spans="1:8" s="4" customFormat="1" ht="27" customHeight="1">
      <c r="A95" s="1"/>
      <c r="B95" s="1"/>
      <c r="C95" s="121" t="s">
        <v>500</v>
      </c>
      <c r="D95" s="121"/>
      <c r="E95" s="121"/>
      <c r="F95" s="121"/>
      <c r="G95" s="45" t="s">
        <v>29</v>
      </c>
      <c r="H95" s="46">
        <v>2060498</v>
      </c>
    </row>
    <row r="96" spans="1:8" s="4" customFormat="1" ht="13.5" customHeight="1">
      <c r="A96" s="1"/>
      <c r="B96" s="1"/>
      <c r="C96" s="121" t="s">
        <v>368</v>
      </c>
      <c r="D96" s="121"/>
      <c r="E96" s="121"/>
      <c r="F96" s="121"/>
      <c r="G96" s="45"/>
      <c r="H96" s="46"/>
    </row>
    <row r="97" spans="1:8" s="4" customFormat="1" ht="17.25" customHeight="1">
      <c r="A97" s="1"/>
      <c r="B97" s="1"/>
      <c r="C97" s="120" t="s">
        <v>369</v>
      </c>
      <c r="D97" s="120"/>
      <c r="E97" s="120"/>
      <c r="F97" s="120"/>
      <c r="G97" s="47" t="s">
        <v>29</v>
      </c>
      <c r="H97" s="48">
        <v>4182</v>
      </c>
    </row>
    <row r="98" spans="1:8" s="4" customFormat="1" ht="25.5" customHeight="1">
      <c r="A98" s="1"/>
      <c r="B98" s="1"/>
      <c r="C98" s="121" t="s">
        <v>370</v>
      </c>
      <c r="D98" s="121"/>
      <c r="E98" s="121"/>
      <c r="F98" s="121"/>
      <c r="G98" s="45" t="s">
        <v>29</v>
      </c>
      <c r="H98" s="46">
        <v>2543</v>
      </c>
    </row>
    <row r="99" spans="1:8" s="4" customFormat="1" ht="15" customHeight="1">
      <c r="A99" s="1"/>
      <c r="B99" s="1"/>
      <c r="C99" s="120" t="s">
        <v>442</v>
      </c>
      <c r="D99" s="120"/>
      <c r="E99" s="120"/>
      <c r="F99" s="120"/>
      <c r="G99" s="47" t="s">
        <v>29</v>
      </c>
      <c r="H99" s="48">
        <v>39080</v>
      </c>
    </row>
    <row r="100" spans="1:8" s="4" customFormat="1" ht="17.25" customHeight="1">
      <c r="A100" s="1"/>
      <c r="B100" s="1"/>
      <c r="C100" s="120" t="s">
        <v>31</v>
      </c>
      <c r="D100" s="120"/>
      <c r="E100" s="120"/>
      <c r="F100" s="120"/>
      <c r="G100" s="47" t="s">
        <v>29</v>
      </c>
      <c r="H100" s="48">
        <v>18713</v>
      </c>
    </row>
    <row r="101" spans="1:8" s="4" customFormat="1" ht="37.5" customHeight="1">
      <c r="A101" s="1"/>
      <c r="B101" s="1"/>
      <c r="C101" s="121" t="s">
        <v>371</v>
      </c>
      <c r="D101" s="121"/>
      <c r="E101" s="121"/>
      <c r="F101" s="121"/>
      <c r="G101" s="45" t="s">
        <v>29</v>
      </c>
      <c r="H101" s="46">
        <v>60741</v>
      </c>
    </row>
    <row r="102" spans="1:8" s="4" customFormat="1" ht="29.25" customHeight="1">
      <c r="A102" s="1"/>
      <c r="B102" s="1"/>
      <c r="C102" s="44"/>
      <c r="D102" s="44"/>
      <c r="E102" s="44"/>
      <c r="F102" s="44"/>
      <c r="G102" s="45"/>
      <c r="H102" s="46"/>
    </row>
    <row r="103" spans="1:8" s="4" customFormat="1" ht="15" customHeight="1">
      <c r="A103" s="1"/>
      <c r="B103" s="1"/>
      <c r="C103" s="114" t="s">
        <v>30</v>
      </c>
      <c r="D103" s="114"/>
      <c r="E103" s="114"/>
      <c r="F103" s="114"/>
      <c r="G103" s="114"/>
      <c r="H103" s="114"/>
    </row>
    <row r="104" spans="1:8" s="4" customFormat="1" ht="28.5" customHeight="1">
      <c r="A104" s="1"/>
      <c r="B104" s="1"/>
      <c r="C104" s="121" t="s">
        <v>372</v>
      </c>
      <c r="D104" s="121"/>
      <c r="E104" s="121"/>
      <c r="F104" s="121"/>
      <c r="G104" s="45" t="s">
        <v>29</v>
      </c>
      <c r="H104" s="46">
        <v>267995</v>
      </c>
    </row>
    <row r="105" spans="1:8" s="4" customFormat="1" ht="13.5" customHeight="1">
      <c r="A105" s="1"/>
      <c r="B105" s="1"/>
      <c r="C105" s="49" t="s">
        <v>136</v>
      </c>
      <c r="D105" s="49"/>
      <c r="E105" s="49"/>
      <c r="F105" s="49"/>
      <c r="G105" s="49"/>
      <c r="H105" s="49"/>
    </row>
    <row r="106" spans="1:8" s="4" customFormat="1" ht="40.5" customHeight="1">
      <c r="A106" s="1"/>
      <c r="B106" s="1"/>
      <c r="C106" s="121" t="s">
        <v>504</v>
      </c>
      <c r="D106" s="121"/>
      <c r="E106" s="121"/>
      <c r="F106" s="121"/>
      <c r="G106" s="45" t="s">
        <v>29</v>
      </c>
      <c r="H106" s="46">
        <v>12897825</v>
      </c>
    </row>
    <row r="107" spans="1:8" s="4" customFormat="1" ht="27.75" customHeight="1">
      <c r="A107" s="1"/>
      <c r="B107" s="1"/>
      <c r="C107" s="120" t="s">
        <v>137</v>
      </c>
      <c r="D107" s="120"/>
      <c r="E107" s="120"/>
      <c r="F107" s="120"/>
      <c r="G107" s="45" t="s">
        <v>29</v>
      </c>
      <c r="H107" s="46">
        <v>8483792</v>
      </c>
    </row>
    <row r="108" spans="1:8" s="4" customFormat="1" ht="26.25" customHeight="1">
      <c r="A108" s="1"/>
      <c r="B108" s="1"/>
      <c r="C108" s="121" t="s">
        <v>138</v>
      </c>
      <c r="D108" s="121"/>
      <c r="E108" s="121"/>
      <c r="F108" s="121"/>
      <c r="G108" s="45" t="s">
        <v>29</v>
      </c>
      <c r="H108" s="46">
        <v>1116601</v>
      </c>
    </row>
    <row r="109" spans="1:8" s="4" customFormat="1" ht="26.25" customHeight="1">
      <c r="A109" s="1"/>
      <c r="B109" s="1"/>
      <c r="C109" s="121" t="s">
        <v>139</v>
      </c>
      <c r="D109" s="121"/>
      <c r="E109" s="121"/>
      <c r="F109" s="121"/>
      <c r="G109" s="45" t="s">
        <v>29</v>
      </c>
      <c r="H109" s="46">
        <v>12317141</v>
      </c>
    </row>
    <row r="110" spans="1:8" s="4" customFormat="1" ht="37.5" customHeight="1">
      <c r="A110" s="1"/>
      <c r="B110" s="1"/>
      <c r="C110" s="121" t="s">
        <v>371</v>
      </c>
      <c r="D110" s="121"/>
      <c r="E110" s="121"/>
      <c r="F110" s="121"/>
      <c r="G110" s="45" t="s">
        <v>29</v>
      </c>
      <c r="H110" s="46">
        <v>860927</v>
      </c>
    </row>
    <row r="111" spans="1:8" s="4" customFormat="1" ht="50.25" customHeight="1">
      <c r="A111" s="1"/>
      <c r="B111" s="1"/>
      <c r="C111" s="121" t="s">
        <v>453</v>
      </c>
      <c r="D111" s="121"/>
      <c r="E111" s="121"/>
      <c r="F111" s="121"/>
      <c r="G111" s="45" t="s">
        <v>27</v>
      </c>
      <c r="H111" s="46">
        <v>40000</v>
      </c>
    </row>
    <row r="112" spans="1:8" s="4" customFormat="1" ht="41.25" customHeight="1">
      <c r="A112" s="1"/>
      <c r="B112" s="1"/>
      <c r="C112" s="121" t="s">
        <v>454</v>
      </c>
      <c r="D112" s="121"/>
      <c r="E112" s="121"/>
      <c r="F112" s="121"/>
      <c r="G112" s="45" t="s">
        <v>27</v>
      </c>
      <c r="H112" s="46">
        <v>1581841</v>
      </c>
    </row>
    <row r="113" spans="1:8" s="4" customFormat="1" ht="17.25" customHeight="1">
      <c r="A113" s="1"/>
      <c r="B113" s="1"/>
      <c r="C113" s="113" t="s">
        <v>32</v>
      </c>
      <c r="D113" s="113"/>
      <c r="E113" s="113"/>
      <c r="F113" s="113"/>
      <c r="G113" s="113"/>
      <c r="H113" s="113"/>
    </row>
    <row r="114" spans="1:8" s="4" customFormat="1" ht="66.75" customHeight="1">
      <c r="A114" s="1"/>
      <c r="B114" s="41"/>
      <c r="C114" s="113" t="s">
        <v>373</v>
      </c>
      <c r="D114" s="113"/>
      <c r="E114" s="113"/>
      <c r="F114" s="113"/>
      <c r="G114" s="113"/>
      <c r="H114" s="113"/>
    </row>
    <row r="115" spans="1:8" s="4" customFormat="1" ht="38.25" customHeight="1">
      <c r="A115" s="1"/>
      <c r="B115" s="41">
        <v>75864</v>
      </c>
      <c r="C115" s="42" t="s">
        <v>33</v>
      </c>
      <c r="D115" s="43">
        <v>82646036</v>
      </c>
      <c r="E115" s="43">
        <v>525000</v>
      </c>
      <c r="F115" s="43">
        <v>2170999</v>
      </c>
      <c r="G115" s="43">
        <v>330542</v>
      </c>
      <c r="H115" s="43">
        <f>D115+E115-F115</f>
        <v>81000037</v>
      </c>
    </row>
    <row r="116" spans="1:8" s="4" customFormat="1" ht="39" customHeight="1">
      <c r="A116" s="1"/>
      <c r="B116" s="1"/>
      <c r="C116" s="116" t="s">
        <v>406</v>
      </c>
      <c r="D116" s="116"/>
      <c r="E116" s="116"/>
      <c r="F116" s="116"/>
      <c r="G116" s="116"/>
      <c r="H116" s="116"/>
    </row>
    <row r="117" spans="1:8" s="4" customFormat="1" ht="29.25" customHeight="1">
      <c r="A117" s="1"/>
      <c r="B117" s="41"/>
      <c r="C117" s="116" t="s">
        <v>126</v>
      </c>
      <c r="D117" s="116"/>
      <c r="E117" s="116"/>
      <c r="F117" s="116"/>
      <c r="G117" s="116"/>
      <c r="H117" s="116"/>
    </row>
    <row r="118" spans="1:8" s="4" customFormat="1" ht="12.75" customHeight="1">
      <c r="A118" s="1"/>
      <c r="B118" s="1"/>
      <c r="C118" s="114" t="s">
        <v>328</v>
      </c>
      <c r="D118" s="114"/>
      <c r="E118" s="114"/>
      <c r="F118" s="114"/>
      <c r="G118" s="114"/>
      <c r="H118" s="114"/>
    </row>
    <row r="119" spans="1:8" s="4" customFormat="1" ht="12.75" customHeight="1">
      <c r="A119" s="1"/>
      <c r="B119" s="1"/>
      <c r="C119" s="114" t="s">
        <v>28</v>
      </c>
      <c r="D119" s="114"/>
      <c r="E119" s="114"/>
      <c r="F119" s="114"/>
      <c r="G119" s="114"/>
      <c r="H119" s="114"/>
    </row>
    <row r="120" spans="1:8" s="4" customFormat="1" ht="12.75" customHeight="1">
      <c r="A120" s="1"/>
      <c r="B120" s="1"/>
      <c r="C120" s="117" t="s">
        <v>134</v>
      </c>
      <c r="D120" s="117"/>
      <c r="E120" s="117"/>
      <c r="F120" s="117"/>
      <c r="G120" s="47" t="s">
        <v>29</v>
      </c>
      <c r="H120" s="48">
        <v>50000</v>
      </c>
    </row>
    <row r="121" spans="1:8" s="4" customFormat="1" ht="12.75" customHeight="1">
      <c r="A121" s="1"/>
      <c r="B121" s="1"/>
      <c r="C121" s="117" t="s">
        <v>129</v>
      </c>
      <c r="D121" s="117"/>
      <c r="E121" s="117"/>
      <c r="F121" s="117"/>
      <c r="G121" s="47" t="s">
        <v>29</v>
      </c>
      <c r="H121" s="48">
        <v>42117</v>
      </c>
    </row>
    <row r="122" spans="1:8" s="4" customFormat="1" ht="15" customHeight="1">
      <c r="A122" s="1"/>
      <c r="B122" s="1"/>
      <c r="C122" s="114" t="s">
        <v>30</v>
      </c>
      <c r="D122" s="114"/>
      <c r="E122" s="114"/>
      <c r="F122" s="114"/>
      <c r="G122" s="114"/>
      <c r="H122" s="114"/>
    </row>
    <row r="123" spans="1:8" s="4" customFormat="1" ht="14.25" customHeight="1">
      <c r="A123" s="1"/>
      <c r="B123" s="1"/>
      <c r="C123" s="120" t="s">
        <v>322</v>
      </c>
      <c r="D123" s="120"/>
      <c r="E123" s="120"/>
      <c r="F123" s="120"/>
      <c r="G123" s="47" t="s">
        <v>29</v>
      </c>
      <c r="H123" s="48">
        <v>8021</v>
      </c>
    </row>
    <row r="124" spans="1:8" s="4" customFormat="1" ht="14.25" customHeight="1">
      <c r="A124" s="1"/>
      <c r="B124" s="1"/>
      <c r="C124" s="120" t="s">
        <v>128</v>
      </c>
      <c r="D124" s="120"/>
      <c r="E124" s="120"/>
      <c r="F124" s="120"/>
      <c r="G124" s="47" t="s">
        <v>29</v>
      </c>
      <c r="H124" s="48">
        <v>10540</v>
      </c>
    </row>
    <row r="125" spans="1:8" s="4" customFormat="1" ht="12.75" customHeight="1">
      <c r="A125" s="1"/>
      <c r="B125" s="1"/>
      <c r="C125" s="117" t="s">
        <v>130</v>
      </c>
      <c r="D125" s="117"/>
      <c r="E125" s="117"/>
      <c r="F125" s="117"/>
      <c r="G125" s="47" t="s">
        <v>29</v>
      </c>
      <c r="H125" s="48">
        <v>4529</v>
      </c>
    </row>
    <row r="126" spans="1:8" s="4" customFormat="1" ht="13.5" customHeight="1">
      <c r="A126" s="1"/>
      <c r="B126" s="1"/>
      <c r="C126" s="117" t="s">
        <v>131</v>
      </c>
      <c r="D126" s="117"/>
      <c r="E126" s="117"/>
      <c r="F126" s="117"/>
      <c r="G126" s="47" t="s">
        <v>29</v>
      </c>
      <c r="H126" s="48">
        <v>1910</v>
      </c>
    </row>
    <row r="127" spans="1:8" s="4" customFormat="1" ht="15" customHeight="1">
      <c r="A127" s="1"/>
      <c r="B127" s="1"/>
      <c r="C127" s="114" t="s">
        <v>389</v>
      </c>
      <c r="D127" s="114"/>
      <c r="E127" s="114"/>
      <c r="F127" s="114"/>
      <c r="G127" s="114"/>
      <c r="H127" s="114"/>
    </row>
    <row r="128" spans="1:8" s="4" customFormat="1" ht="24" customHeight="1">
      <c r="A128" s="1"/>
      <c r="B128" s="1"/>
      <c r="C128" s="139" t="s">
        <v>132</v>
      </c>
      <c r="D128" s="139"/>
      <c r="E128" s="139"/>
      <c r="F128" s="139"/>
      <c r="G128" s="45" t="s">
        <v>29</v>
      </c>
      <c r="H128" s="46">
        <v>344000</v>
      </c>
    </row>
    <row r="129" spans="1:8" s="4" customFormat="1" ht="12.75" customHeight="1">
      <c r="A129" s="1"/>
      <c r="B129" s="1"/>
      <c r="C129" s="117" t="s">
        <v>133</v>
      </c>
      <c r="D129" s="117"/>
      <c r="E129" s="117"/>
      <c r="F129" s="117"/>
      <c r="G129" s="47" t="s">
        <v>29</v>
      </c>
      <c r="H129" s="48">
        <v>306000</v>
      </c>
    </row>
    <row r="130" spans="1:8" s="4" customFormat="1" ht="12.75" customHeight="1">
      <c r="A130" s="1"/>
      <c r="B130" s="1"/>
      <c r="C130" s="117" t="s">
        <v>324</v>
      </c>
      <c r="D130" s="117"/>
      <c r="E130" s="117"/>
      <c r="F130" s="117"/>
      <c r="G130" s="47" t="s">
        <v>29</v>
      </c>
      <c r="H130" s="48">
        <v>13281</v>
      </c>
    </row>
    <row r="131" spans="1:8" s="4" customFormat="1" ht="14.25" customHeight="1">
      <c r="A131" s="1"/>
      <c r="B131" s="1"/>
      <c r="C131" s="120" t="s">
        <v>322</v>
      </c>
      <c r="D131" s="120"/>
      <c r="E131" s="120"/>
      <c r="F131" s="120"/>
      <c r="G131" s="47" t="s">
        <v>29</v>
      </c>
      <c r="H131" s="48">
        <v>52216</v>
      </c>
    </row>
    <row r="132" spans="1:8" s="4" customFormat="1" ht="12.75" customHeight="1">
      <c r="A132" s="1"/>
      <c r="B132" s="1"/>
      <c r="C132" s="120" t="s">
        <v>127</v>
      </c>
      <c r="D132" s="120"/>
      <c r="E132" s="120"/>
      <c r="F132" s="120"/>
      <c r="G132" s="47" t="s">
        <v>29</v>
      </c>
      <c r="H132" s="48">
        <v>100000</v>
      </c>
    </row>
    <row r="133" spans="1:8" s="4" customFormat="1" ht="12.75" customHeight="1">
      <c r="A133" s="1"/>
      <c r="B133" s="1"/>
      <c r="C133" s="120" t="s">
        <v>128</v>
      </c>
      <c r="D133" s="120"/>
      <c r="E133" s="120"/>
      <c r="F133" s="120"/>
      <c r="G133" s="47" t="s">
        <v>29</v>
      </c>
      <c r="H133" s="48">
        <v>122899</v>
      </c>
    </row>
    <row r="134" spans="1:8" s="4" customFormat="1" ht="12.75" customHeight="1">
      <c r="A134" s="1"/>
      <c r="B134" s="1"/>
      <c r="C134" s="117" t="s">
        <v>130</v>
      </c>
      <c r="D134" s="117"/>
      <c r="E134" s="117"/>
      <c r="F134" s="117"/>
      <c r="G134" s="47" t="s">
        <v>29</v>
      </c>
      <c r="H134" s="48">
        <v>152297</v>
      </c>
    </row>
    <row r="135" spans="1:8" s="4" customFormat="1" ht="13.5" customHeight="1">
      <c r="A135" s="1"/>
      <c r="B135" s="1"/>
      <c r="C135" s="117" t="s">
        <v>131</v>
      </c>
      <c r="D135" s="117"/>
      <c r="E135" s="117"/>
      <c r="F135" s="117"/>
      <c r="G135" s="47" t="s">
        <v>29</v>
      </c>
      <c r="H135" s="48">
        <v>154770</v>
      </c>
    </row>
    <row r="136" spans="1:8" s="4" customFormat="1" ht="15" customHeight="1">
      <c r="A136" s="1"/>
      <c r="B136" s="1"/>
      <c r="C136" s="120" t="s">
        <v>323</v>
      </c>
      <c r="D136" s="120"/>
      <c r="E136" s="120"/>
      <c r="F136" s="120"/>
      <c r="G136" s="47" t="s">
        <v>29</v>
      </c>
      <c r="H136" s="48">
        <v>77206</v>
      </c>
    </row>
    <row r="137" spans="1:8" s="4" customFormat="1" ht="12.75" customHeight="1">
      <c r="A137" s="1"/>
      <c r="B137" s="1"/>
      <c r="C137" s="117" t="s">
        <v>135</v>
      </c>
      <c r="D137" s="117"/>
      <c r="E137" s="117"/>
      <c r="F137" s="117"/>
      <c r="G137" s="47" t="s">
        <v>29</v>
      </c>
      <c r="H137" s="48">
        <v>162448</v>
      </c>
    </row>
    <row r="138" spans="1:8" s="4" customFormat="1" ht="13.5" customHeight="1">
      <c r="A138" s="1"/>
      <c r="B138" s="1"/>
      <c r="C138" s="120" t="s">
        <v>470</v>
      </c>
      <c r="D138" s="120"/>
      <c r="E138" s="120"/>
      <c r="F138" s="120"/>
      <c r="G138" s="47" t="s">
        <v>29</v>
      </c>
      <c r="H138" s="48">
        <v>122000</v>
      </c>
    </row>
    <row r="139" spans="1:8" s="4" customFormat="1" ht="37.5" customHeight="1">
      <c r="A139" s="1"/>
      <c r="B139" s="1"/>
      <c r="C139" s="113" t="s">
        <v>147</v>
      </c>
      <c r="D139" s="113"/>
      <c r="E139" s="113"/>
      <c r="F139" s="113"/>
      <c r="G139" s="113"/>
      <c r="H139" s="113"/>
    </row>
    <row r="140" spans="1:8" s="4" customFormat="1" ht="26.25" customHeight="1">
      <c r="A140" s="1"/>
      <c r="B140" s="41"/>
      <c r="C140" s="116" t="s">
        <v>325</v>
      </c>
      <c r="D140" s="116"/>
      <c r="E140" s="116"/>
      <c r="F140" s="116"/>
      <c r="G140" s="116"/>
      <c r="H140" s="116"/>
    </row>
    <row r="141" spans="1:8" s="4" customFormat="1" ht="14.25" customHeight="1">
      <c r="A141" s="1"/>
      <c r="B141" s="1"/>
      <c r="C141" s="117" t="s">
        <v>326</v>
      </c>
      <c r="D141" s="117"/>
      <c r="E141" s="117"/>
      <c r="F141" s="117"/>
      <c r="G141" s="117"/>
      <c r="H141" s="117"/>
    </row>
    <row r="142" spans="1:8" s="4" customFormat="1" ht="24" customHeight="1">
      <c r="A142" s="1"/>
      <c r="B142" s="1"/>
      <c r="C142" s="117" t="s">
        <v>327</v>
      </c>
      <c r="D142" s="117"/>
      <c r="E142" s="117"/>
      <c r="F142" s="117"/>
      <c r="G142" s="117"/>
      <c r="H142" s="117"/>
    </row>
    <row r="143" spans="1:8" s="4" customFormat="1" ht="27.75" customHeight="1">
      <c r="A143" s="1"/>
      <c r="B143" s="41"/>
      <c r="C143" s="113" t="s">
        <v>359</v>
      </c>
      <c r="D143" s="113"/>
      <c r="E143" s="113"/>
      <c r="F143" s="113"/>
      <c r="G143" s="113"/>
      <c r="H143" s="113"/>
    </row>
    <row r="144" spans="1:8" s="4" customFormat="1" ht="3.75" customHeight="1">
      <c r="A144" s="1"/>
      <c r="B144" s="1"/>
      <c r="C144" s="50"/>
      <c r="D144" s="50"/>
      <c r="E144" s="50"/>
      <c r="F144" s="50"/>
      <c r="G144" s="50"/>
      <c r="H144" s="50"/>
    </row>
    <row r="145" spans="1:8" s="52" customFormat="1" ht="26.25" customHeight="1">
      <c r="A145" s="31"/>
      <c r="B145" s="31">
        <v>801</v>
      </c>
      <c r="C145" s="26" t="s">
        <v>34</v>
      </c>
      <c r="D145" s="51">
        <v>1589125.69</v>
      </c>
      <c r="E145" s="33">
        <f>E146</f>
        <v>143800</v>
      </c>
      <c r="F145" s="33">
        <f>F146</f>
        <v>0</v>
      </c>
      <c r="G145" s="33">
        <f>G146</f>
        <v>0</v>
      </c>
      <c r="H145" s="51">
        <f>D145+E145-F145</f>
        <v>1732925.69</v>
      </c>
    </row>
    <row r="146" spans="1:8" s="4" customFormat="1" ht="24" customHeight="1">
      <c r="A146" s="1"/>
      <c r="B146" s="41">
        <v>80140</v>
      </c>
      <c r="C146" s="53" t="s">
        <v>115</v>
      </c>
      <c r="D146" s="43">
        <v>1030500</v>
      </c>
      <c r="E146" s="43">
        <v>143800</v>
      </c>
      <c r="F146" s="43">
        <v>0</v>
      </c>
      <c r="G146" s="43">
        <v>0</v>
      </c>
      <c r="H146" s="43">
        <f>D146+E146-F146</f>
        <v>1174300</v>
      </c>
    </row>
    <row r="147" spans="1:8" s="4" customFormat="1" ht="13.5" customHeight="1">
      <c r="A147" s="1"/>
      <c r="B147" s="41"/>
      <c r="C147" s="116" t="s">
        <v>284</v>
      </c>
      <c r="D147" s="116"/>
      <c r="E147" s="116"/>
      <c r="F147" s="116"/>
      <c r="G147" s="116"/>
      <c r="H147" s="116"/>
    </row>
    <row r="148" spans="1:8" s="4" customFormat="1" ht="41.25" customHeight="1">
      <c r="A148" s="1"/>
      <c r="B148" s="1"/>
      <c r="C148" s="113" t="s">
        <v>285</v>
      </c>
      <c r="D148" s="113"/>
      <c r="E148" s="113"/>
      <c r="F148" s="113"/>
      <c r="G148" s="113"/>
      <c r="H148" s="113"/>
    </row>
    <row r="149" spans="1:8" s="4" customFormat="1" ht="26.25" customHeight="1">
      <c r="A149" s="1"/>
      <c r="B149" s="1"/>
      <c r="C149" s="113" t="s">
        <v>286</v>
      </c>
      <c r="D149" s="113"/>
      <c r="E149" s="113"/>
      <c r="F149" s="113"/>
      <c r="G149" s="113"/>
      <c r="H149" s="113"/>
    </row>
    <row r="150" spans="1:8" s="4" customFormat="1" ht="6" customHeight="1">
      <c r="A150" s="1"/>
      <c r="B150" s="41"/>
      <c r="C150" s="113"/>
      <c r="D150" s="113"/>
      <c r="E150" s="113"/>
      <c r="F150" s="113"/>
      <c r="G150" s="113"/>
      <c r="H150" s="113"/>
    </row>
    <row r="151" spans="1:8" s="9" customFormat="1" ht="24" customHeight="1">
      <c r="A151" s="54"/>
      <c r="B151" s="54">
        <v>851</v>
      </c>
      <c r="C151" s="55" t="s">
        <v>52</v>
      </c>
      <c r="D151" s="56">
        <v>1451910</v>
      </c>
      <c r="E151" s="56">
        <f>E152</f>
        <v>0</v>
      </c>
      <c r="F151" s="56">
        <f>F152</f>
        <v>4059</v>
      </c>
      <c r="G151" s="56">
        <f>G152</f>
        <v>0</v>
      </c>
      <c r="H151" s="56">
        <f>D151+E151-F151</f>
        <v>1447851</v>
      </c>
    </row>
    <row r="152" spans="1:8" s="4" customFormat="1" ht="21.75" customHeight="1">
      <c r="A152" s="1"/>
      <c r="B152" s="1">
        <v>85157</v>
      </c>
      <c r="C152" s="57" t="s">
        <v>154</v>
      </c>
      <c r="D152" s="3">
        <v>41082</v>
      </c>
      <c r="E152" s="3">
        <v>0</v>
      </c>
      <c r="F152" s="3">
        <v>4059</v>
      </c>
      <c r="G152" s="3">
        <v>0</v>
      </c>
      <c r="H152" s="3">
        <f>D152+E152-F152</f>
        <v>37023</v>
      </c>
    </row>
    <row r="153" spans="1:8" s="4" customFormat="1" ht="41.25" customHeight="1">
      <c r="A153" s="1"/>
      <c r="B153" s="1"/>
      <c r="C153" s="113" t="s">
        <v>471</v>
      </c>
      <c r="D153" s="113"/>
      <c r="E153" s="113"/>
      <c r="F153" s="113"/>
      <c r="G153" s="113"/>
      <c r="H153" s="113"/>
    </row>
    <row r="154" spans="1:8" s="4" customFormat="1" ht="4.5" customHeight="1">
      <c r="A154" s="1"/>
      <c r="B154" s="1"/>
      <c r="C154" s="5"/>
      <c r="D154" s="5"/>
      <c r="E154" s="5"/>
      <c r="F154" s="5"/>
      <c r="G154" s="5"/>
      <c r="H154" s="5"/>
    </row>
    <row r="155" spans="1:8" s="34" customFormat="1" ht="24.75" customHeight="1">
      <c r="A155" s="31"/>
      <c r="B155" s="31">
        <v>852</v>
      </c>
      <c r="C155" s="26" t="s">
        <v>53</v>
      </c>
      <c r="D155" s="33">
        <v>4237754</v>
      </c>
      <c r="E155" s="33">
        <f>E156</f>
        <v>0</v>
      </c>
      <c r="F155" s="33">
        <f>F156</f>
        <v>1445000</v>
      </c>
      <c r="G155" s="33">
        <f>G156</f>
        <v>0</v>
      </c>
      <c r="H155" s="33">
        <f>D155+E155-F155</f>
        <v>2792754</v>
      </c>
    </row>
    <row r="156" spans="1:8" s="4" customFormat="1" ht="21.75" customHeight="1">
      <c r="A156" s="1"/>
      <c r="B156" s="1">
        <v>85295</v>
      </c>
      <c r="C156" s="2" t="s">
        <v>22</v>
      </c>
      <c r="D156" s="3">
        <v>4107754</v>
      </c>
      <c r="E156" s="3">
        <v>0</v>
      </c>
      <c r="F156" s="3">
        <v>1445000</v>
      </c>
      <c r="G156" s="3">
        <v>0</v>
      </c>
      <c r="H156" s="3">
        <f>D156+E156-F156</f>
        <v>2662754</v>
      </c>
    </row>
    <row r="157" spans="1:8" s="4" customFormat="1" ht="50.25" customHeight="1">
      <c r="A157" s="1"/>
      <c r="B157" s="1"/>
      <c r="C157" s="114" t="s">
        <v>505</v>
      </c>
      <c r="D157" s="114"/>
      <c r="E157" s="114"/>
      <c r="F157" s="114"/>
      <c r="G157" s="114"/>
      <c r="H157" s="114"/>
    </row>
    <row r="158" spans="1:8" s="29" customFormat="1" ht="5.25" customHeight="1">
      <c r="A158" s="30"/>
      <c r="B158" s="30"/>
      <c r="C158" s="5"/>
      <c r="D158" s="5"/>
      <c r="E158" s="5"/>
      <c r="F158" s="5"/>
      <c r="G158" s="5"/>
      <c r="H158" s="5"/>
    </row>
    <row r="159" spans="1:8" s="52" customFormat="1" ht="23.25" customHeight="1">
      <c r="A159" s="31"/>
      <c r="B159" s="31">
        <v>853</v>
      </c>
      <c r="C159" s="26" t="s">
        <v>54</v>
      </c>
      <c r="D159" s="33">
        <v>6276585</v>
      </c>
      <c r="E159" s="33">
        <f>E160</f>
        <v>8400</v>
      </c>
      <c r="F159" s="33">
        <f>F160</f>
        <v>0</v>
      </c>
      <c r="G159" s="33">
        <f>G160</f>
        <v>0</v>
      </c>
      <c r="H159" s="33">
        <f>D159+E159-F159</f>
        <v>6284985</v>
      </c>
    </row>
    <row r="160" spans="1:8" s="4" customFormat="1" ht="21" customHeight="1">
      <c r="A160" s="1"/>
      <c r="B160" s="1">
        <v>85325</v>
      </c>
      <c r="C160" s="2" t="s">
        <v>148</v>
      </c>
      <c r="D160" s="3">
        <v>1198000</v>
      </c>
      <c r="E160" s="3">
        <v>8400</v>
      </c>
      <c r="F160" s="3">
        <v>0</v>
      </c>
      <c r="G160" s="3">
        <v>0</v>
      </c>
      <c r="H160" s="3">
        <f>D160+E160-F160</f>
        <v>1206400</v>
      </c>
    </row>
    <row r="161" spans="1:8" s="29" customFormat="1" ht="42" customHeight="1">
      <c r="A161" s="30"/>
      <c r="B161" s="30"/>
      <c r="C161" s="113" t="s">
        <v>472</v>
      </c>
      <c r="D161" s="113"/>
      <c r="E161" s="113"/>
      <c r="F161" s="113"/>
      <c r="G161" s="113"/>
      <c r="H161" s="113"/>
    </row>
    <row r="162" spans="1:8" s="29" customFormat="1" ht="3.75" customHeight="1">
      <c r="A162" s="30"/>
      <c r="B162" s="30"/>
      <c r="C162" s="5"/>
      <c r="D162" s="5"/>
      <c r="E162" s="5"/>
      <c r="F162" s="5"/>
      <c r="G162" s="5"/>
      <c r="H162" s="39"/>
    </row>
    <row r="163" spans="1:8" s="52" customFormat="1" ht="25.5" customHeight="1">
      <c r="A163" s="31"/>
      <c r="B163" s="31">
        <v>900</v>
      </c>
      <c r="C163" s="26" t="s">
        <v>35</v>
      </c>
      <c r="D163" s="33">
        <v>4371969</v>
      </c>
      <c r="E163" s="33">
        <f>E164+E166</f>
        <v>37800</v>
      </c>
      <c r="F163" s="33">
        <f>F164+F166</f>
        <v>0</v>
      </c>
      <c r="G163" s="33">
        <f>G164+G166</f>
        <v>0</v>
      </c>
      <c r="H163" s="33">
        <f>D163+E163-F163</f>
        <v>4409769</v>
      </c>
    </row>
    <row r="164" spans="1:8" s="4" customFormat="1" ht="27.75" customHeight="1">
      <c r="A164" s="1"/>
      <c r="B164" s="41">
        <v>90019</v>
      </c>
      <c r="C164" s="2" t="s">
        <v>175</v>
      </c>
      <c r="D164" s="43">
        <v>1739746</v>
      </c>
      <c r="E164" s="43">
        <v>25000</v>
      </c>
      <c r="F164" s="43">
        <v>0</v>
      </c>
      <c r="G164" s="43">
        <v>0</v>
      </c>
      <c r="H164" s="43">
        <f>D164+E164-F164</f>
        <v>1764746</v>
      </c>
    </row>
    <row r="165" spans="1:8" s="29" customFormat="1" ht="41.25" customHeight="1">
      <c r="A165" s="30"/>
      <c r="B165" s="30"/>
      <c r="C165" s="113" t="s">
        <v>177</v>
      </c>
      <c r="D165" s="113"/>
      <c r="E165" s="113"/>
      <c r="F165" s="113"/>
      <c r="G165" s="113"/>
      <c r="H165" s="113"/>
    </row>
    <row r="166" spans="1:8" s="4" customFormat="1" ht="27.75" customHeight="1">
      <c r="A166" s="1"/>
      <c r="B166" s="41">
        <v>90020</v>
      </c>
      <c r="C166" s="42" t="s">
        <v>176</v>
      </c>
      <c r="D166" s="43">
        <v>6200</v>
      </c>
      <c r="E166" s="43">
        <v>12800</v>
      </c>
      <c r="F166" s="43">
        <v>0</v>
      </c>
      <c r="G166" s="43">
        <v>0</v>
      </c>
      <c r="H166" s="43">
        <f>D166+E166-F166</f>
        <v>19000</v>
      </c>
    </row>
    <row r="167" spans="1:8" s="29" customFormat="1" ht="42.75" customHeight="1">
      <c r="A167" s="30"/>
      <c r="B167" s="30"/>
      <c r="C167" s="113" t="s">
        <v>178</v>
      </c>
      <c r="D167" s="113"/>
      <c r="E167" s="113"/>
      <c r="F167" s="113"/>
      <c r="G167" s="113"/>
      <c r="H167" s="113"/>
    </row>
    <row r="168" spans="1:8" s="29" customFormat="1" ht="4.5" customHeight="1">
      <c r="A168" s="30"/>
      <c r="B168" s="30"/>
      <c r="C168" s="5"/>
      <c r="D168" s="5"/>
      <c r="E168" s="5"/>
      <c r="F168" s="5"/>
      <c r="G168" s="5"/>
      <c r="H168" s="5"/>
    </row>
    <row r="169" spans="1:8" s="52" customFormat="1" ht="26.25" customHeight="1">
      <c r="A169" s="31"/>
      <c r="B169" s="31">
        <v>921</v>
      </c>
      <c r="C169" s="26" t="s">
        <v>36</v>
      </c>
      <c r="D169" s="33">
        <v>4913231</v>
      </c>
      <c r="E169" s="33">
        <f>E170</f>
        <v>2000</v>
      </c>
      <c r="F169" s="33">
        <f>F170</f>
        <v>0</v>
      </c>
      <c r="G169" s="33">
        <f>G170</f>
        <v>0</v>
      </c>
      <c r="H169" s="33">
        <f>D169+E169-F169</f>
        <v>4915231</v>
      </c>
    </row>
    <row r="170" spans="1:8" s="4" customFormat="1" ht="20.25" customHeight="1">
      <c r="A170" s="1"/>
      <c r="B170" s="1">
        <v>92195</v>
      </c>
      <c r="C170" s="2" t="s">
        <v>22</v>
      </c>
      <c r="D170" s="3">
        <v>632829</v>
      </c>
      <c r="E170" s="3">
        <v>2000</v>
      </c>
      <c r="F170" s="3">
        <v>0</v>
      </c>
      <c r="G170" s="3">
        <v>0</v>
      </c>
      <c r="H170" s="3">
        <f>D170+E170-F170</f>
        <v>634829</v>
      </c>
    </row>
    <row r="171" spans="1:8" s="4" customFormat="1" ht="28.5" customHeight="1">
      <c r="A171" s="1"/>
      <c r="B171" s="1"/>
      <c r="C171" s="113" t="s">
        <v>287</v>
      </c>
      <c r="D171" s="113"/>
      <c r="E171" s="113"/>
      <c r="F171" s="113"/>
      <c r="G171" s="113"/>
      <c r="H171" s="113"/>
    </row>
    <row r="172" spans="1:8" s="52" customFormat="1" ht="7.5" customHeight="1">
      <c r="A172" s="36"/>
      <c r="B172" s="36"/>
      <c r="C172" s="10"/>
      <c r="D172" s="10"/>
      <c r="E172" s="10"/>
      <c r="F172" s="10"/>
      <c r="G172" s="10"/>
      <c r="H172" s="10"/>
    </row>
    <row r="173" spans="1:8" s="52" customFormat="1" ht="7.5" customHeight="1">
      <c r="A173" s="36"/>
      <c r="B173" s="36"/>
      <c r="C173" s="10"/>
      <c r="D173" s="10"/>
      <c r="E173" s="10"/>
      <c r="F173" s="10"/>
      <c r="G173" s="10"/>
      <c r="H173" s="10"/>
    </row>
    <row r="174" spans="1:8" s="52" customFormat="1" ht="29.25" customHeight="1">
      <c r="A174" s="31"/>
      <c r="B174" s="58">
        <v>925</v>
      </c>
      <c r="C174" s="59" t="s">
        <v>38</v>
      </c>
      <c r="D174" s="60">
        <v>3651012</v>
      </c>
      <c r="E174" s="60">
        <f>E175</f>
        <v>96486</v>
      </c>
      <c r="F174" s="60">
        <f>F175</f>
        <v>85000</v>
      </c>
      <c r="G174" s="60">
        <f>G175</f>
        <v>82077</v>
      </c>
      <c r="H174" s="60">
        <f>D174+E174-F174</f>
        <v>3662498</v>
      </c>
    </row>
    <row r="175" spans="1:8" s="4" customFormat="1" ht="19.5" customHeight="1">
      <c r="A175" s="1"/>
      <c r="B175" s="1">
        <v>92502</v>
      </c>
      <c r="C175" s="57" t="s">
        <v>39</v>
      </c>
      <c r="D175" s="3">
        <v>3651012</v>
      </c>
      <c r="E175" s="3">
        <v>96486</v>
      </c>
      <c r="F175" s="3">
        <v>85000</v>
      </c>
      <c r="G175" s="3">
        <v>82077</v>
      </c>
      <c r="H175" s="3">
        <f>D175+E175-F175</f>
        <v>3662498</v>
      </c>
    </row>
    <row r="176" spans="1:8" s="29" customFormat="1" ht="26.25" customHeight="1">
      <c r="A176" s="30"/>
      <c r="B176" s="30"/>
      <c r="C176" s="116" t="s">
        <v>281</v>
      </c>
      <c r="D176" s="116"/>
      <c r="E176" s="116"/>
      <c r="F176" s="116"/>
      <c r="G176" s="116"/>
      <c r="H176" s="116"/>
    </row>
    <row r="177" spans="1:8" s="29" customFormat="1" ht="15" customHeight="1">
      <c r="A177" s="30"/>
      <c r="B177" s="30"/>
      <c r="C177" s="113" t="s">
        <v>280</v>
      </c>
      <c r="D177" s="113"/>
      <c r="E177" s="113"/>
      <c r="F177" s="113"/>
      <c r="G177" s="113"/>
      <c r="H177" s="113"/>
    </row>
    <row r="178" spans="1:8" s="29" customFormat="1" ht="26.25" customHeight="1">
      <c r="A178" s="30"/>
      <c r="B178" s="30"/>
      <c r="C178" s="113" t="s">
        <v>279</v>
      </c>
      <c r="D178" s="113"/>
      <c r="E178" s="113"/>
      <c r="F178" s="113"/>
      <c r="G178" s="113"/>
      <c r="H178" s="113"/>
    </row>
    <row r="179" spans="1:8" s="29" customFormat="1" ht="27" customHeight="1">
      <c r="A179" s="30"/>
      <c r="B179" s="30"/>
      <c r="C179" s="116" t="s">
        <v>298</v>
      </c>
      <c r="D179" s="116"/>
      <c r="E179" s="116"/>
      <c r="F179" s="116"/>
      <c r="G179" s="116"/>
      <c r="H179" s="116"/>
    </row>
    <row r="180" spans="1:8" s="62" customFormat="1" ht="40.5" customHeight="1">
      <c r="A180" s="61"/>
      <c r="B180" s="61"/>
      <c r="C180" s="145" t="s">
        <v>299</v>
      </c>
      <c r="D180" s="145"/>
      <c r="E180" s="145"/>
      <c r="F180" s="145"/>
      <c r="G180" s="145"/>
      <c r="H180" s="145"/>
    </row>
    <row r="181" spans="1:8" s="62" customFormat="1" ht="27.75" customHeight="1">
      <c r="A181" s="61"/>
      <c r="B181" s="61"/>
      <c r="C181" s="145" t="s">
        <v>300</v>
      </c>
      <c r="D181" s="145"/>
      <c r="E181" s="145"/>
      <c r="F181" s="145"/>
      <c r="G181" s="145"/>
      <c r="H181" s="145"/>
    </row>
    <row r="182" spans="1:8" s="4" customFormat="1" ht="34.5" customHeight="1">
      <c r="A182" s="1"/>
      <c r="B182" s="1"/>
      <c r="C182" s="113" t="s">
        <v>303</v>
      </c>
      <c r="D182" s="113"/>
      <c r="E182" s="113"/>
      <c r="F182" s="113"/>
      <c r="G182" s="113"/>
      <c r="H182" s="113"/>
    </row>
    <row r="183" spans="1:8" s="29" customFormat="1" ht="6" customHeight="1">
      <c r="A183" s="30"/>
      <c r="B183" s="30"/>
      <c r="C183" s="5"/>
      <c r="D183" s="5"/>
      <c r="E183" s="5"/>
      <c r="F183" s="5"/>
      <c r="G183" s="5"/>
      <c r="H183" s="5"/>
    </row>
    <row r="184" spans="1:8" s="66" customFormat="1" ht="18.75" customHeight="1">
      <c r="A184" s="63" t="s">
        <v>40</v>
      </c>
      <c r="B184" s="63"/>
      <c r="C184" s="64" t="s">
        <v>41</v>
      </c>
      <c r="D184" s="65"/>
      <c r="E184" s="65"/>
      <c r="F184" s="65"/>
      <c r="G184" s="65"/>
      <c r="H184" s="65"/>
    </row>
    <row r="185" spans="3:8" ht="3" customHeight="1">
      <c r="C185" s="68"/>
      <c r="D185" s="68"/>
      <c r="E185" s="68"/>
      <c r="F185" s="68"/>
      <c r="G185" s="68"/>
      <c r="H185" s="69"/>
    </row>
    <row r="186" spans="1:8" s="75" customFormat="1" ht="24" customHeight="1">
      <c r="A186" s="71"/>
      <c r="B186" s="71"/>
      <c r="C186" s="72" t="s">
        <v>17</v>
      </c>
      <c r="D186" s="73">
        <v>934156776.69</v>
      </c>
      <c r="E186" s="74">
        <f>E210++E303+E432+E440+E482+E496+E538+E244+E248+E259+E288+E398+E419+E188+E201+E565+E296</f>
        <v>35053849</v>
      </c>
      <c r="F186" s="74">
        <f>F210++F303+F432+F440+F482+F496+F538+F244+F248+F259+F288+F398+F419+F188+F201+F565+F296</f>
        <v>76145160</v>
      </c>
      <c r="G186" s="74">
        <f>G210++G303+G432+G440+G482+G496+G538+G244+G248+G259+G288+G398+G419+G188+G201+G565+G296</f>
        <v>1168408</v>
      </c>
      <c r="H186" s="73">
        <f>D186+E186-F186</f>
        <v>893065465.69</v>
      </c>
    </row>
    <row r="187" spans="1:8" s="29" customFormat="1" ht="4.5" customHeight="1">
      <c r="A187" s="30"/>
      <c r="B187" s="30"/>
      <c r="C187" s="5"/>
      <c r="D187" s="5"/>
      <c r="E187" s="5"/>
      <c r="F187" s="5"/>
      <c r="G187" s="5"/>
      <c r="H187" s="39"/>
    </row>
    <row r="188" spans="1:8" s="34" customFormat="1" ht="24.75" customHeight="1">
      <c r="A188" s="31"/>
      <c r="B188" s="32" t="s">
        <v>108</v>
      </c>
      <c r="C188" s="26" t="s">
        <v>109</v>
      </c>
      <c r="D188" s="33">
        <v>19484565</v>
      </c>
      <c r="E188" s="33">
        <f>E197+E189+E195</f>
        <v>46362</v>
      </c>
      <c r="F188" s="33">
        <f>F197+F189+F195</f>
        <v>889806</v>
      </c>
      <c r="G188" s="33">
        <f>G197+G189+G195</f>
        <v>0</v>
      </c>
      <c r="H188" s="33">
        <f>D188+E188-F188</f>
        <v>18641121</v>
      </c>
    </row>
    <row r="189" spans="1:8" s="4" customFormat="1" ht="21" customHeight="1">
      <c r="A189" s="1"/>
      <c r="B189" s="35" t="s">
        <v>385</v>
      </c>
      <c r="C189" s="57" t="s">
        <v>384</v>
      </c>
      <c r="D189" s="3">
        <v>69806</v>
      </c>
      <c r="E189" s="3">
        <v>0</v>
      </c>
      <c r="F189" s="3">
        <v>69806</v>
      </c>
      <c r="G189" s="3">
        <v>0</v>
      </c>
      <c r="H189" s="3">
        <f>D189+E189-F189</f>
        <v>0</v>
      </c>
    </row>
    <row r="190" spans="1:8" s="4" customFormat="1" ht="23.25" customHeight="1">
      <c r="A190" s="1"/>
      <c r="B190" s="35"/>
      <c r="C190" s="116" t="s">
        <v>507</v>
      </c>
      <c r="D190" s="116"/>
      <c r="E190" s="116"/>
      <c r="F190" s="116"/>
      <c r="G190" s="116"/>
      <c r="H190" s="116"/>
    </row>
    <row r="191" spans="1:8" s="4" customFormat="1" ht="42" customHeight="1">
      <c r="A191" s="1"/>
      <c r="B191" s="35"/>
      <c r="C191" s="113" t="s">
        <v>407</v>
      </c>
      <c r="D191" s="113"/>
      <c r="E191" s="113"/>
      <c r="F191" s="113"/>
      <c r="G191" s="113"/>
      <c r="H191" s="113"/>
    </row>
    <row r="192" spans="1:8" s="4" customFormat="1" ht="16.5" customHeight="1">
      <c r="A192" s="1"/>
      <c r="B192" s="35"/>
      <c r="C192" s="113" t="s">
        <v>386</v>
      </c>
      <c r="D192" s="113"/>
      <c r="E192" s="113"/>
      <c r="F192" s="113"/>
      <c r="G192" s="113"/>
      <c r="H192" s="113"/>
    </row>
    <row r="193" spans="1:8" s="4" customFormat="1" ht="54.75" customHeight="1">
      <c r="A193" s="1"/>
      <c r="B193" s="35"/>
      <c r="C193" s="113" t="s">
        <v>529</v>
      </c>
      <c r="D193" s="113"/>
      <c r="E193" s="113"/>
      <c r="F193" s="113"/>
      <c r="G193" s="113"/>
      <c r="H193" s="113"/>
    </row>
    <row r="194" spans="1:8" s="4" customFormat="1" ht="39" customHeight="1">
      <c r="A194" s="1"/>
      <c r="B194" s="35"/>
      <c r="C194" s="113" t="s">
        <v>506</v>
      </c>
      <c r="D194" s="113"/>
      <c r="E194" s="113"/>
      <c r="F194" s="113"/>
      <c r="G194" s="113"/>
      <c r="H194" s="113"/>
    </row>
    <row r="195" spans="1:16" s="4" customFormat="1" ht="19.5" customHeight="1">
      <c r="A195" s="1"/>
      <c r="B195" s="35" t="s">
        <v>366</v>
      </c>
      <c r="C195" s="2" t="s">
        <v>367</v>
      </c>
      <c r="D195" s="3">
        <v>11000000</v>
      </c>
      <c r="E195" s="3">
        <v>0</v>
      </c>
      <c r="F195" s="3">
        <v>820000</v>
      </c>
      <c r="G195" s="3">
        <v>0</v>
      </c>
      <c r="H195" s="3">
        <f>D195+E195-F195</f>
        <v>10180000</v>
      </c>
      <c r="I195" s="3"/>
      <c r="J195" s="3"/>
      <c r="O195" s="3"/>
      <c r="P195" s="3"/>
    </row>
    <row r="196" spans="1:8" s="4" customFormat="1" ht="52.5" customHeight="1">
      <c r="A196" s="1"/>
      <c r="B196" s="35"/>
      <c r="C196" s="113" t="s">
        <v>539</v>
      </c>
      <c r="D196" s="113"/>
      <c r="E196" s="113"/>
      <c r="F196" s="113"/>
      <c r="G196" s="113"/>
      <c r="H196" s="113"/>
    </row>
    <row r="197" spans="1:8" s="4" customFormat="1" ht="24" customHeight="1">
      <c r="A197" s="1"/>
      <c r="B197" s="35" t="s">
        <v>107</v>
      </c>
      <c r="C197" s="2" t="s">
        <v>22</v>
      </c>
      <c r="D197" s="3">
        <v>392337</v>
      </c>
      <c r="E197" s="3">
        <v>46362</v>
      </c>
      <c r="F197" s="3">
        <v>0</v>
      </c>
      <c r="G197" s="3">
        <v>0</v>
      </c>
      <c r="H197" s="3">
        <f>D197+E197-F197</f>
        <v>438699</v>
      </c>
    </row>
    <row r="198" spans="1:8" s="79" customFormat="1" ht="36" customHeight="1">
      <c r="A198" s="76"/>
      <c r="B198" s="77"/>
      <c r="C198" s="144" t="s">
        <v>179</v>
      </c>
      <c r="D198" s="144"/>
      <c r="E198" s="144"/>
      <c r="F198" s="144"/>
      <c r="G198" s="144"/>
      <c r="H198" s="144"/>
    </row>
    <row r="199" spans="1:8" s="29" customFormat="1" ht="52.5" customHeight="1">
      <c r="A199" s="30"/>
      <c r="B199" s="30"/>
      <c r="C199" s="113" t="s">
        <v>283</v>
      </c>
      <c r="D199" s="113"/>
      <c r="E199" s="113"/>
      <c r="F199" s="113"/>
      <c r="G199" s="113"/>
      <c r="H199" s="113"/>
    </row>
    <row r="200" spans="1:8" s="79" customFormat="1" ht="5.25" customHeight="1">
      <c r="A200" s="76"/>
      <c r="B200" s="77"/>
      <c r="C200" s="78"/>
      <c r="D200" s="80"/>
      <c r="E200" s="80"/>
      <c r="F200" s="80"/>
      <c r="G200" s="80"/>
      <c r="H200" s="80"/>
    </row>
    <row r="201" spans="1:8" s="34" customFormat="1" ht="24.75" customHeight="1">
      <c r="A201" s="31"/>
      <c r="B201" s="31">
        <v>150</v>
      </c>
      <c r="C201" s="26" t="s">
        <v>117</v>
      </c>
      <c r="D201" s="33">
        <v>14621493</v>
      </c>
      <c r="E201" s="33">
        <f>E205+E202</f>
        <v>950000</v>
      </c>
      <c r="F201" s="33">
        <f>F205+F202</f>
        <v>284448</v>
      </c>
      <c r="G201" s="33">
        <f>G205+G202</f>
        <v>0</v>
      </c>
      <c r="H201" s="33">
        <f>D201+E201-F201</f>
        <v>15287045</v>
      </c>
    </row>
    <row r="202" spans="1:8" s="34" customFormat="1" ht="18.75" customHeight="1">
      <c r="A202" s="36"/>
      <c r="B202" s="1">
        <v>15011</v>
      </c>
      <c r="C202" s="2" t="s">
        <v>304</v>
      </c>
      <c r="D202" s="3">
        <v>787294</v>
      </c>
      <c r="E202" s="3">
        <v>950000</v>
      </c>
      <c r="F202" s="3">
        <v>0</v>
      </c>
      <c r="G202" s="3">
        <v>0</v>
      </c>
      <c r="H202" s="3">
        <f>D202+E202-F202</f>
        <v>1737294</v>
      </c>
    </row>
    <row r="203" spans="1:8" s="34" customFormat="1" ht="45.75" customHeight="1">
      <c r="A203" s="36"/>
      <c r="B203" s="1"/>
      <c r="C203" s="113" t="s">
        <v>408</v>
      </c>
      <c r="D203" s="113"/>
      <c r="E203" s="113"/>
      <c r="F203" s="113"/>
      <c r="G203" s="113"/>
      <c r="H203" s="113"/>
    </row>
    <row r="204" spans="1:8" s="34" customFormat="1" ht="0.75" customHeight="1">
      <c r="A204" s="36"/>
      <c r="B204" s="1"/>
      <c r="C204" s="5"/>
      <c r="D204" s="5"/>
      <c r="E204" s="5"/>
      <c r="F204" s="5"/>
      <c r="G204" s="5"/>
      <c r="H204" s="5"/>
    </row>
    <row r="205" spans="1:8" s="4" customFormat="1" ht="24.75" customHeight="1">
      <c r="A205" s="1"/>
      <c r="B205" s="1">
        <v>15013</v>
      </c>
      <c r="C205" s="2" t="s">
        <v>116</v>
      </c>
      <c r="D205" s="3">
        <v>13380718</v>
      </c>
      <c r="E205" s="3">
        <v>0</v>
      </c>
      <c r="F205" s="3">
        <v>284448</v>
      </c>
      <c r="G205" s="81">
        <v>0</v>
      </c>
      <c r="H205" s="3">
        <f>D205+E205-F205</f>
        <v>13096270</v>
      </c>
    </row>
    <row r="206" spans="1:8" s="4" customFormat="1" ht="27" customHeight="1">
      <c r="A206" s="1"/>
      <c r="B206" s="1"/>
      <c r="C206" s="118" t="s">
        <v>123</v>
      </c>
      <c r="D206" s="118"/>
      <c r="E206" s="118"/>
      <c r="F206" s="118"/>
      <c r="G206" s="118"/>
      <c r="H206" s="118"/>
    </row>
    <row r="207" spans="1:8" s="29" customFormat="1" ht="15" customHeight="1">
      <c r="A207" s="30"/>
      <c r="B207" s="82"/>
      <c r="C207" s="114" t="s">
        <v>309</v>
      </c>
      <c r="D207" s="114"/>
      <c r="E207" s="114"/>
      <c r="F207" s="114"/>
      <c r="G207" s="114"/>
      <c r="H207" s="114"/>
    </row>
    <row r="208" spans="1:8" s="29" customFormat="1" ht="15" customHeight="1">
      <c r="A208" s="30"/>
      <c r="B208" s="82"/>
      <c r="C208" s="114" t="s">
        <v>310</v>
      </c>
      <c r="D208" s="114"/>
      <c r="E208" s="114"/>
      <c r="F208" s="114"/>
      <c r="G208" s="114"/>
      <c r="H208" s="114"/>
    </row>
    <row r="209" spans="1:8" s="4" customFormat="1" ht="9" customHeight="1">
      <c r="A209" s="1"/>
      <c r="B209" s="1"/>
      <c r="C209" s="10"/>
      <c r="D209" s="10"/>
      <c r="E209" s="10"/>
      <c r="F209" s="10"/>
      <c r="G209" s="10"/>
      <c r="H209" s="10"/>
    </row>
    <row r="210" spans="1:8" s="34" customFormat="1" ht="24.75" customHeight="1">
      <c r="A210" s="31"/>
      <c r="B210" s="31">
        <v>600</v>
      </c>
      <c r="C210" s="26" t="s">
        <v>18</v>
      </c>
      <c r="D210" s="33">
        <v>386493249</v>
      </c>
      <c r="E210" s="33">
        <f>E211+E241+E239+E237</f>
        <v>8974237</v>
      </c>
      <c r="F210" s="33">
        <f>F211+F241+F239+F237</f>
        <v>42029107</v>
      </c>
      <c r="G210" s="33">
        <f>G211+G241+G239+G237</f>
        <v>615871</v>
      </c>
      <c r="H210" s="33">
        <f>D210+E210-F210</f>
        <v>353438379</v>
      </c>
    </row>
    <row r="211" spans="1:8" s="4" customFormat="1" ht="18" customHeight="1">
      <c r="A211" s="1"/>
      <c r="B211" s="1">
        <v>60013</v>
      </c>
      <c r="C211" s="2" t="s">
        <v>20</v>
      </c>
      <c r="D211" s="3">
        <v>231291354</v>
      </c>
      <c r="E211" s="3">
        <v>5567323</v>
      </c>
      <c r="F211" s="3">
        <v>41904107</v>
      </c>
      <c r="G211" s="3">
        <v>615871</v>
      </c>
      <c r="H211" s="3">
        <f>D211+E211-F211</f>
        <v>194954570</v>
      </c>
    </row>
    <row r="212" spans="1:8" s="4" customFormat="1" ht="15.75" customHeight="1">
      <c r="A212" s="1"/>
      <c r="B212" s="1"/>
      <c r="C212" s="113" t="s">
        <v>143</v>
      </c>
      <c r="D212" s="113"/>
      <c r="E212" s="113"/>
      <c r="F212" s="113"/>
      <c r="G212" s="113"/>
      <c r="H212" s="113"/>
    </row>
    <row r="213" spans="1:8" s="4" customFormat="1" ht="15.75" customHeight="1">
      <c r="A213" s="1"/>
      <c r="B213" s="1"/>
      <c r="C213" s="113" t="s">
        <v>144</v>
      </c>
      <c r="D213" s="113"/>
      <c r="E213" s="113"/>
      <c r="F213" s="113"/>
      <c r="G213" s="113"/>
      <c r="H213" s="113"/>
    </row>
    <row r="214" spans="1:8" s="4" customFormat="1" ht="64.5" customHeight="1">
      <c r="A214" s="1"/>
      <c r="B214" s="1"/>
      <c r="C214" s="114" t="s">
        <v>508</v>
      </c>
      <c r="D214" s="114"/>
      <c r="E214" s="114"/>
      <c r="F214" s="114"/>
      <c r="G214" s="114"/>
      <c r="H214" s="114"/>
    </row>
    <row r="215" spans="1:8" s="4" customFormat="1" ht="63" customHeight="1">
      <c r="A215" s="1"/>
      <c r="B215" s="1"/>
      <c r="C215" s="114" t="s">
        <v>520</v>
      </c>
      <c r="D215" s="114"/>
      <c r="E215" s="114"/>
      <c r="F215" s="114"/>
      <c r="G215" s="114"/>
      <c r="H215" s="114"/>
    </row>
    <row r="216" spans="1:8" s="4" customFormat="1" ht="21" customHeight="1">
      <c r="A216" s="1"/>
      <c r="B216" s="1"/>
      <c r="C216" s="114" t="s">
        <v>436</v>
      </c>
      <c r="D216" s="114"/>
      <c r="E216" s="114"/>
      <c r="F216" s="114"/>
      <c r="G216" s="114"/>
      <c r="H216" s="114"/>
    </row>
    <row r="217" spans="1:8" s="4" customFormat="1" ht="28.5" customHeight="1">
      <c r="A217" s="1"/>
      <c r="B217" s="1"/>
      <c r="C217" s="114" t="s">
        <v>518</v>
      </c>
      <c r="D217" s="114"/>
      <c r="E217" s="114"/>
      <c r="F217" s="114"/>
      <c r="G217" s="114"/>
      <c r="H217" s="114"/>
    </row>
    <row r="218" spans="1:8" s="4" customFormat="1" ht="14.25" customHeight="1">
      <c r="A218" s="1"/>
      <c r="B218" s="1"/>
      <c r="C218" s="114" t="s">
        <v>455</v>
      </c>
      <c r="D218" s="114"/>
      <c r="E218" s="114"/>
      <c r="F218" s="114"/>
      <c r="G218" s="114"/>
      <c r="H218" s="114"/>
    </row>
    <row r="219" spans="1:8" s="4" customFormat="1" ht="14.25" customHeight="1">
      <c r="A219" s="1"/>
      <c r="B219" s="1"/>
      <c r="C219" s="114" t="s">
        <v>473</v>
      </c>
      <c r="D219" s="114"/>
      <c r="E219" s="114"/>
      <c r="F219" s="114"/>
      <c r="G219" s="114"/>
      <c r="H219" s="114"/>
    </row>
    <row r="220" spans="1:8" s="4" customFormat="1" ht="18" customHeight="1">
      <c r="A220" s="1"/>
      <c r="B220" s="1"/>
      <c r="C220" s="114" t="s">
        <v>437</v>
      </c>
      <c r="D220" s="114"/>
      <c r="E220" s="114"/>
      <c r="F220" s="114"/>
      <c r="G220" s="114"/>
      <c r="H220" s="114"/>
    </row>
    <row r="221" spans="1:8" s="4" customFormat="1" ht="12.75" customHeight="1">
      <c r="A221" s="1"/>
      <c r="B221" s="1"/>
      <c r="C221" s="114" t="s">
        <v>438</v>
      </c>
      <c r="D221" s="114"/>
      <c r="E221" s="114"/>
      <c r="F221" s="114"/>
      <c r="G221" s="114"/>
      <c r="H221" s="114"/>
    </row>
    <row r="222" spans="1:8" s="4" customFormat="1" ht="14.25" customHeight="1">
      <c r="A222" s="1"/>
      <c r="B222" s="1"/>
      <c r="C222" s="114" t="s">
        <v>475</v>
      </c>
      <c r="D222" s="114"/>
      <c r="E222" s="114"/>
      <c r="F222" s="114"/>
      <c r="G222" s="114"/>
      <c r="H222" s="114"/>
    </row>
    <row r="223" spans="1:8" s="4" customFormat="1" ht="54" customHeight="1">
      <c r="A223" s="1"/>
      <c r="B223" s="1"/>
      <c r="C223" s="114" t="s">
        <v>474</v>
      </c>
      <c r="D223" s="114"/>
      <c r="E223" s="114"/>
      <c r="F223" s="114"/>
      <c r="G223" s="114"/>
      <c r="H223" s="114"/>
    </row>
    <row r="224" spans="1:8" s="4" customFormat="1" ht="15.75" customHeight="1">
      <c r="A224" s="1"/>
      <c r="B224" s="1"/>
      <c r="C224" s="113" t="s">
        <v>439</v>
      </c>
      <c r="D224" s="113"/>
      <c r="E224" s="113"/>
      <c r="F224" s="113"/>
      <c r="G224" s="113"/>
      <c r="H224" s="113"/>
    </row>
    <row r="225" spans="1:8" s="4" customFormat="1" ht="57" customHeight="1">
      <c r="A225" s="1"/>
      <c r="B225" s="1"/>
      <c r="C225" s="114" t="s">
        <v>440</v>
      </c>
      <c r="D225" s="114"/>
      <c r="E225" s="114"/>
      <c r="F225" s="114"/>
      <c r="G225" s="114"/>
      <c r="H225" s="114"/>
    </row>
    <row r="226" spans="1:8" s="4" customFormat="1" ht="16.5" customHeight="1">
      <c r="A226" s="1"/>
      <c r="B226" s="1"/>
      <c r="C226" s="116" t="s">
        <v>476</v>
      </c>
      <c r="D226" s="116"/>
      <c r="E226" s="116"/>
      <c r="F226" s="116"/>
      <c r="G226" s="116"/>
      <c r="H226" s="116"/>
    </row>
    <row r="227" spans="1:8" s="4" customFormat="1" ht="16.5" customHeight="1">
      <c r="A227" s="1"/>
      <c r="B227" s="1"/>
      <c r="C227" s="116" t="s">
        <v>434</v>
      </c>
      <c r="D227" s="116"/>
      <c r="E227" s="116"/>
      <c r="F227" s="116"/>
      <c r="G227" s="116"/>
      <c r="H227" s="116"/>
    </row>
    <row r="228" spans="1:8" s="4" customFormat="1" ht="30.75" customHeight="1">
      <c r="A228" s="1"/>
      <c r="B228" s="1"/>
      <c r="C228" s="114" t="s">
        <v>433</v>
      </c>
      <c r="D228" s="114"/>
      <c r="E228" s="114"/>
      <c r="F228" s="114"/>
      <c r="G228" s="114"/>
      <c r="H228" s="114"/>
    </row>
    <row r="229" spans="1:8" s="4" customFormat="1" ht="66.75" customHeight="1">
      <c r="A229" s="1"/>
      <c r="B229" s="1"/>
      <c r="C229" s="113" t="s">
        <v>461</v>
      </c>
      <c r="D229" s="113"/>
      <c r="E229" s="113"/>
      <c r="F229" s="113"/>
      <c r="G229" s="113"/>
      <c r="H229" s="113"/>
    </row>
    <row r="230" spans="1:8" s="4" customFormat="1" ht="55.5" customHeight="1">
      <c r="A230" s="1"/>
      <c r="B230" s="1"/>
      <c r="C230" s="113" t="s">
        <v>477</v>
      </c>
      <c r="D230" s="113"/>
      <c r="E230" s="113"/>
      <c r="F230" s="113"/>
      <c r="G230" s="113"/>
      <c r="H230" s="113"/>
    </row>
    <row r="231" spans="1:8" s="4" customFormat="1" ht="94.5" customHeight="1">
      <c r="A231" s="1"/>
      <c r="B231" s="1"/>
      <c r="C231" s="113" t="s">
        <v>462</v>
      </c>
      <c r="D231" s="113"/>
      <c r="E231" s="113"/>
      <c r="F231" s="113"/>
      <c r="G231" s="113"/>
      <c r="H231" s="113"/>
    </row>
    <row r="232" spans="1:8" s="4" customFormat="1" ht="13.5" customHeight="1">
      <c r="A232" s="1"/>
      <c r="B232" s="1"/>
      <c r="C232" s="116" t="s">
        <v>435</v>
      </c>
      <c r="D232" s="116"/>
      <c r="E232" s="116"/>
      <c r="F232" s="116"/>
      <c r="G232" s="116"/>
      <c r="H232" s="116"/>
    </row>
    <row r="233" spans="1:8" s="4" customFormat="1" ht="52.5" customHeight="1">
      <c r="A233" s="1"/>
      <c r="B233" s="1"/>
      <c r="C233" s="113" t="s">
        <v>509</v>
      </c>
      <c r="D233" s="113"/>
      <c r="E233" s="113"/>
      <c r="F233" s="113"/>
      <c r="G233" s="113"/>
      <c r="H233" s="113"/>
    </row>
    <row r="234" spans="1:8" s="4" customFormat="1" ht="47.25" customHeight="1">
      <c r="A234" s="1"/>
      <c r="B234" s="35"/>
      <c r="C234" s="113" t="s">
        <v>431</v>
      </c>
      <c r="D234" s="113"/>
      <c r="E234" s="113"/>
      <c r="F234" s="113"/>
      <c r="G234" s="113"/>
      <c r="H234" s="113"/>
    </row>
    <row r="235" spans="1:8" s="4" customFormat="1" ht="30.75" customHeight="1">
      <c r="A235" s="1"/>
      <c r="B235" s="35"/>
      <c r="C235" s="113" t="s">
        <v>432</v>
      </c>
      <c r="D235" s="113"/>
      <c r="E235" s="113"/>
      <c r="F235" s="113"/>
      <c r="G235" s="113"/>
      <c r="H235" s="113"/>
    </row>
    <row r="236" spans="1:8" s="4" customFormat="1" ht="81.75" customHeight="1">
      <c r="A236" s="1"/>
      <c r="B236" s="1"/>
      <c r="C236" s="114" t="s">
        <v>521</v>
      </c>
      <c r="D236" s="114"/>
      <c r="E236" s="114"/>
      <c r="F236" s="114"/>
      <c r="G236" s="114"/>
      <c r="H236" s="114"/>
    </row>
    <row r="237" spans="1:8" s="4" customFormat="1" ht="21" customHeight="1">
      <c r="A237" s="1"/>
      <c r="B237" s="1">
        <v>60016</v>
      </c>
      <c r="C237" s="2" t="s">
        <v>268</v>
      </c>
      <c r="D237" s="3">
        <v>3334617</v>
      </c>
      <c r="E237" s="3">
        <v>0</v>
      </c>
      <c r="F237" s="3">
        <v>75000</v>
      </c>
      <c r="G237" s="3">
        <v>0</v>
      </c>
      <c r="H237" s="3">
        <f>D237+E237-F237</f>
        <v>3259617</v>
      </c>
    </row>
    <row r="238" spans="1:8" s="29" customFormat="1" ht="56.25" customHeight="1">
      <c r="A238" s="30"/>
      <c r="B238" s="30"/>
      <c r="C238" s="113" t="s">
        <v>409</v>
      </c>
      <c r="D238" s="113"/>
      <c r="E238" s="113"/>
      <c r="F238" s="113"/>
      <c r="G238" s="113"/>
      <c r="H238" s="113"/>
    </row>
    <row r="239" spans="1:8" s="4" customFormat="1" ht="22.5" customHeight="1">
      <c r="A239" s="1"/>
      <c r="B239" s="1">
        <v>60041</v>
      </c>
      <c r="C239" s="2" t="s">
        <v>305</v>
      </c>
      <c r="D239" s="3">
        <v>0</v>
      </c>
      <c r="E239" s="3">
        <v>3406914</v>
      </c>
      <c r="F239" s="3">
        <v>0</v>
      </c>
      <c r="G239" s="3">
        <v>0</v>
      </c>
      <c r="H239" s="3">
        <f>D239+E239-F239</f>
        <v>3406914</v>
      </c>
    </row>
    <row r="240" spans="1:8" s="4" customFormat="1" ht="30" customHeight="1">
      <c r="A240" s="1"/>
      <c r="B240" s="1"/>
      <c r="C240" s="113" t="s">
        <v>306</v>
      </c>
      <c r="D240" s="113"/>
      <c r="E240" s="113"/>
      <c r="F240" s="113"/>
      <c r="G240" s="113"/>
      <c r="H240" s="113"/>
    </row>
    <row r="241" spans="1:8" s="4" customFormat="1" ht="21" customHeight="1">
      <c r="A241" s="1"/>
      <c r="B241" s="1">
        <v>60095</v>
      </c>
      <c r="C241" s="2" t="s">
        <v>22</v>
      </c>
      <c r="D241" s="3">
        <v>1983210</v>
      </c>
      <c r="E241" s="3">
        <v>0</v>
      </c>
      <c r="F241" s="3">
        <v>50000</v>
      </c>
      <c r="G241" s="3">
        <v>0</v>
      </c>
      <c r="H241" s="3">
        <f>D241+E241-F241</f>
        <v>1933210</v>
      </c>
    </row>
    <row r="242" spans="1:8" s="29" customFormat="1" ht="54.75" customHeight="1">
      <c r="A242" s="30"/>
      <c r="B242" s="30"/>
      <c r="C242" s="113" t="s">
        <v>308</v>
      </c>
      <c r="D242" s="113"/>
      <c r="E242" s="113"/>
      <c r="F242" s="113"/>
      <c r="G242" s="113"/>
      <c r="H242" s="113"/>
    </row>
    <row r="243" spans="1:8" s="34" customFormat="1" ht="3.75" customHeight="1">
      <c r="A243" s="36"/>
      <c r="B243" s="1"/>
      <c r="C243" s="5"/>
      <c r="D243" s="5"/>
      <c r="E243" s="5"/>
      <c r="F243" s="5"/>
      <c r="G243" s="5"/>
      <c r="H243" s="39"/>
    </row>
    <row r="244" spans="1:8" s="34" customFormat="1" ht="24" customHeight="1">
      <c r="A244" s="31"/>
      <c r="B244" s="31">
        <v>710</v>
      </c>
      <c r="C244" s="26" t="s">
        <v>44</v>
      </c>
      <c r="D244" s="33">
        <v>4485287</v>
      </c>
      <c r="E244" s="33">
        <f>E245</f>
        <v>950000</v>
      </c>
      <c r="F244" s="33">
        <f>F245</f>
        <v>0</v>
      </c>
      <c r="G244" s="33">
        <f>G245</f>
        <v>0</v>
      </c>
      <c r="H244" s="33">
        <f>D244+E244-F244</f>
        <v>5435287</v>
      </c>
    </row>
    <row r="245" spans="1:8" s="4" customFormat="1" ht="21.75" customHeight="1">
      <c r="A245" s="1"/>
      <c r="B245" s="1">
        <v>71095</v>
      </c>
      <c r="C245" s="2" t="s">
        <v>22</v>
      </c>
      <c r="D245" s="3">
        <v>0</v>
      </c>
      <c r="E245" s="3">
        <v>950000</v>
      </c>
      <c r="F245" s="3">
        <v>0</v>
      </c>
      <c r="G245" s="3">
        <v>0</v>
      </c>
      <c r="H245" s="3">
        <f>D245+E245-F245</f>
        <v>950000</v>
      </c>
    </row>
    <row r="246" spans="1:8" s="34" customFormat="1" ht="30.75" customHeight="1">
      <c r="A246" s="36"/>
      <c r="B246" s="1"/>
      <c r="C246" s="113" t="s">
        <v>307</v>
      </c>
      <c r="D246" s="113"/>
      <c r="E246" s="113"/>
      <c r="F246" s="113"/>
      <c r="G246" s="113"/>
      <c r="H246" s="113"/>
    </row>
    <row r="247" spans="1:8" s="4" customFormat="1" ht="3.75" customHeight="1">
      <c r="A247" s="1"/>
      <c r="B247" s="1"/>
      <c r="C247" s="5"/>
      <c r="D247" s="5"/>
      <c r="E247" s="5"/>
      <c r="F247" s="5"/>
      <c r="G247" s="5"/>
      <c r="H247" s="5"/>
    </row>
    <row r="248" spans="1:8" s="34" customFormat="1" ht="24.75" customHeight="1">
      <c r="A248" s="31"/>
      <c r="B248" s="31">
        <v>720</v>
      </c>
      <c r="C248" s="26" t="s">
        <v>21</v>
      </c>
      <c r="D248" s="33">
        <v>37022132</v>
      </c>
      <c r="E248" s="33">
        <f>E249</f>
        <v>1581841</v>
      </c>
      <c r="F248" s="33">
        <f>F249</f>
        <v>2707144</v>
      </c>
      <c r="G248" s="33">
        <f>G249</f>
        <v>121436</v>
      </c>
      <c r="H248" s="33">
        <f>D248+E248-F248</f>
        <v>35896829</v>
      </c>
    </row>
    <row r="249" spans="1:8" s="4" customFormat="1" ht="19.5" customHeight="1">
      <c r="A249" s="1"/>
      <c r="B249" s="1">
        <v>72095</v>
      </c>
      <c r="C249" s="2" t="s">
        <v>22</v>
      </c>
      <c r="D249" s="3">
        <v>37022132</v>
      </c>
      <c r="E249" s="3">
        <v>1581841</v>
      </c>
      <c r="F249" s="3">
        <v>2707144</v>
      </c>
      <c r="G249" s="3">
        <v>121436</v>
      </c>
      <c r="H249" s="3">
        <f>D249+E249-F249</f>
        <v>35896829</v>
      </c>
    </row>
    <row r="250" spans="1:8" s="4" customFormat="1" ht="16.5" customHeight="1">
      <c r="A250" s="1"/>
      <c r="B250" s="83"/>
      <c r="C250" s="116" t="s">
        <v>119</v>
      </c>
      <c r="D250" s="116"/>
      <c r="E250" s="116"/>
      <c r="F250" s="116"/>
      <c r="G250" s="116"/>
      <c r="H250" s="116"/>
    </row>
    <row r="251" spans="1:8" s="4" customFormat="1" ht="16.5" customHeight="1">
      <c r="A251" s="1"/>
      <c r="B251" s="83"/>
      <c r="C251" s="113" t="s">
        <v>120</v>
      </c>
      <c r="D251" s="113"/>
      <c r="E251" s="113"/>
      <c r="F251" s="113"/>
      <c r="G251" s="113"/>
      <c r="H251" s="113"/>
    </row>
    <row r="252" spans="1:8" s="4" customFormat="1" ht="16.5" customHeight="1">
      <c r="A252" s="1"/>
      <c r="B252" s="83"/>
      <c r="C252" s="113" t="s">
        <v>121</v>
      </c>
      <c r="D252" s="113"/>
      <c r="E252" s="113"/>
      <c r="F252" s="113"/>
      <c r="G252" s="113"/>
      <c r="H252" s="113"/>
    </row>
    <row r="253" spans="1:8" s="4" customFormat="1" ht="30.75" customHeight="1">
      <c r="A253" s="1"/>
      <c r="B253" s="1"/>
      <c r="C253" s="114" t="s">
        <v>523</v>
      </c>
      <c r="D253" s="114"/>
      <c r="E253" s="114"/>
      <c r="F253" s="114"/>
      <c r="G253" s="114"/>
      <c r="H253" s="114"/>
    </row>
    <row r="254" spans="1:8" s="4" customFormat="1" ht="27.75" customHeight="1">
      <c r="A254" s="1"/>
      <c r="B254" s="1"/>
      <c r="C254" s="114" t="s">
        <v>387</v>
      </c>
      <c r="D254" s="114"/>
      <c r="E254" s="114"/>
      <c r="F254" s="114"/>
      <c r="G254" s="114"/>
      <c r="H254" s="114"/>
    </row>
    <row r="255" spans="1:8" s="4" customFormat="1" ht="39" customHeight="1">
      <c r="A255" s="1"/>
      <c r="B255" s="83"/>
      <c r="C255" s="116" t="s">
        <v>524</v>
      </c>
      <c r="D255" s="116"/>
      <c r="E255" s="116"/>
      <c r="F255" s="116"/>
      <c r="G255" s="116"/>
      <c r="H255" s="116"/>
    </row>
    <row r="256" spans="1:8" s="4" customFormat="1" ht="29.25" customHeight="1">
      <c r="A256" s="1"/>
      <c r="B256" s="83"/>
      <c r="C256" s="113" t="s">
        <v>510</v>
      </c>
      <c r="D256" s="113"/>
      <c r="E256" s="113"/>
      <c r="F256" s="113"/>
      <c r="G256" s="113"/>
      <c r="H256" s="113"/>
    </row>
    <row r="257" spans="1:8" s="4" customFormat="1" ht="53.25" customHeight="1">
      <c r="A257" s="1"/>
      <c r="B257" s="83"/>
      <c r="C257" s="113" t="s">
        <v>374</v>
      </c>
      <c r="D257" s="113"/>
      <c r="E257" s="113"/>
      <c r="F257" s="113"/>
      <c r="G257" s="113"/>
      <c r="H257" s="113"/>
    </row>
    <row r="258" spans="1:8" s="4" customFormat="1" ht="4.5" customHeight="1">
      <c r="A258" s="1"/>
      <c r="B258" s="1"/>
      <c r="C258" s="5"/>
      <c r="D258" s="5"/>
      <c r="E258" s="5"/>
      <c r="F258" s="5"/>
      <c r="G258" s="5"/>
      <c r="H258" s="5"/>
    </row>
    <row r="259" spans="1:8" s="9" customFormat="1" ht="24" customHeight="1">
      <c r="A259" s="54"/>
      <c r="B259" s="54">
        <v>750</v>
      </c>
      <c r="C259" s="55" t="s">
        <v>23</v>
      </c>
      <c r="D259" s="56">
        <v>108173764</v>
      </c>
      <c r="E259" s="56">
        <f>E277+E280+E260</f>
        <v>3271355</v>
      </c>
      <c r="F259" s="56">
        <f>F277+F280+F260</f>
        <v>1069948</v>
      </c>
      <c r="G259" s="56">
        <f>G277+G280+G260</f>
        <v>2000</v>
      </c>
      <c r="H259" s="56">
        <f>D259+E259-F259</f>
        <v>110375171</v>
      </c>
    </row>
    <row r="260" spans="1:8" s="4" customFormat="1" ht="18.75" customHeight="1">
      <c r="A260" s="1"/>
      <c r="B260" s="1">
        <v>75018</v>
      </c>
      <c r="C260" s="2" t="s">
        <v>45</v>
      </c>
      <c r="D260" s="3">
        <v>77540213</v>
      </c>
      <c r="E260" s="3">
        <v>2181955</v>
      </c>
      <c r="F260" s="3">
        <v>987620</v>
      </c>
      <c r="G260" s="3">
        <v>2000</v>
      </c>
      <c r="H260" s="3">
        <f>D260+E260-F260</f>
        <v>78734548</v>
      </c>
    </row>
    <row r="261" spans="1:8" s="34" customFormat="1" ht="44.25" customHeight="1">
      <c r="A261" s="36"/>
      <c r="B261" s="36"/>
      <c r="C261" s="113" t="s">
        <v>533</v>
      </c>
      <c r="D261" s="113"/>
      <c r="E261" s="113"/>
      <c r="F261" s="113"/>
      <c r="G261" s="113"/>
      <c r="H261" s="113"/>
    </row>
    <row r="262" spans="1:8" s="4" customFormat="1" ht="31.5" customHeight="1">
      <c r="A262" s="1"/>
      <c r="B262" s="1"/>
      <c r="C262" s="113" t="s">
        <v>534</v>
      </c>
      <c r="D262" s="113"/>
      <c r="E262" s="113"/>
      <c r="F262" s="113"/>
      <c r="G262" s="113"/>
      <c r="H262" s="113"/>
    </row>
    <row r="263" spans="1:8" s="4" customFormat="1" ht="25.5" customHeight="1">
      <c r="A263" s="1"/>
      <c r="B263" s="1"/>
      <c r="C263" s="119" t="s">
        <v>478</v>
      </c>
      <c r="D263" s="119"/>
      <c r="E263" s="119"/>
      <c r="F263" s="119"/>
      <c r="G263" s="119"/>
      <c r="H263" s="119"/>
    </row>
    <row r="264" spans="1:8" s="4" customFormat="1" ht="14.25" customHeight="1">
      <c r="A264" s="1"/>
      <c r="B264" s="1"/>
      <c r="C264" s="115" t="s">
        <v>348</v>
      </c>
      <c r="D264" s="115"/>
      <c r="E264" s="115"/>
      <c r="F264" s="115"/>
      <c r="G264" s="115"/>
      <c r="H264" s="115"/>
    </row>
    <row r="265" spans="1:8" s="4" customFormat="1" ht="13.5" customHeight="1">
      <c r="A265" s="1"/>
      <c r="B265" s="1"/>
      <c r="C265" s="115" t="s">
        <v>350</v>
      </c>
      <c r="D265" s="115"/>
      <c r="E265" s="115"/>
      <c r="F265" s="115"/>
      <c r="G265" s="115"/>
      <c r="H265" s="115"/>
    </row>
    <row r="266" spans="1:8" s="4" customFormat="1" ht="13.5" customHeight="1">
      <c r="A266" s="1"/>
      <c r="B266" s="1"/>
      <c r="C266" s="115" t="s">
        <v>353</v>
      </c>
      <c r="D266" s="115"/>
      <c r="E266" s="115"/>
      <c r="F266" s="115"/>
      <c r="G266" s="115"/>
      <c r="H266" s="115"/>
    </row>
    <row r="267" spans="1:8" s="4" customFormat="1" ht="13.5" customHeight="1">
      <c r="A267" s="1"/>
      <c r="B267" s="1"/>
      <c r="C267" s="115" t="s">
        <v>354</v>
      </c>
      <c r="D267" s="115"/>
      <c r="E267" s="115"/>
      <c r="F267" s="115"/>
      <c r="G267" s="115"/>
      <c r="H267" s="115"/>
    </row>
    <row r="268" spans="1:8" s="4" customFormat="1" ht="13.5" customHeight="1">
      <c r="A268" s="1"/>
      <c r="B268" s="1"/>
      <c r="C268" s="115" t="s">
        <v>356</v>
      </c>
      <c r="D268" s="115"/>
      <c r="E268" s="115"/>
      <c r="F268" s="115"/>
      <c r="G268" s="115"/>
      <c r="H268" s="115"/>
    </row>
    <row r="269" spans="1:8" s="4" customFormat="1" ht="13.5" customHeight="1">
      <c r="A269" s="1"/>
      <c r="B269" s="1"/>
      <c r="C269" s="115" t="s">
        <v>355</v>
      </c>
      <c r="D269" s="115"/>
      <c r="E269" s="115"/>
      <c r="F269" s="115"/>
      <c r="G269" s="115"/>
      <c r="H269" s="115"/>
    </row>
    <row r="270" spans="1:8" s="4" customFormat="1" ht="13.5" customHeight="1">
      <c r="A270" s="1"/>
      <c r="B270" s="1"/>
      <c r="C270" s="115" t="s">
        <v>357</v>
      </c>
      <c r="D270" s="115"/>
      <c r="E270" s="115"/>
      <c r="F270" s="115"/>
      <c r="G270" s="115"/>
      <c r="H270" s="115"/>
    </row>
    <row r="271" spans="1:8" s="4" customFormat="1" ht="13.5" customHeight="1">
      <c r="A271" s="1"/>
      <c r="B271" s="1"/>
      <c r="C271" s="115" t="s">
        <v>358</v>
      </c>
      <c r="D271" s="115"/>
      <c r="E271" s="115"/>
      <c r="F271" s="115"/>
      <c r="G271" s="115"/>
      <c r="H271" s="115"/>
    </row>
    <row r="272" spans="1:8" s="4" customFormat="1" ht="15.75" customHeight="1">
      <c r="A272" s="1"/>
      <c r="B272" s="1"/>
      <c r="C272" s="115" t="s">
        <v>351</v>
      </c>
      <c r="D272" s="115"/>
      <c r="E272" s="115"/>
      <c r="F272" s="115"/>
      <c r="G272" s="115"/>
      <c r="H272" s="115"/>
    </row>
    <row r="273" spans="1:8" s="4" customFormat="1" ht="13.5" customHeight="1">
      <c r="A273" s="1"/>
      <c r="B273" s="1"/>
      <c r="C273" s="115" t="s">
        <v>349</v>
      </c>
      <c r="D273" s="115"/>
      <c r="E273" s="115"/>
      <c r="F273" s="115"/>
      <c r="G273" s="115"/>
      <c r="H273" s="115"/>
    </row>
    <row r="274" spans="1:8" s="4" customFormat="1" ht="13.5" customHeight="1">
      <c r="A274" s="1"/>
      <c r="B274" s="1"/>
      <c r="C274" s="115" t="s">
        <v>352</v>
      </c>
      <c r="D274" s="115"/>
      <c r="E274" s="115"/>
      <c r="F274" s="115"/>
      <c r="G274" s="115"/>
      <c r="H274" s="115"/>
    </row>
    <row r="275" spans="1:8" s="4" customFormat="1" ht="13.5" customHeight="1">
      <c r="A275" s="1"/>
      <c r="B275" s="1"/>
      <c r="C275" s="115" t="s">
        <v>479</v>
      </c>
      <c r="D275" s="115"/>
      <c r="E275" s="115"/>
      <c r="F275" s="115"/>
      <c r="G275" s="115"/>
      <c r="H275" s="115"/>
    </row>
    <row r="276" spans="1:8" s="4" customFormat="1" ht="66.75" customHeight="1">
      <c r="A276" s="1"/>
      <c r="B276" s="1"/>
      <c r="C276" s="113" t="s">
        <v>535</v>
      </c>
      <c r="D276" s="113"/>
      <c r="E276" s="113"/>
      <c r="F276" s="113"/>
      <c r="G276" s="113"/>
      <c r="H276" s="113"/>
    </row>
    <row r="277" spans="1:8" s="4" customFormat="1" ht="18.75" customHeight="1">
      <c r="A277" s="1"/>
      <c r="B277" s="1">
        <v>75075</v>
      </c>
      <c r="C277" s="2" t="s">
        <v>46</v>
      </c>
      <c r="D277" s="3">
        <v>21344624</v>
      </c>
      <c r="E277" s="3">
        <v>893000</v>
      </c>
      <c r="F277" s="3">
        <v>40000</v>
      </c>
      <c r="G277" s="3">
        <v>0</v>
      </c>
      <c r="H277" s="3">
        <f>D277+E277-F277</f>
        <v>22197624</v>
      </c>
    </row>
    <row r="278" spans="1:8" s="4" customFormat="1" ht="31.5" customHeight="1">
      <c r="A278" s="1"/>
      <c r="B278" s="1"/>
      <c r="C278" s="113" t="s">
        <v>480</v>
      </c>
      <c r="D278" s="113"/>
      <c r="E278" s="113"/>
      <c r="F278" s="113"/>
      <c r="G278" s="113"/>
      <c r="H278" s="113"/>
    </row>
    <row r="279" spans="1:8" s="4" customFormat="1" ht="50.25" customHeight="1">
      <c r="A279" s="1"/>
      <c r="B279" s="1"/>
      <c r="C279" s="113" t="s">
        <v>511</v>
      </c>
      <c r="D279" s="113"/>
      <c r="E279" s="113"/>
      <c r="F279" s="113"/>
      <c r="G279" s="113"/>
      <c r="H279" s="113"/>
    </row>
    <row r="280" spans="1:8" s="4" customFormat="1" ht="18.75" customHeight="1">
      <c r="A280" s="1"/>
      <c r="B280" s="1">
        <v>75095</v>
      </c>
      <c r="C280" s="2" t="s">
        <v>22</v>
      </c>
      <c r="D280" s="3">
        <v>7218927</v>
      </c>
      <c r="E280" s="3">
        <v>196400</v>
      </c>
      <c r="F280" s="3">
        <v>42328</v>
      </c>
      <c r="G280" s="3">
        <v>0</v>
      </c>
      <c r="H280" s="3">
        <f>D280+E280-F280</f>
        <v>7372999</v>
      </c>
    </row>
    <row r="281" spans="1:8" s="4" customFormat="1" ht="52.5" customHeight="1">
      <c r="A281" s="1"/>
      <c r="B281" s="1"/>
      <c r="C281" s="113" t="s">
        <v>481</v>
      </c>
      <c r="D281" s="113"/>
      <c r="E281" s="113"/>
      <c r="F281" s="113"/>
      <c r="G281" s="113"/>
      <c r="H281" s="113"/>
    </row>
    <row r="282" spans="1:8" s="52" customFormat="1" ht="45" customHeight="1">
      <c r="A282" s="36"/>
      <c r="B282" s="36"/>
      <c r="C282" s="113" t="s">
        <v>334</v>
      </c>
      <c r="D282" s="113"/>
      <c r="E282" s="113"/>
      <c r="F282" s="113"/>
      <c r="G282" s="113"/>
      <c r="H282" s="113"/>
    </row>
    <row r="283" spans="1:8" s="4" customFormat="1" ht="25.5" customHeight="1">
      <c r="A283" s="1"/>
      <c r="B283" s="1"/>
      <c r="C283" s="116" t="s">
        <v>364</v>
      </c>
      <c r="D283" s="116"/>
      <c r="E283" s="116"/>
      <c r="F283" s="116"/>
      <c r="G283" s="116"/>
      <c r="H283" s="116"/>
    </row>
    <row r="284" spans="1:8" s="4" customFormat="1" ht="24.75" customHeight="1">
      <c r="A284" s="1"/>
      <c r="B284" s="1"/>
      <c r="C284" s="113" t="s">
        <v>410</v>
      </c>
      <c r="D284" s="113"/>
      <c r="E284" s="113"/>
      <c r="F284" s="113"/>
      <c r="G284" s="113"/>
      <c r="H284" s="113"/>
    </row>
    <row r="285" spans="1:8" s="4" customFormat="1" ht="42.75" customHeight="1">
      <c r="A285" s="1"/>
      <c r="B285" s="1"/>
      <c r="C285" s="113" t="s">
        <v>482</v>
      </c>
      <c r="D285" s="113"/>
      <c r="E285" s="113"/>
      <c r="F285" s="113"/>
      <c r="G285" s="113"/>
      <c r="H285" s="113"/>
    </row>
    <row r="286" spans="1:8" s="4" customFormat="1" ht="36" customHeight="1">
      <c r="A286" s="1"/>
      <c r="B286" s="1"/>
      <c r="C286" s="5"/>
      <c r="D286" s="5"/>
      <c r="E286" s="5"/>
      <c r="F286" s="5"/>
      <c r="G286" s="5"/>
      <c r="H286" s="5"/>
    </row>
    <row r="287" spans="1:8" s="4" customFormat="1" ht="6.75" customHeight="1">
      <c r="A287" s="1"/>
      <c r="B287" s="1"/>
      <c r="C287" s="5"/>
      <c r="D287" s="5"/>
      <c r="E287" s="5"/>
      <c r="F287" s="5"/>
      <c r="G287" s="5"/>
      <c r="H287" s="5"/>
    </row>
    <row r="288" spans="1:8" s="34" customFormat="1" ht="24.75" customHeight="1">
      <c r="A288" s="31"/>
      <c r="B288" s="31">
        <v>757</v>
      </c>
      <c r="C288" s="26" t="s">
        <v>47</v>
      </c>
      <c r="D288" s="33">
        <v>19700872</v>
      </c>
      <c r="E288" s="33">
        <f>E293+E289</f>
        <v>0</v>
      </c>
      <c r="F288" s="33">
        <f>F293+F289</f>
        <v>12656617</v>
      </c>
      <c r="G288" s="33">
        <f>G293+G289</f>
        <v>0</v>
      </c>
      <c r="H288" s="33">
        <f>D288+E288-F288</f>
        <v>7044255</v>
      </c>
    </row>
    <row r="289" spans="1:8" s="4" customFormat="1" ht="29.25" customHeight="1">
      <c r="A289" s="1"/>
      <c r="B289" s="41">
        <v>75702</v>
      </c>
      <c r="C289" s="2" t="s">
        <v>156</v>
      </c>
      <c r="D289" s="43">
        <v>7271960</v>
      </c>
      <c r="E289" s="43">
        <v>0</v>
      </c>
      <c r="F289" s="43">
        <v>347705</v>
      </c>
      <c r="G289" s="43">
        <v>0</v>
      </c>
      <c r="H289" s="43">
        <f>D289+E289-F289</f>
        <v>6924255</v>
      </c>
    </row>
    <row r="290" spans="1:8" s="4" customFormat="1" ht="18" customHeight="1">
      <c r="A290" s="1"/>
      <c r="B290" s="1"/>
      <c r="C290" s="116" t="s">
        <v>483</v>
      </c>
      <c r="D290" s="116"/>
      <c r="E290" s="116"/>
      <c r="F290" s="116"/>
      <c r="G290" s="116"/>
      <c r="H290" s="116"/>
    </row>
    <row r="291" spans="1:8" s="4" customFormat="1" ht="15.75" customHeight="1">
      <c r="A291" s="1"/>
      <c r="B291" s="1"/>
      <c r="C291" s="113" t="s">
        <v>157</v>
      </c>
      <c r="D291" s="113"/>
      <c r="E291" s="113"/>
      <c r="F291" s="113"/>
      <c r="G291" s="113"/>
      <c r="H291" s="113"/>
    </row>
    <row r="292" spans="1:8" s="4" customFormat="1" ht="15.75" customHeight="1">
      <c r="A292" s="1"/>
      <c r="B292" s="1"/>
      <c r="C292" s="113" t="s">
        <v>411</v>
      </c>
      <c r="D292" s="113"/>
      <c r="E292" s="113"/>
      <c r="F292" s="113"/>
      <c r="G292" s="113"/>
      <c r="H292" s="113"/>
    </row>
    <row r="293" spans="1:8" s="4" customFormat="1" ht="40.5" customHeight="1">
      <c r="A293" s="1"/>
      <c r="B293" s="41">
        <v>75704</v>
      </c>
      <c r="C293" s="2" t="s">
        <v>48</v>
      </c>
      <c r="D293" s="43">
        <v>12428912</v>
      </c>
      <c r="E293" s="43">
        <v>0</v>
      </c>
      <c r="F293" s="43">
        <v>12308912</v>
      </c>
      <c r="G293" s="43">
        <v>0</v>
      </c>
      <c r="H293" s="43">
        <f>D293+E293-F293</f>
        <v>120000</v>
      </c>
    </row>
    <row r="294" spans="1:8" s="4" customFormat="1" ht="41.25" customHeight="1">
      <c r="A294" s="1"/>
      <c r="B294" s="1"/>
      <c r="C294" s="113" t="s">
        <v>375</v>
      </c>
      <c r="D294" s="113"/>
      <c r="E294" s="113"/>
      <c r="F294" s="113"/>
      <c r="G294" s="113"/>
      <c r="H294" s="113"/>
    </row>
    <row r="295" spans="1:8" s="4" customFormat="1" ht="6.75" customHeight="1">
      <c r="A295" s="1"/>
      <c r="B295" s="1"/>
      <c r="C295" s="113"/>
      <c r="D295" s="113"/>
      <c r="E295" s="113"/>
      <c r="F295" s="113"/>
      <c r="G295" s="113"/>
      <c r="H295" s="113"/>
    </row>
    <row r="296" spans="1:8" s="34" customFormat="1" ht="23.25" customHeight="1">
      <c r="A296" s="31"/>
      <c r="B296" s="31">
        <v>758</v>
      </c>
      <c r="C296" s="26" t="s">
        <v>289</v>
      </c>
      <c r="D296" s="33">
        <v>4211622</v>
      </c>
      <c r="E296" s="33">
        <f>E297</f>
        <v>0</v>
      </c>
      <c r="F296" s="33">
        <f>F297</f>
        <v>1441154</v>
      </c>
      <c r="G296" s="33">
        <f>G297</f>
        <v>0</v>
      </c>
      <c r="H296" s="33">
        <f>D296+E296-F296</f>
        <v>2770468</v>
      </c>
    </row>
    <row r="297" spans="1:8" s="4" customFormat="1" ht="22.5" customHeight="1">
      <c r="A297" s="1"/>
      <c r="B297" s="1">
        <v>75818</v>
      </c>
      <c r="C297" s="2" t="s">
        <v>290</v>
      </c>
      <c r="D297" s="3">
        <v>4161363</v>
      </c>
      <c r="E297" s="3">
        <v>0</v>
      </c>
      <c r="F297" s="3">
        <v>1441154</v>
      </c>
      <c r="G297" s="3">
        <v>0</v>
      </c>
      <c r="H297" s="3">
        <f>D297+E297-F297</f>
        <v>2720209</v>
      </c>
    </row>
    <row r="298" spans="1:8" s="4" customFormat="1" ht="18.75" customHeight="1">
      <c r="A298" s="1"/>
      <c r="B298" s="1"/>
      <c r="C298" s="113" t="s">
        <v>294</v>
      </c>
      <c r="D298" s="113"/>
      <c r="E298" s="113"/>
      <c r="F298" s="113"/>
      <c r="G298" s="113"/>
      <c r="H298" s="113"/>
    </row>
    <row r="299" spans="1:8" s="4" customFormat="1" ht="14.25" customHeight="1">
      <c r="A299" s="1"/>
      <c r="B299" s="1"/>
      <c r="C299" s="116" t="s">
        <v>291</v>
      </c>
      <c r="D299" s="116"/>
      <c r="E299" s="116"/>
      <c r="F299" s="116"/>
      <c r="G299" s="116"/>
      <c r="H299" s="116"/>
    </row>
    <row r="300" spans="1:8" s="4" customFormat="1" ht="15" customHeight="1">
      <c r="A300" s="1"/>
      <c r="B300" s="1"/>
      <c r="C300" s="113" t="s">
        <v>293</v>
      </c>
      <c r="D300" s="113"/>
      <c r="E300" s="113"/>
      <c r="F300" s="113"/>
      <c r="G300" s="113"/>
      <c r="H300" s="113"/>
    </row>
    <row r="301" spans="1:8" s="4" customFormat="1" ht="15" customHeight="1">
      <c r="A301" s="1"/>
      <c r="B301" s="1"/>
      <c r="C301" s="113" t="s">
        <v>292</v>
      </c>
      <c r="D301" s="113"/>
      <c r="E301" s="113"/>
      <c r="F301" s="113"/>
      <c r="G301" s="113"/>
      <c r="H301" s="113"/>
    </row>
    <row r="302" spans="1:8" s="4" customFormat="1" ht="6.75" customHeight="1">
      <c r="A302" s="1"/>
      <c r="B302" s="1"/>
      <c r="C302" s="113"/>
      <c r="D302" s="113"/>
      <c r="E302" s="113"/>
      <c r="F302" s="113"/>
      <c r="G302" s="113"/>
      <c r="H302" s="113"/>
    </row>
    <row r="303" spans="1:8" s="9" customFormat="1" ht="24" customHeight="1">
      <c r="A303" s="54"/>
      <c r="B303" s="54">
        <v>801</v>
      </c>
      <c r="C303" s="55" t="s">
        <v>34</v>
      </c>
      <c r="D303" s="84">
        <v>66729190.69</v>
      </c>
      <c r="E303" s="56">
        <f>E353+E384+E304+E323+E315+E344+E313+E328+E335+E372+E378+E382</f>
        <v>30740</v>
      </c>
      <c r="F303" s="56">
        <f>F353+F384+F304+F323+F315+F344+F313+F328+F335+F372+F378+F382</f>
        <v>5587522</v>
      </c>
      <c r="G303" s="56">
        <f>G353+G384+G304+G323+G315+G344+G313+G328+G335+G372+G378+G382</f>
        <v>154888</v>
      </c>
      <c r="H303" s="84">
        <f>D303+E303-F303</f>
        <v>61172408.69</v>
      </c>
    </row>
    <row r="304" spans="1:8" s="4" customFormat="1" ht="21.75" customHeight="1">
      <c r="A304" s="1"/>
      <c r="B304" s="1">
        <v>80102</v>
      </c>
      <c r="C304" s="2" t="s">
        <v>49</v>
      </c>
      <c r="D304" s="3">
        <v>14183526</v>
      </c>
      <c r="E304" s="3">
        <v>1016</v>
      </c>
      <c r="F304" s="3">
        <v>564211</v>
      </c>
      <c r="G304" s="3">
        <v>37369</v>
      </c>
      <c r="H304" s="3">
        <f>D304+E304-F304</f>
        <v>13620331</v>
      </c>
    </row>
    <row r="305" spans="1:8" s="4" customFormat="1" ht="15" customHeight="1">
      <c r="A305" s="1"/>
      <c r="B305" s="1"/>
      <c r="C305" s="116" t="s">
        <v>168</v>
      </c>
      <c r="D305" s="116"/>
      <c r="E305" s="116"/>
      <c r="F305" s="116"/>
      <c r="G305" s="116"/>
      <c r="H305" s="116"/>
    </row>
    <row r="306" spans="1:8" s="4" customFormat="1" ht="27" customHeight="1">
      <c r="A306" s="1"/>
      <c r="B306" s="1"/>
      <c r="C306" s="113" t="s">
        <v>207</v>
      </c>
      <c r="D306" s="113"/>
      <c r="E306" s="113"/>
      <c r="F306" s="113"/>
      <c r="G306" s="113"/>
      <c r="H306" s="113"/>
    </row>
    <row r="307" spans="1:8" s="4" customFormat="1" ht="26.25" customHeight="1">
      <c r="A307" s="1"/>
      <c r="B307" s="1"/>
      <c r="C307" s="113" t="s">
        <v>208</v>
      </c>
      <c r="D307" s="113"/>
      <c r="E307" s="113"/>
      <c r="F307" s="113"/>
      <c r="G307" s="113"/>
      <c r="H307" s="113"/>
    </row>
    <row r="308" spans="1:8" s="4" customFormat="1" ht="26.25" customHeight="1">
      <c r="A308" s="1"/>
      <c r="B308" s="1"/>
      <c r="C308" s="113" t="s">
        <v>209</v>
      </c>
      <c r="D308" s="113"/>
      <c r="E308" s="113"/>
      <c r="F308" s="113"/>
      <c r="G308" s="113"/>
      <c r="H308" s="113"/>
    </row>
    <row r="309" spans="1:8" s="4" customFormat="1" ht="26.25" customHeight="1">
      <c r="A309" s="1"/>
      <c r="B309" s="1"/>
      <c r="C309" s="113" t="s">
        <v>213</v>
      </c>
      <c r="D309" s="113"/>
      <c r="E309" s="113"/>
      <c r="F309" s="113"/>
      <c r="G309" s="113"/>
      <c r="H309" s="113"/>
    </row>
    <row r="310" spans="1:8" s="4" customFormat="1" ht="14.25" customHeight="1">
      <c r="A310" s="1"/>
      <c r="B310" s="1"/>
      <c r="C310" s="113" t="s">
        <v>210</v>
      </c>
      <c r="D310" s="113"/>
      <c r="E310" s="113"/>
      <c r="F310" s="113"/>
      <c r="G310" s="113"/>
      <c r="H310" s="113"/>
    </row>
    <row r="311" spans="1:8" s="4" customFormat="1" ht="29.25" customHeight="1">
      <c r="A311" s="1"/>
      <c r="B311" s="1"/>
      <c r="C311" s="113" t="s">
        <v>211</v>
      </c>
      <c r="D311" s="113"/>
      <c r="E311" s="113"/>
      <c r="F311" s="113"/>
      <c r="G311" s="113"/>
      <c r="H311" s="113"/>
    </row>
    <row r="312" spans="1:8" s="4" customFormat="1" ht="46.5" customHeight="1">
      <c r="A312" s="1"/>
      <c r="B312" s="1"/>
      <c r="C312" s="113" t="s">
        <v>212</v>
      </c>
      <c r="D312" s="113"/>
      <c r="E312" s="113"/>
      <c r="F312" s="113"/>
      <c r="G312" s="113"/>
      <c r="H312" s="113"/>
    </row>
    <row r="313" spans="1:8" s="4" customFormat="1" ht="21" customHeight="1">
      <c r="A313" s="1"/>
      <c r="B313" s="1">
        <v>80105</v>
      </c>
      <c r="C313" s="2" t="s">
        <v>220</v>
      </c>
      <c r="D313" s="3">
        <v>279155</v>
      </c>
      <c r="E313" s="3">
        <v>0</v>
      </c>
      <c r="F313" s="3">
        <v>1485</v>
      </c>
      <c r="G313" s="3">
        <v>0</v>
      </c>
      <c r="H313" s="3">
        <f>D313+E313-F313</f>
        <v>277670</v>
      </c>
    </row>
    <row r="314" spans="1:8" s="29" customFormat="1" ht="43.5" customHeight="1">
      <c r="A314" s="30"/>
      <c r="B314" s="30"/>
      <c r="C314" s="113" t="s">
        <v>221</v>
      </c>
      <c r="D314" s="113"/>
      <c r="E314" s="113"/>
      <c r="F314" s="113"/>
      <c r="G314" s="113"/>
      <c r="H314" s="113"/>
    </row>
    <row r="315" spans="1:8" s="4" customFormat="1" ht="17.25" customHeight="1">
      <c r="A315" s="1"/>
      <c r="B315" s="1">
        <v>80111</v>
      </c>
      <c r="C315" s="2" t="s">
        <v>112</v>
      </c>
      <c r="D315" s="3">
        <v>4681253</v>
      </c>
      <c r="E315" s="3">
        <v>0</v>
      </c>
      <c r="F315" s="3">
        <v>886116</v>
      </c>
      <c r="G315" s="3">
        <v>6500</v>
      </c>
      <c r="H315" s="3">
        <f>D315+E315-F315</f>
        <v>3795137</v>
      </c>
    </row>
    <row r="316" spans="1:8" s="4" customFormat="1" ht="15" customHeight="1">
      <c r="A316" s="1"/>
      <c r="B316" s="1"/>
      <c r="C316" s="116" t="s">
        <v>168</v>
      </c>
      <c r="D316" s="116"/>
      <c r="E316" s="116"/>
      <c r="F316" s="116"/>
      <c r="G316" s="116"/>
      <c r="H316" s="116"/>
    </row>
    <row r="317" spans="1:8" s="4" customFormat="1" ht="24.75" customHeight="1">
      <c r="A317" s="1"/>
      <c r="B317" s="1"/>
      <c r="C317" s="113" t="s">
        <v>216</v>
      </c>
      <c r="D317" s="113"/>
      <c r="E317" s="113"/>
      <c r="F317" s="113"/>
      <c r="G317" s="113"/>
      <c r="H317" s="113"/>
    </row>
    <row r="318" spans="1:8" s="4" customFormat="1" ht="26.25" customHeight="1">
      <c r="A318" s="1"/>
      <c r="B318" s="1"/>
      <c r="C318" s="113" t="s">
        <v>217</v>
      </c>
      <c r="D318" s="113"/>
      <c r="E318" s="113"/>
      <c r="F318" s="113"/>
      <c r="G318" s="113"/>
      <c r="H318" s="113"/>
    </row>
    <row r="319" spans="1:8" s="4" customFormat="1" ht="26.25" customHeight="1">
      <c r="A319" s="1"/>
      <c r="B319" s="1"/>
      <c r="C319" s="113" t="s">
        <v>218</v>
      </c>
      <c r="D319" s="113"/>
      <c r="E319" s="113"/>
      <c r="F319" s="113"/>
      <c r="G319" s="113"/>
      <c r="H319" s="113"/>
    </row>
    <row r="320" spans="1:8" s="4" customFormat="1" ht="26.25" customHeight="1">
      <c r="A320" s="1"/>
      <c r="B320" s="1"/>
      <c r="C320" s="113" t="s">
        <v>219</v>
      </c>
      <c r="D320" s="113"/>
      <c r="E320" s="113"/>
      <c r="F320" s="113"/>
      <c r="G320" s="113"/>
      <c r="H320" s="113"/>
    </row>
    <row r="321" spans="1:8" s="4" customFormat="1" ht="29.25" customHeight="1">
      <c r="A321" s="1"/>
      <c r="B321" s="1"/>
      <c r="C321" s="113" t="s">
        <v>215</v>
      </c>
      <c r="D321" s="113"/>
      <c r="E321" s="113"/>
      <c r="F321" s="113"/>
      <c r="G321" s="113"/>
      <c r="H321" s="113"/>
    </row>
    <row r="322" spans="1:8" s="4" customFormat="1" ht="46.5" customHeight="1">
      <c r="A322" s="1"/>
      <c r="B322" s="1"/>
      <c r="C322" s="113" t="s">
        <v>214</v>
      </c>
      <c r="D322" s="113"/>
      <c r="E322" s="113"/>
      <c r="F322" s="113"/>
      <c r="G322" s="113"/>
      <c r="H322" s="113"/>
    </row>
    <row r="323" spans="1:8" s="4" customFormat="1" ht="18" customHeight="1">
      <c r="A323" s="1"/>
      <c r="B323" s="1">
        <v>80116</v>
      </c>
      <c r="C323" s="2" t="s">
        <v>50</v>
      </c>
      <c r="D323" s="3">
        <v>5994265</v>
      </c>
      <c r="E323" s="3">
        <v>0</v>
      </c>
      <c r="F323" s="3">
        <v>428522</v>
      </c>
      <c r="G323" s="3">
        <v>0</v>
      </c>
      <c r="H323" s="3">
        <f>D323+E323-F323</f>
        <v>5565743</v>
      </c>
    </row>
    <row r="324" spans="1:8" s="4" customFormat="1" ht="15" customHeight="1">
      <c r="A324" s="1"/>
      <c r="B324" s="1"/>
      <c r="C324" s="116" t="s">
        <v>484</v>
      </c>
      <c r="D324" s="116"/>
      <c r="E324" s="116"/>
      <c r="F324" s="116"/>
      <c r="G324" s="116"/>
      <c r="H324" s="116"/>
    </row>
    <row r="325" spans="1:8" s="4" customFormat="1" ht="15.75" customHeight="1">
      <c r="A325" s="1"/>
      <c r="B325" s="1"/>
      <c r="C325" s="113" t="s">
        <v>485</v>
      </c>
      <c r="D325" s="113"/>
      <c r="E325" s="113"/>
      <c r="F325" s="113"/>
      <c r="G325" s="113"/>
      <c r="H325" s="113"/>
    </row>
    <row r="326" spans="1:8" s="4" customFormat="1" ht="15.75" customHeight="1">
      <c r="A326" s="1"/>
      <c r="B326" s="1"/>
      <c r="C326" s="113" t="s">
        <v>222</v>
      </c>
      <c r="D326" s="113"/>
      <c r="E326" s="113"/>
      <c r="F326" s="113"/>
      <c r="G326" s="113"/>
      <c r="H326" s="113"/>
    </row>
    <row r="327" spans="1:8" s="4" customFormat="1" ht="39.75" customHeight="1">
      <c r="A327" s="1"/>
      <c r="B327" s="1"/>
      <c r="C327" s="113" t="s">
        <v>223</v>
      </c>
      <c r="D327" s="113"/>
      <c r="E327" s="113"/>
      <c r="F327" s="113"/>
      <c r="G327" s="113"/>
      <c r="H327" s="113"/>
    </row>
    <row r="328" spans="1:8" s="4" customFormat="1" ht="18.75" customHeight="1">
      <c r="A328" s="1"/>
      <c r="B328" s="1">
        <v>80121</v>
      </c>
      <c r="C328" s="2" t="s">
        <v>224</v>
      </c>
      <c r="D328" s="3">
        <v>3098631</v>
      </c>
      <c r="E328" s="3">
        <v>0</v>
      </c>
      <c r="F328" s="3">
        <v>722957</v>
      </c>
      <c r="G328" s="3">
        <v>0</v>
      </c>
      <c r="H328" s="3">
        <f>D328+E328-F328</f>
        <v>2375674</v>
      </c>
    </row>
    <row r="329" spans="1:8" s="4" customFormat="1" ht="15" customHeight="1">
      <c r="A329" s="1"/>
      <c r="B329" s="1"/>
      <c r="C329" s="116" t="s">
        <v>484</v>
      </c>
      <c r="D329" s="116"/>
      <c r="E329" s="116"/>
      <c r="F329" s="116"/>
      <c r="G329" s="116"/>
      <c r="H329" s="116"/>
    </row>
    <row r="330" spans="1:8" s="4" customFormat="1" ht="15" customHeight="1">
      <c r="A330" s="1"/>
      <c r="B330" s="1"/>
      <c r="C330" s="113" t="s">
        <v>225</v>
      </c>
      <c r="D330" s="113"/>
      <c r="E330" s="113"/>
      <c r="F330" s="113"/>
      <c r="G330" s="113"/>
      <c r="H330" s="113"/>
    </row>
    <row r="331" spans="1:8" s="4" customFormat="1" ht="15" customHeight="1">
      <c r="A331" s="1"/>
      <c r="B331" s="1"/>
      <c r="C331" s="113" t="s">
        <v>226</v>
      </c>
      <c r="D331" s="113"/>
      <c r="E331" s="113"/>
      <c r="F331" s="113"/>
      <c r="G331" s="113"/>
      <c r="H331" s="113"/>
    </row>
    <row r="332" spans="1:8" s="4" customFormat="1" ht="15" customHeight="1">
      <c r="A332" s="1"/>
      <c r="B332" s="1"/>
      <c r="C332" s="113" t="s">
        <v>227</v>
      </c>
      <c r="D332" s="113"/>
      <c r="E332" s="113"/>
      <c r="F332" s="113"/>
      <c r="G332" s="113"/>
      <c r="H332" s="113"/>
    </row>
    <row r="333" spans="1:8" s="4" customFormat="1" ht="15" customHeight="1">
      <c r="A333" s="1"/>
      <c r="B333" s="1"/>
      <c r="C333" s="113" t="s">
        <v>228</v>
      </c>
      <c r="D333" s="113"/>
      <c r="E333" s="113"/>
      <c r="F333" s="113"/>
      <c r="G333" s="113"/>
      <c r="H333" s="113"/>
    </row>
    <row r="334" spans="1:8" s="4" customFormat="1" ht="42.75" customHeight="1">
      <c r="A334" s="1"/>
      <c r="B334" s="1"/>
      <c r="C334" s="113" t="s">
        <v>229</v>
      </c>
      <c r="D334" s="113"/>
      <c r="E334" s="113"/>
      <c r="F334" s="113"/>
      <c r="G334" s="113"/>
      <c r="H334" s="113"/>
    </row>
    <row r="335" spans="1:8" s="4" customFormat="1" ht="19.5" customHeight="1">
      <c r="A335" s="1"/>
      <c r="B335" s="1">
        <v>80134</v>
      </c>
      <c r="C335" s="2" t="s">
        <v>230</v>
      </c>
      <c r="D335" s="3">
        <v>11639564</v>
      </c>
      <c r="E335" s="3">
        <v>0</v>
      </c>
      <c r="F335" s="3">
        <v>995135</v>
      </c>
      <c r="G335" s="3">
        <v>28253</v>
      </c>
      <c r="H335" s="3">
        <f>D335+E335-F335</f>
        <v>10644429</v>
      </c>
    </row>
    <row r="336" spans="1:8" s="4" customFormat="1" ht="13.5" customHeight="1">
      <c r="A336" s="1"/>
      <c r="B336" s="1"/>
      <c r="C336" s="116" t="s">
        <v>168</v>
      </c>
      <c r="D336" s="116"/>
      <c r="E336" s="116"/>
      <c r="F336" s="116"/>
      <c r="G336" s="116"/>
      <c r="H336" s="116"/>
    </row>
    <row r="337" spans="1:8" s="4" customFormat="1" ht="27.75" customHeight="1">
      <c r="A337" s="1"/>
      <c r="B337" s="1"/>
      <c r="C337" s="113" t="s">
        <v>231</v>
      </c>
      <c r="D337" s="113"/>
      <c r="E337" s="113"/>
      <c r="F337" s="113"/>
      <c r="G337" s="113"/>
      <c r="H337" s="113"/>
    </row>
    <row r="338" spans="1:8" s="4" customFormat="1" ht="27.75" customHeight="1">
      <c r="A338" s="1"/>
      <c r="B338" s="1"/>
      <c r="C338" s="113" t="s">
        <v>232</v>
      </c>
      <c r="D338" s="113"/>
      <c r="E338" s="113"/>
      <c r="F338" s="113"/>
      <c r="G338" s="113"/>
      <c r="H338" s="113"/>
    </row>
    <row r="339" spans="1:8" s="4" customFormat="1" ht="27.75" customHeight="1">
      <c r="A339" s="1"/>
      <c r="B339" s="1"/>
      <c r="C339" s="113" t="s">
        <v>233</v>
      </c>
      <c r="D339" s="113"/>
      <c r="E339" s="113"/>
      <c r="F339" s="113"/>
      <c r="G339" s="113"/>
      <c r="H339" s="113"/>
    </row>
    <row r="340" spans="1:8" s="29" customFormat="1" ht="15.75" customHeight="1">
      <c r="A340" s="30"/>
      <c r="B340" s="30"/>
      <c r="C340" s="116" t="s">
        <v>118</v>
      </c>
      <c r="D340" s="116"/>
      <c r="E340" s="116"/>
      <c r="F340" s="116"/>
      <c r="G340" s="116"/>
      <c r="H340" s="116"/>
    </row>
    <row r="341" spans="1:8" s="29" customFormat="1" ht="27.75" customHeight="1">
      <c r="A341" s="30"/>
      <c r="B341" s="30"/>
      <c r="C341" s="113" t="s">
        <v>234</v>
      </c>
      <c r="D341" s="113"/>
      <c r="E341" s="113"/>
      <c r="F341" s="113"/>
      <c r="G341" s="113"/>
      <c r="H341" s="113"/>
    </row>
    <row r="342" spans="1:8" s="29" customFormat="1" ht="41.25" customHeight="1">
      <c r="A342" s="30"/>
      <c r="B342" s="30"/>
      <c r="C342" s="113" t="s">
        <v>235</v>
      </c>
      <c r="D342" s="113"/>
      <c r="E342" s="113"/>
      <c r="F342" s="113"/>
      <c r="G342" s="113"/>
      <c r="H342" s="113"/>
    </row>
    <row r="343" spans="1:8" s="4" customFormat="1" ht="39.75" customHeight="1">
      <c r="A343" s="1"/>
      <c r="B343" s="1"/>
      <c r="C343" s="113" t="s">
        <v>236</v>
      </c>
      <c r="D343" s="113"/>
      <c r="E343" s="113"/>
      <c r="F343" s="113"/>
      <c r="G343" s="113"/>
      <c r="H343" s="113"/>
    </row>
    <row r="344" spans="1:8" s="4" customFormat="1" ht="25.5" customHeight="1">
      <c r="A344" s="1"/>
      <c r="B344" s="41">
        <v>80140</v>
      </c>
      <c r="C344" s="42" t="s">
        <v>115</v>
      </c>
      <c r="D344" s="43">
        <v>2354687</v>
      </c>
      <c r="E344" s="43">
        <v>0</v>
      </c>
      <c r="F344" s="43">
        <v>261780</v>
      </c>
      <c r="G344" s="43">
        <v>23800</v>
      </c>
      <c r="H344" s="43">
        <f>D344+E344-F344</f>
        <v>2092907</v>
      </c>
    </row>
    <row r="345" spans="1:8" s="4" customFormat="1" ht="24.75" customHeight="1">
      <c r="A345" s="1"/>
      <c r="B345" s="41"/>
      <c r="C345" s="116" t="s">
        <v>201</v>
      </c>
      <c r="D345" s="116"/>
      <c r="E345" s="116"/>
      <c r="F345" s="116"/>
      <c r="G345" s="116"/>
      <c r="H345" s="116"/>
    </row>
    <row r="346" spans="1:8" s="52" customFormat="1" ht="38.25" customHeight="1">
      <c r="A346" s="36"/>
      <c r="B346" s="36"/>
      <c r="C346" s="113" t="s">
        <v>202</v>
      </c>
      <c r="D346" s="113"/>
      <c r="E346" s="113"/>
      <c r="F346" s="113"/>
      <c r="G346" s="113"/>
      <c r="H346" s="113"/>
    </row>
    <row r="347" spans="1:8" s="52" customFormat="1" ht="15.75" customHeight="1">
      <c r="A347" s="36"/>
      <c r="B347" s="36"/>
      <c r="C347" s="113" t="s">
        <v>203</v>
      </c>
      <c r="D347" s="113"/>
      <c r="E347" s="113"/>
      <c r="F347" s="113"/>
      <c r="G347" s="113"/>
      <c r="H347" s="113"/>
    </row>
    <row r="348" spans="1:8" s="52" customFormat="1" ht="15" customHeight="1">
      <c r="A348" s="36"/>
      <c r="B348" s="36"/>
      <c r="C348" s="113" t="s">
        <v>204</v>
      </c>
      <c r="D348" s="113"/>
      <c r="E348" s="113"/>
      <c r="F348" s="113"/>
      <c r="G348" s="113"/>
      <c r="H348" s="113"/>
    </row>
    <row r="349" spans="1:8" s="4" customFormat="1" ht="15" customHeight="1">
      <c r="A349" s="1"/>
      <c r="B349" s="1"/>
      <c r="C349" s="113" t="s">
        <v>205</v>
      </c>
      <c r="D349" s="113"/>
      <c r="E349" s="113"/>
      <c r="F349" s="113"/>
      <c r="G349" s="113"/>
      <c r="H349" s="113"/>
    </row>
    <row r="350" spans="1:8" s="4" customFormat="1" ht="44.25" customHeight="1">
      <c r="A350" s="1"/>
      <c r="B350" s="1"/>
      <c r="C350" s="113" t="s">
        <v>206</v>
      </c>
      <c r="D350" s="113"/>
      <c r="E350" s="113"/>
      <c r="F350" s="113"/>
      <c r="G350" s="113"/>
      <c r="H350" s="113"/>
    </row>
    <row r="351" spans="1:8" s="4" customFormat="1" ht="71.25" customHeight="1">
      <c r="A351" s="1"/>
      <c r="B351" s="1"/>
      <c r="C351" s="113" t="s">
        <v>412</v>
      </c>
      <c r="D351" s="113"/>
      <c r="E351" s="113"/>
      <c r="F351" s="113"/>
      <c r="G351" s="113"/>
      <c r="H351" s="113"/>
    </row>
    <row r="352" spans="1:8" s="4" customFormat="1" ht="19.5" customHeight="1">
      <c r="A352" s="1"/>
      <c r="B352" s="1"/>
      <c r="C352" s="5"/>
      <c r="D352" s="5"/>
      <c r="E352" s="5"/>
      <c r="F352" s="5"/>
      <c r="G352" s="5"/>
      <c r="H352" s="5"/>
    </row>
    <row r="353" spans="1:8" s="4" customFormat="1" ht="22.5" customHeight="1">
      <c r="A353" s="1"/>
      <c r="B353" s="1">
        <v>80146</v>
      </c>
      <c r="C353" s="2" t="s">
        <v>51</v>
      </c>
      <c r="D353" s="3">
        <v>7365895</v>
      </c>
      <c r="E353" s="3">
        <v>23285</v>
      </c>
      <c r="F353" s="3">
        <v>250697</v>
      </c>
      <c r="G353" s="3">
        <v>9208</v>
      </c>
      <c r="H353" s="3">
        <f>D353+E353-F353</f>
        <v>7138483</v>
      </c>
    </row>
    <row r="354" spans="1:8" s="4" customFormat="1" ht="46.5" customHeight="1">
      <c r="A354" s="1"/>
      <c r="B354" s="1"/>
      <c r="C354" s="113" t="s">
        <v>413</v>
      </c>
      <c r="D354" s="113"/>
      <c r="E354" s="113"/>
      <c r="F354" s="113"/>
      <c r="G354" s="113"/>
      <c r="H354" s="113"/>
    </row>
    <row r="355" spans="1:8" s="4" customFormat="1" ht="39.75" customHeight="1">
      <c r="A355" s="1"/>
      <c r="B355" s="1"/>
      <c r="C355" s="116" t="s">
        <v>174</v>
      </c>
      <c r="D355" s="116"/>
      <c r="E355" s="116"/>
      <c r="F355" s="116"/>
      <c r="G355" s="116"/>
      <c r="H355" s="116"/>
    </row>
    <row r="356" spans="1:8" s="4" customFormat="1" ht="12.75" customHeight="1">
      <c r="A356" s="1"/>
      <c r="B356" s="1"/>
      <c r="C356" s="113" t="s">
        <v>158</v>
      </c>
      <c r="D356" s="113"/>
      <c r="E356" s="113"/>
      <c r="F356" s="113"/>
      <c r="G356" s="113"/>
      <c r="H356" s="113"/>
    </row>
    <row r="357" spans="1:8" s="4" customFormat="1" ht="12.75" customHeight="1">
      <c r="A357" s="1"/>
      <c r="B357" s="1"/>
      <c r="C357" s="113" t="s">
        <v>160</v>
      </c>
      <c r="D357" s="113"/>
      <c r="E357" s="113"/>
      <c r="F357" s="113"/>
      <c r="G357" s="113"/>
      <c r="H357" s="113"/>
    </row>
    <row r="358" spans="1:8" s="4" customFormat="1" ht="12.75" customHeight="1">
      <c r="A358" s="1"/>
      <c r="B358" s="1"/>
      <c r="C358" s="113" t="s">
        <v>159</v>
      </c>
      <c r="D358" s="113"/>
      <c r="E358" s="113"/>
      <c r="F358" s="113"/>
      <c r="G358" s="113"/>
      <c r="H358" s="113"/>
    </row>
    <row r="359" spans="1:8" s="4" customFormat="1" ht="12.75" customHeight="1">
      <c r="A359" s="1"/>
      <c r="B359" s="1"/>
      <c r="C359" s="113" t="s">
        <v>161</v>
      </c>
      <c r="D359" s="113"/>
      <c r="E359" s="113"/>
      <c r="F359" s="113"/>
      <c r="G359" s="113"/>
      <c r="H359" s="113"/>
    </row>
    <row r="360" spans="1:8" s="4" customFormat="1" ht="12.75" customHeight="1">
      <c r="A360" s="1"/>
      <c r="B360" s="1"/>
      <c r="C360" s="113" t="s">
        <v>162</v>
      </c>
      <c r="D360" s="113"/>
      <c r="E360" s="113"/>
      <c r="F360" s="113"/>
      <c r="G360" s="113"/>
      <c r="H360" s="113"/>
    </row>
    <row r="361" spans="1:8" s="4" customFormat="1" ht="12.75" customHeight="1">
      <c r="A361" s="1"/>
      <c r="B361" s="1"/>
      <c r="C361" s="113" t="s">
        <v>163</v>
      </c>
      <c r="D361" s="113"/>
      <c r="E361" s="113"/>
      <c r="F361" s="113"/>
      <c r="G361" s="113"/>
      <c r="H361" s="113"/>
    </row>
    <row r="362" spans="1:8" s="4" customFormat="1" ht="13.5" customHeight="1">
      <c r="A362" s="1"/>
      <c r="B362" s="1"/>
      <c r="C362" s="113" t="s">
        <v>164</v>
      </c>
      <c r="D362" s="113"/>
      <c r="E362" s="113"/>
      <c r="F362" s="113"/>
      <c r="G362" s="113"/>
      <c r="H362" s="113"/>
    </row>
    <row r="363" spans="1:8" s="4" customFormat="1" ht="13.5" customHeight="1">
      <c r="A363" s="1"/>
      <c r="B363" s="1"/>
      <c r="C363" s="113" t="s">
        <v>165</v>
      </c>
      <c r="D363" s="113"/>
      <c r="E363" s="113"/>
      <c r="F363" s="113"/>
      <c r="G363" s="113"/>
      <c r="H363" s="113"/>
    </row>
    <row r="364" spans="1:8" s="4" customFormat="1" ht="24.75" customHeight="1">
      <c r="A364" s="1"/>
      <c r="B364" s="1"/>
      <c r="C364" s="113" t="s">
        <v>414</v>
      </c>
      <c r="D364" s="113"/>
      <c r="E364" s="113"/>
      <c r="F364" s="113"/>
      <c r="G364" s="113"/>
      <c r="H364" s="113"/>
    </row>
    <row r="365" spans="1:8" s="4" customFormat="1" ht="24.75" customHeight="1">
      <c r="A365" s="1"/>
      <c r="B365" s="1"/>
      <c r="C365" s="113" t="s">
        <v>415</v>
      </c>
      <c r="D365" s="113"/>
      <c r="E365" s="113"/>
      <c r="F365" s="113"/>
      <c r="G365" s="113"/>
      <c r="H365" s="113"/>
    </row>
    <row r="366" spans="1:8" s="4" customFormat="1" ht="13.5" customHeight="1">
      <c r="A366" s="1"/>
      <c r="B366" s="1"/>
      <c r="C366" s="113" t="s">
        <v>167</v>
      </c>
      <c r="D366" s="113"/>
      <c r="E366" s="113"/>
      <c r="F366" s="113"/>
      <c r="G366" s="113"/>
      <c r="H366" s="113"/>
    </row>
    <row r="367" spans="1:8" s="4" customFormat="1" ht="17.25" customHeight="1">
      <c r="A367" s="1"/>
      <c r="B367" s="1"/>
      <c r="C367" s="116" t="s">
        <v>168</v>
      </c>
      <c r="D367" s="116"/>
      <c r="E367" s="116"/>
      <c r="F367" s="116"/>
      <c r="G367" s="116"/>
      <c r="H367" s="116"/>
    </row>
    <row r="368" spans="1:8" s="4" customFormat="1" ht="15.75" customHeight="1">
      <c r="A368" s="1"/>
      <c r="B368" s="1"/>
      <c r="C368" s="113" t="s">
        <v>169</v>
      </c>
      <c r="D368" s="113"/>
      <c r="E368" s="113"/>
      <c r="F368" s="113"/>
      <c r="G368" s="113"/>
      <c r="H368" s="113"/>
    </row>
    <row r="369" spans="1:8" s="4" customFormat="1" ht="26.25" customHeight="1">
      <c r="A369" s="1"/>
      <c r="B369" s="1"/>
      <c r="C369" s="113" t="s">
        <v>170</v>
      </c>
      <c r="D369" s="113"/>
      <c r="E369" s="113"/>
      <c r="F369" s="113"/>
      <c r="G369" s="113"/>
      <c r="H369" s="113"/>
    </row>
    <row r="370" spans="1:8" s="4" customFormat="1" ht="16.5" customHeight="1">
      <c r="A370" s="1"/>
      <c r="B370" s="1"/>
      <c r="C370" s="113" t="s">
        <v>171</v>
      </c>
      <c r="D370" s="113"/>
      <c r="E370" s="113"/>
      <c r="F370" s="113"/>
      <c r="G370" s="113"/>
      <c r="H370" s="113"/>
    </row>
    <row r="371" spans="1:8" s="4" customFormat="1" ht="42.75" customHeight="1">
      <c r="A371" s="1"/>
      <c r="B371" s="1"/>
      <c r="C371" s="113" t="s">
        <v>166</v>
      </c>
      <c r="D371" s="113"/>
      <c r="E371" s="113"/>
      <c r="F371" s="113"/>
      <c r="G371" s="113"/>
      <c r="H371" s="113"/>
    </row>
    <row r="372" spans="1:8" s="4" customFormat="1" ht="20.25" customHeight="1">
      <c r="A372" s="1"/>
      <c r="B372" s="1">
        <v>80147</v>
      </c>
      <c r="C372" s="2" t="s">
        <v>241</v>
      </c>
      <c r="D372" s="3">
        <v>6629367</v>
      </c>
      <c r="E372" s="3">
        <v>0</v>
      </c>
      <c r="F372" s="3">
        <v>281829</v>
      </c>
      <c r="G372" s="3">
        <v>20315</v>
      </c>
      <c r="H372" s="3">
        <f>D372+E372-F372</f>
        <v>6347538</v>
      </c>
    </row>
    <row r="373" spans="1:8" s="4" customFormat="1" ht="15" customHeight="1">
      <c r="A373" s="1"/>
      <c r="B373" s="1"/>
      <c r="C373" s="116" t="s">
        <v>168</v>
      </c>
      <c r="D373" s="116"/>
      <c r="E373" s="116"/>
      <c r="F373" s="116"/>
      <c r="G373" s="116"/>
      <c r="H373" s="116"/>
    </row>
    <row r="374" spans="1:8" s="4" customFormat="1" ht="15.75" customHeight="1">
      <c r="A374" s="1"/>
      <c r="B374" s="1"/>
      <c r="C374" s="113" t="s">
        <v>242</v>
      </c>
      <c r="D374" s="113"/>
      <c r="E374" s="113"/>
      <c r="F374" s="113"/>
      <c r="G374" s="113"/>
      <c r="H374" s="113"/>
    </row>
    <row r="375" spans="1:8" s="4" customFormat="1" ht="15.75" customHeight="1">
      <c r="A375" s="1"/>
      <c r="B375" s="1"/>
      <c r="C375" s="113" t="s">
        <v>243</v>
      </c>
      <c r="D375" s="113"/>
      <c r="E375" s="113"/>
      <c r="F375" s="113"/>
      <c r="G375" s="113"/>
      <c r="H375" s="113"/>
    </row>
    <row r="376" spans="1:8" s="4" customFormat="1" ht="26.25" customHeight="1">
      <c r="A376" s="1"/>
      <c r="B376" s="1"/>
      <c r="C376" s="113" t="s">
        <v>245</v>
      </c>
      <c r="D376" s="113"/>
      <c r="E376" s="113"/>
      <c r="F376" s="113"/>
      <c r="G376" s="113"/>
      <c r="H376" s="113"/>
    </row>
    <row r="377" spans="1:8" s="4" customFormat="1" ht="41.25" customHeight="1">
      <c r="A377" s="1"/>
      <c r="B377" s="1"/>
      <c r="C377" s="113" t="s">
        <v>244</v>
      </c>
      <c r="D377" s="113"/>
      <c r="E377" s="113"/>
      <c r="F377" s="113"/>
      <c r="G377" s="113"/>
      <c r="H377" s="113"/>
    </row>
    <row r="378" spans="1:8" s="85" customFormat="1" ht="63" customHeight="1">
      <c r="A378" s="41"/>
      <c r="B378" s="41">
        <v>80149</v>
      </c>
      <c r="C378" s="42" t="s">
        <v>237</v>
      </c>
      <c r="D378" s="43">
        <v>515302</v>
      </c>
      <c r="E378" s="43">
        <v>0</v>
      </c>
      <c r="F378" s="43">
        <v>111934</v>
      </c>
      <c r="G378" s="43">
        <v>4443</v>
      </c>
      <c r="H378" s="43">
        <f>D378+E378-F378</f>
        <v>403368</v>
      </c>
    </row>
    <row r="379" spans="1:8" s="4" customFormat="1" ht="15.75" customHeight="1">
      <c r="A379" s="1"/>
      <c r="B379" s="1"/>
      <c r="C379" s="116" t="s">
        <v>168</v>
      </c>
      <c r="D379" s="116"/>
      <c r="E379" s="116"/>
      <c r="F379" s="116"/>
      <c r="G379" s="116"/>
      <c r="H379" s="116"/>
    </row>
    <row r="380" spans="1:8" s="4" customFormat="1" ht="26.25" customHeight="1">
      <c r="A380" s="1"/>
      <c r="B380" s="1"/>
      <c r="C380" s="113" t="s">
        <v>238</v>
      </c>
      <c r="D380" s="113"/>
      <c r="E380" s="113"/>
      <c r="F380" s="113"/>
      <c r="G380" s="113"/>
      <c r="H380" s="113"/>
    </row>
    <row r="381" spans="1:8" s="4" customFormat="1" ht="26.25" customHeight="1">
      <c r="A381" s="1"/>
      <c r="B381" s="1"/>
      <c r="C381" s="113" t="s">
        <v>489</v>
      </c>
      <c r="D381" s="113"/>
      <c r="E381" s="113"/>
      <c r="F381" s="113"/>
      <c r="G381" s="113"/>
      <c r="H381" s="113"/>
    </row>
    <row r="382" spans="1:8" s="4" customFormat="1" ht="21" customHeight="1">
      <c r="A382" s="1"/>
      <c r="B382" s="1">
        <v>80151</v>
      </c>
      <c r="C382" s="2" t="s">
        <v>239</v>
      </c>
      <c r="D382" s="3">
        <v>138351</v>
      </c>
      <c r="E382" s="3">
        <v>0</v>
      </c>
      <c r="F382" s="3">
        <v>41174</v>
      </c>
      <c r="G382" s="3">
        <v>0</v>
      </c>
      <c r="H382" s="3">
        <f>D382+E382-F382</f>
        <v>97177</v>
      </c>
    </row>
    <row r="383" spans="1:8" s="29" customFormat="1" ht="29.25" customHeight="1">
      <c r="A383" s="30"/>
      <c r="B383" s="30"/>
      <c r="C383" s="113" t="s">
        <v>240</v>
      </c>
      <c r="D383" s="113"/>
      <c r="E383" s="113"/>
      <c r="F383" s="113"/>
      <c r="G383" s="113"/>
      <c r="H383" s="113"/>
    </row>
    <row r="384" spans="1:8" s="4" customFormat="1" ht="22.5" customHeight="1">
      <c r="A384" s="1"/>
      <c r="B384" s="1">
        <v>80195</v>
      </c>
      <c r="C384" s="2" t="s">
        <v>22</v>
      </c>
      <c r="D384" s="3">
        <v>9675830</v>
      </c>
      <c r="E384" s="3">
        <v>6439</v>
      </c>
      <c r="F384" s="3">
        <v>1041682</v>
      </c>
      <c r="G384" s="3">
        <v>25000</v>
      </c>
      <c r="H384" s="3">
        <f>D384+E384-F384</f>
        <v>8640587</v>
      </c>
    </row>
    <row r="385" spans="1:8" s="29" customFormat="1" ht="15.75" customHeight="1">
      <c r="A385" s="30"/>
      <c r="B385" s="82"/>
      <c r="C385" s="116" t="s">
        <v>118</v>
      </c>
      <c r="D385" s="116"/>
      <c r="E385" s="116"/>
      <c r="F385" s="116"/>
      <c r="G385" s="116"/>
      <c r="H385" s="116"/>
    </row>
    <row r="386" spans="1:8" s="29" customFormat="1" ht="26.25" customHeight="1">
      <c r="A386" s="30"/>
      <c r="B386" s="82"/>
      <c r="C386" s="113" t="s">
        <v>362</v>
      </c>
      <c r="D386" s="113"/>
      <c r="E386" s="113"/>
      <c r="F386" s="113"/>
      <c r="G386" s="113"/>
      <c r="H386" s="113"/>
    </row>
    <row r="387" spans="1:8" s="4" customFormat="1" ht="42" customHeight="1">
      <c r="A387" s="1"/>
      <c r="B387" s="1"/>
      <c r="C387" s="114" t="s">
        <v>363</v>
      </c>
      <c r="D387" s="114"/>
      <c r="E387" s="114"/>
      <c r="F387" s="114"/>
      <c r="G387" s="114"/>
      <c r="H387" s="114"/>
    </row>
    <row r="388" spans="1:8" s="4" customFormat="1" ht="30.75" customHeight="1">
      <c r="A388" s="1"/>
      <c r="B388" s="1"/>
      <c r="C388" s="118" t="s">
        <v>122</v>
      </c>
      <c r="D388" s="118"/>
      <c r="E388" s="118"/>
      <c r="F388" s="118"/>
      <c r="G388" s="118"/>
      <c r="H388" s="118"/>
    </row>
    <row r="389" spans="1:8" s="4" customFormat="1" ht="13.5" customHeight="1">
      <c r="A389" s="1"/>
      <c r="B389" s="1"/>
      <c r="C389" s="120" t="s">
        <v>249</v>
      </c>
      <c r="D389" s="120"/>
      <c r="E389" s="120"/>
      <c r="F389" s="120"/>
      <c r="G389" s="120"/>
      <c r="H389" s="120"/>
    </row>
    <row r="390" spans="1:8" s="4" customFormat="1" ht="13.5" customHeight="1">
      <c r="A390" s="1"/>
      <c r="B390" s="1"/>
      <c r="C390" s="120" t="s">
        <v>247</v>
      </c>
      <c r="D390" s="120"/>
      <c r="E390" s="120"/>
      <c r="F390" s="120"/>
      <c r="G390" s="120"/>
      <c r="H390" s="120"/>
    </row>
    <row r="391" spans="1:8" s="4" customFormat="1" ht="13.5" customHeight="1">
      <c r="A391" s="1"/>
      <c r="B391" s="1"/>
      <c r="C391" s="120" t="s">
        <v>248</v>
      </c>
      <c r="D391" s="120"/>
      <c r="E391" s="120"/>
      <c r="F391" s="120"/>
      <c r="G391" s="120"/>
      <c r="H391" s="120"/>
    </row>
    <row r="392" spans="1:8" s="4" customFormat="1" ht="13.5" customHeight="1">
      <c r="A392" s="1"/>
      <c r="B392" s="1"/>
      <c r="C392" s="120" t="s">
        <v>250</v>
      </c>
      <c r="D392" s="120"/>
      <c r="E392" s="120"/>
      <c r="F392" s="120"/>
      <c r="G392" s="120"/>
      <c r="H392" s="120"/>
    </row>
    <row r="393" spans="1:8" s="4" customFormat="1" ht="13.5" customHeight="1">
      <c r="A393" s="1"/>
      <c r="B393" s="1"/>
      <c r="C393" s="120" t="s">
        <v>252</v>
      </c>
      <c r="D393" s="120"/>
      <c r="E393" s="120"/>
      <c r="F393" s="120"/>
      <c r="G393" s="120"/>
      <c r="H393" s="120"/>
    </row>
    <row r="394" spans="1:8" s="4" customFormat="1" ht="13.5" customHeight="1">
      <c r="A394" s="1"/>
      <c r="B394" s="1"/>
      <c r="C394" s="120" t="s">
        <v>251</v>
      </c>
      <c r="D394" s="120"/>
      <c r="E394" s="120"/>
      <c r="F394" s="120"/>
      <c r="G394" s="120"/>
      <c r="H394" s="120"/>
    </row>
    <row r="395" spans="1:8" s="4" customFormat="1" ht="27" customHeight="1">
      <c r="A395" s="1"/>
      <c r="B395" s="1"/>
      <c r="C395" s="120" t="s">
        <v>246</v>
      </c>
      <c r="D395" s="120"/>
      <c r="E395" s="120"/>
      <c r="F395" s="120"/>
      <c r="G395" s="120"/>
      <c r="H395" s="120"/>
    </row>
    <row r="396" spans="1:8" s="4" customFormat="1" ht="28.5" customHeight="1">
      <c r="A396" s="1"/>
      <c r="B396" s="1"/>
      <c r="C396" s="114" t="s">
        <v>486</v>
      </c>
      <c r="D396" s="114"/>
      <c r="E396" s="114"/>
      <c r="F396" s="114"/>
      <c r="G396" s="114"/>
      <c r="H396" s="114"/>
    </row>
    <row r="397" spans="1:8" s="34" customFormat="1" ht="5.25" customHeight="1">
      <c r="A397" s="36"/>
      <c r="B397" s="36"/>
      <c r="C397" s="40"/>
      <c r="D397" s="40"/>
      <c r="E397" s="40"/>
      <c r="F397" s="40"/>
      <c r="G397" s="40"/>
      <c r="H397" s="86"/>
    </row>
    <row r="398" spans="1:8" s="9" customFormat="1" ht="24.75" customHeight="1">
      <c r="A398" s="54"/>
      <c r="B398" s="54">
        <v>851</v>
      </c>
      <c r="C398" s="55" t="s">
        <v>52</v>
      </c>
      <c r="D398" s="56">
        <v>41683008</v>
      </c>
      <c r="E398" s="56">
        <f>E411+E401+E409+E404+E406+E399</f>
        <v>13378066</v>
      </c>
      <c r="F398" s="56">
        <f>F411+F401+F409+F404+F406+F399</f>
        <v>257000</v>
      </c>
      <c r="G398" s="56">
        <f>G411+G401+G409+G404+G406+G399</f>
        <v>0</v>
      </c>
      <c r="H398" s="56">
        <f>D398+E398-F398</f>
        <v>54804074</v>
      </c>
    </row>
    <row r="399" spans="1:8" s="4" customFormat="1" ht="22.5" customHeight="1">
      <c r="A399" s="1"/>
      <c r="B399" s="1">
        <v>85111</v>
      </c>
      <c r="C399" s="57" t="s">
        <v>388</v>
      </c>
      <c r="D399" s="3">
        <v>3857996</v>
      </c>
      <c r="E399" s="3">
        <v>1023066</v>
      </c>
      <c r="F399" s="3">
        <v>0</v>
      </c>
      <c r="G399" s="3">
        <v>0</v>
      </c>
      <c r="H399" s="3">
        <f>D399+E399-F399</f>
        <v>4881062</v>
      </c>
    </row>
    <row r="400" spans="1:8" s="34" customFormat="1" ht="83.25" customHeight="1">
      <c r="A400" s="36"/>
      <c r="B400" s="1"/>
      <c r="C400" s="113" t="s">
        <v>487</v>
      </c>
      <c r="D400" s="113"/>
      <c r="E400" s="113"/>
      <c r="F400" s="113"/>
      <c r="G400" s="113"/>
      <c r="H400" s="113"/>
    </row>
    <row r="401" spans="1:8" s="4" customFormat="1" ht="21.75" customHeight="1">
      <c r="A401" s="1"/>
      <c r="B401" s="1">
        <v>85149</v>
      </c>
      <c r="C401" s="2" t="s">
        <v>124</v>
      </c>
      <c r="D401" s="3">
        <v>1581812</v>
      </c>
      <c r="E401" s="3">
        <v>50000</v>
      </c>
      <c r="F401" s="3">
        <v>40216</v>
      </c>
      <c r="G401" s="3">
        <v>0</v>
      </c>
      <c r="H401" s="3">
        <f>D401+E401-F401</f>
        <v>1591596</v>
      </c>
    </row>
    <row r="402" spans="1:8" s="29" customFormat="1" ht="47.25" customHeight="1">
      <c r="A402" s="30"/>
      <c r="B402" s="30"/>
      <c r="C402" s="113" t="s">
        <v>333</v>
      </c>
      <c r="D402" s="113"/>
      <c r="E402" s="113"/>
      <c r="F402" s="113"/>
      <c r="G402" s="113"/>
      <c r="H402" s="113"/>
    </row>
    <row r="403" spans="1:8" s="75" customFormat="1" ht="38.25" customHeight="1">
      <c r="A403" s="87"/>
      <c r="B403" s="87"/>
      <c r="C403" s="113" t="s">
        <v>311</v>
      </c>
      <c r="D403" s="113"/>
      <c r="E403" s="113"/>
      <c r="F403" s="113"/>
      <c r="G403" s="113"/>
      <c r="H403" s="113"/>
    </row>
    <row r="404" spans="1:8" s="4" customFormat="1" ht="21.75" customHeight="1">
      <c r="A404" s="1"/>
      <c r="B404" s="1">
        <v>85153</v>
      </c>
      <c r="C404" s="57" t="s">
        <v>379</v>
      </c>
      <c r="D404" s="3">
        <v>480000</v>
      </c>
      <c r="E404" s="3">
        <v>0</v>
      </c>
      <c r="F404" s="3">
        <v>8711</v>
      </c>
      <c r="G404" s="3">
        <v>0</v>
      </c>
      <c r="H404" s="3">
        <f>D404+E404-F404</f>
        <v>471289</v>
      </c>
    </row>
    <row r="405" spans="1:8" s="29" customFormat="1" ht="31.5" customHeight="1">
      <c r="A405" s="30"/>
      <c r="B405" s="30"/>
      <c r="C405" s="113" t="s">
        <v>380</v>
      </c>
      <c r="D405" s="113"/>
      <c r="E405" s="113"/>
      <c r="F405" s="113"/>
      <c r="G405" s="113"/>
      <c r="H405" s="113"/>
    </row>
    <row r="406" spans="1:8" s="4" customFormat="1" ht="21.75" customHeight="1">
      <c r="A406" s="1"/>
      <c r="B406" s="1">
        <v>85154</v>
      </c>
      <c r="C406" s="57" t="s">
        <v>377</v>
      </c>
      <c r="D406" s="3">
        <v>1430000</v>
      </c>
      <c r="E406" s="3">
        <v>5000</v>
      </c>
      <c r="F406" s="3">
        <v>9196</v>
      </c>
      <c r="G406" s="3">
        <v>0</v>
      </c>
      <c r="H406" s="3">
        <f>D406+E406-F406</f>
        <v>1425804</v>
      </c>
    </row>
    <row r="407" spans="1:8" s="4" customFormat="1" ht="30.75" customHeight="1">
      <c r="A407" s="1"/>
      <c r="B407" s="1"/>
      <c r="C407" s="113" t="s">
        <v>381</v>
      </c>
      <c r="D407" s="113"/>
      <c r="E407" s="113"/>
      <c r="F407" s="113"/>
      <c r="G407" s="113"/>
      <c r="H407" s="113"/>
    </row>
    <row r="408" spans="1:8" s="4" customFormat="1" ht="37.5" customHeight="1">
      <c r="A408" s="1"/>
      <c r="B408" s="1"/>
      <c r="C408" s="125" t="s">
        <v>378</v>
      </c>
      <c r="D408" s="125"/>
      <c r="E408" s="125"/>
      <c r="F408" s="125"/>
      <c r="G408" s="125"/>
      <c r="H408" s="125"/>
    </row>
    <row r="409" spans="1:8" s="4" customFormat="1" ht="21.75" customHeight="1">
      <c r="A409" s="1"/>
      <c r="B409" s="1">
        <v>85157</v>
      </c>
      <c r="C409" s="57" t="s">
        <v>154</v>
      </c>
      <c r="D409" s="3">
        <v>41082</v>
      </c>
      <c r="E409" s="3">
        <v>0</v>
      </c>
      <c r="F409" s="3">
        <v>4059</v>
      </c>
      <c r="G409" s="3">
        <v>0</v>
      </c>
      <c r="H409" s="3">
        <f>D409+E409-F409</f>
        <v>37023</v>
      </c>
    </row>
    <row r="410" spans="1:8" s="4" customFormat="1" ht="42.75" customHeight="1">
      <c r="A410" s="1"/>
      <c r="B410" s="1"/>
      <c r="C410" s="113" t="s">
        <v>155</v>
      </c>
      <c r="D410" s="113"/>
      <c r="E410" s="113"/>
      <c r="F410" s="113"/>
      <c r="G410" s="113"/>
      <c r="H410" s="113"/>
    </row>
    <row r="411" spans="1:8" s="4" customFormat="1" ht="18.75" customHeight="1">
      <c r="A411" s="1"/>
      <c r="B411" s="1">
        <v>85195</v>
      </c>
      <c r="C411" s="57" t="s">
        <v>22</v>
      </c>
      <c r="D411" s="3">
        <v>29628328</v>
      </c>
      <c r="E411" s="3">
        <v>12300000</v>
      </c>
      <c r="F411" s="3">
        <v>194818</v>
      </c>
      <c r="G411" s="3">
        <v>0</v>
      </c>
      <c r="H411" s="3">
        <f>D411+E411-F411</f>
        <v>41733510</v>
      </c>
    </row>
    <row r="412" spans="1:8" s="29" customFormat="1" ht="27.75" customHeight="1">
      <c r="A412" s="30"/>
      <c r="B412" s="30"/>
      <c r="C412" s="113" t="s">
        <v>488</v>
      </c>
      <c r="D412" s="113"/>
      <c r="E412" s="113"/>
      <c r="F412" s="113"/>
      <c r="G412" s="113"/>
      <c r="H412" s="113"/>
    </row>
    <row r="413" spans="1:8" s="4" customFormat="1" ht="27" customHeight="1">
      <c r="A413" s="1"/>
      <c r="B413" s="1"/>
      <c r="C413" s="118" t="s">
        <v>123</v>
      </c>
      <c r="D413" s="118"/>
      <c r="E413" s="118"/>
      <c r="F413" s="118"/>
      <c r="G413" s="118"/>
      <c r="H413" s="118"/>
    </row>
    <row r="414" spans="1:8" s="29" customFormat="1" ht="15" customHeight="1">
      <c r="A414" s="30"/>
      <c r="B414" s="82"/>
      <c r="C414" s="114" t="s">
        <v>313</v>
      </c>
      <c r="D414" s="114"/>
      <c r="E414" s="114"/>
      <c r="F414" s="114"/>
      <c r="G414" s="114"/>
      <c r="H414" s="114"/>
    </row>
    <row r="415" spans="1:8" s="29" customFormat="1" ht="15" customHeight="1">
      <c r="A415" s="30"/>
      <c r="B415" s="82"/>
      <c r="C415" s="114" t="s">
        <v>312</v>
      </c>
      <c r="D415" s="114"/>
      <c r="E415" s="114"/>
      <c r="F415" s="114"/>
      <c r="G415" s="114"/>
      <c r="H415" s="114"/>
    </row>
    <row r="416" spans="1:8" s="29" customFormat="1" ht="31.5" customHeight="1">
      <c r="A416" s="30"/>
      <c r="B416" s="30"/>
      <c r="C416" s="113" t="s">
        <v>416</v>
      </c>
      <c r="D416" s="113"/>
      <c r="E416" s="113"/>
      <c r="F416" s="113"/>
      <c r="G416" s="113"/>
      <c r="H416" s="113"/>
    </row>
    <row r="417" spans="1:8" s="4" customFormat="1" ht="15.75" customHeight="1">
      <c r="A417" s="1"/>
      <c r="B417" s="1"/>
      <c r="C417" s="5"/>
      <c r="D417" s="5"/>
      <c r="E417" s="5"/>
      <c r="F417" s="5"/>
      <c r="G417" s="5"/>
      <c r="H417" s="5"/>
    </row>
    <row r="418" spans="1:8" s="4" customFormat="1" ht="7.5" customHeight="1">
      <c r="A418" s="1"/>
      <c r="B418" s="1"/>
      <c r="C418" s="5"/>
      <c r="D418" s="5"/>
      <c r="E418" s="5"/>
      <c r="F418" s="5"/>
      <c r="G418" s="5"/>
      <c r="H418" s="5"/>
    </row>
    <row r="419" spans="1:8" s="34" customFormat="1" ht="23.25" customHeight="1">
      <c r="A419" s="31"/>
      <c r="B419" s="31">
        <v>852</v>
      </c>
      <c r="C419" s="26" t="s">
        <v>53</v>
      </c>
      <c r="D419" s="33">
        <v>27598651</v>
      </c>
      <c r="E419" s="33">
        <f>E426+E420+E422</f>
        <v>60678</v>
      </c>
      <c r="F419" s="33">
        <f>F426+F420+F422</f>
        <v>1620115</v>
      </c>
      <c r="G419" s="33">
        <f>G426+G420+G422</f>
        <v>0</v>
      </c>
      <c r="H419" s="33">
        <f>D419+E419-F419</f>
        <v>26039214</v>
      </c>
    </row>
    <row r="420" spans="2:8" s="88" customFormat="1" ht="21.75" customHeight="1">
      <c r="B420" s="88">
        <v>85203</v>
      </c>
      <c r="C420" s="89" t="s">
        <v>125</v>
      </c>
      <c r="D420" s="81">
        <v>2275053</v>
      </c>
      <c r="E420" s="81">
        <v>42117</v>
      </c>
      <c r="F420" s="81">
        <v>0</v>
      </c>
      <c r="G420" s="81">
        <v>0</v>
      </c>
      <c r="H420" s="81">
        <f>D420+E420-F420</f>
        <v>2317170</v>
      </c>
    </row>
    <row r="421" spans="1:8" s="4" customFormat="1" ht="41.25" customHeight="1">
      <c r="A421" s="1"/>
      <c r="B421" s="1"/>
      <c r="C421" s="114" t="s">
        <v>314</v>
      </c>
      <c r="D421" s="114"/>
      <c r="E421" s="114"/>
      <c r="F421" s="114"/>
      <c r="G421" s="114"/>
      <c r="H421" s="114"/>
    </row>
    <row r="422" spans="2:8" s="88" customFormat="1" ht="20.25" customHeight="1">
      <c r="B422" s="88">
        <v>85228</v>
      </c>
      <c r="C422" s="89" t="s">
        <v>317</v>
      </c>
      <c r="D422" s="81">
        <v>185445</v>
      </c>
      <c r="E422" s="81">
        <v>8021</v>
      </c>
      <c r="F422" s="81">
        <v>52216</v>
      </c>
      <c r="G422" s="81">
        <v>0</v>
      </c>
      <c r="H422" s="81">
        <f>D422+E422-F422</f>
        <v>141250</v>
      </c>
    </row>
    <row r="423" spans="1:8" s="4" customFormat="1" ht="41.25" customHeight="1">
      <c r="A423" s="1"/>
      <c r="B423" s="1"/>
      <c r="C423" s="114" t="s">
        <v>318</v>
      </c>
      <c r="D423" s="114"/>
      <c r="E423" s="114"/>
      <c r="F423" s="114"/>
      <c r="G423" s="114"/>
      <c r="H423" s="114"/>
    </row>
    <row r="424" spans="1:8" s="4" customFormat="1" ht="15.75" customHeight="1">
      <c r="A424" s="1"/>
      <c r="B424" s="1"/>
      <c r="C424" s="114" t="s">
        <v>319</v>
      </c>
      <c r="D424" s="114"/>
      <c r="E424" s="114"/>
      <c r="F424" s="114"/>
      <c r="G424" s="114"/>
      <c r="H424" s="114"/>
    </row>
    <row r="425" spans="1:8" s="4" customFormat="1" ht="15.75" customHeight="1">
      <c r="A425" s="1"/>
      <c r="B425" s="1"/>
      <c r="C425" s="114" t="s">
        <v>320</v>
      </c>
      <c r="D425" s="114"/>
      <c r="E425" s="114"/>
      <c r="F425" s="114"/>
      <c r="G425" s="114"/>
      <c r="H425" s="114"/>
    </row>
    <row r="426" spans="1:8" s="4" customFormat="1" ht="21" customHeight="1">
      <c r="A426" s="1"/>
      <c r="B426" s="1">
        <v>85295</v>
      </c>
      <c r="C426" s="2" t="s">
        <v>22</v>
      </c>
      <c r="D426" s="3">
        <v>22257607</v>
      </c>
      <c r="E426" s="3">
        <v>10540</v>
      </c>
      <c r="F426" s="3">
        <v>1567899</v>
      </c>
      <c r="G426" s="3">
        <v>0</v>
      </c>
      <c r="H426" s="3">
        <f>D426+E426-F426</f>
        <v>20700248</v>
      </c>
    </row>
    <row r="427" spans="1:8" s="4" customFormat="1" ht="62.25" customHeight="1">
      <c r="A427" s="1"/>
      <c r="B427" s="1"/>
      <c r="C427" s="114" t="s">
        <v>525</v>
      </c>
      <c r="D427" s="114"/>
      <c r="E427" s="114"/>
      <c r="F427" s="114"/>
      <c r="G427" s="114"/>
      <c r="H427" s="114"/>
    </row>
    <row r="428" spans="1:8" s="4" customFormat="1" ht="41.25" customHeight="1">
      <c r="A428" s="1"/>
      <c r="B428" s="1"/>
      <c r="C428" s="114" t="s">
        <v>145</v>
      </c>
      <c r="D428" s="114"/>
      <c r="E428" s="114"/>
      <c r="F428" s="114"/>
      <c r="G428" s="114"/>
      <c r="H428" s="114"/>
    </row>
    <row r="429" spans="1:8" s="4" customFormat="1" ht="15.75" customHeight="1">
      <c r="A429" s="1"/>
      <c r="B429" s="1"/>
      <c r="C429" s="114" t="s">
        <v>315</v>
      </c>
      <c r="D429" s="114"/>
      <c r="E429" s="114"/>
      <c r="F429" s="114"/>
      <c r="G429" s="114"/>
      <c r="H429" s="114"/>
    </row>
    <row r="430" spans="1:8" s="4" customFormat="1" ht="15.75" customHeight="1">
      <c r="A430" s="1"/>
      <c r="B430" s="1"/>
      <c r="C430" s="114" t="s">
        <v>316</v>
      </c>
      <c r="D430" s="114"/>
      <c r="E430" s="114"/>
      <c r="F430" s="114"/>
      <c r="G430" s="114"/>
      <c r="H430" s="114"/>
    </row>
    <row r="431" spans="1:8" s="4" customFormat="1" ht="4.5" customHeight="1">
      <c r="A431" s="1"/>
      <c r="B431" s="1"/>
      <c r="C431" s="5"/>
      <c r="D431" s="5"/>
      <c r="E431" s="5"/>
      <c r="F431" s="5"/>
      <c r="G431" s="5"/>
      <c r="H431" s="5"/>
    </row>
    <row r="432" spans="1:8" s="52" customFormat="1" ht="24" customHeight="1">
      <c r="A432" s="31"/>
      <c r="B432" s="31">
        <v>853</v>
      </c>
      <c r="C432" s="26" t="s">
        <v>54</v>
      </c>
      <c r="D432" s="33">
        <v>20937304</v>
      </c>
      <c r="E432" s="33">
        <f>E435+E433</f>
        <v>8400</v>
      </c>
      <c r="F432" s="33">
        <f>F435+F433</f>
        <v>650000</v>
      </c>
      <c r="G432" s="33">
        <f>G435+G433</f>
        <v>0</v>
      </c>
      <c r="H432" s="33">
        <f>D432+E432-F432</f>
        <v>20295704</v>
      </c>
    </row>
    <row r="433" spans="1:8" s="4" customFormat="1" ht="21" customHeight="1">
      <c r="A433" s="1"/>
      <c r="B433" s="1">
        <v>85325</v>
      </c>
      <c r="C433" s="2" t="s">
        <v>148</v>
      </c>
      <c r="D433" s="3">
        <v>1198000</v>
      </c>
      <c r="E433" s="3">
        <v>8400</v>
      </c>
      <c r="F433" s="3">
        <v>0</v>
      </c>
      <c r="G433" s="3">
        <v>0</v>
      </c>
      <c r="H433" s="3">
        <f>D433+E433-F433</f>
        <v>1206400</v>
      </c>
    </row>
    <row r="434" spans="1:8" s="29" customFormat="1" ht="55.5" customHeight="1">
      <c r="A434" s="30"/>
      <c r="B434" s="30"/>
      <c r="C434" s="113" t="s">
        <v>149</v>
      </c>
      <c r="D434" s="113"/>
      <c r="E434" s="113"/>
      <c r="F434" s="113"/>
      <c r="G434" s="113"/>
      <c r="H434" s="113"/>
    </row>
    <row r="435" spans="1:8" s="4" customFormat="1" ht="18.75" customHeight="1">
      <c r="A435" s="1"/>
      <c r="B435" s="1">
        <v>85395</v>
      </c>
      <c r="C435" s="2" t="s">
        <v>22</v>
      </c>
      <c r="D435" s="3">
        <v>3324206</v>
      </c>
      <c r="E435" s="3">
        <v>0</v>
      </c>
      <c r="F435" s="3">
        <v>650000</v>
      </c>
      <c r="G435" s="3">
        <v>0</v>
      </c>
      <c r="H435" s="3">
        <f>D435+E435-F435</f>
        <v>2674206</v>
      </c>
    </row>
    <row r="436" spans="1:8" s="4" customFormat="1" ht="41.25" customHeight="1">
      <c r="A436" s="1"/>
      <c r="B436" s="1"/>
      <c r="C436" s="118" t="s">
        <v>146</v>
      </c>
      <c r="D436" s="118"/>
      <c r="E436" s="118"/>
      <c r="F436" s="118"/>
      <c r="G436" s="118"/>
      <c r="H436" s="118"/>
    </row>
    <row r="437" spans="1:8" s="4" customFormat="1" ht="13.5" customHeight="1">
      <c r="A437" s="1"/>
      <c r="B437" s="1"/>
      <c r="C437" s="120" t="s">
        <v>360</v>
      </c>
      <c r="D437" s="120"/>
      <c r="E437" s="120"/>
      <c r="F437" s="120"/>
      <c r="G437" s="120"/>
      <c r="H437" s="120"/>
    </row>
    <row r="438" spans="1:8" s="29" customFormat="1" ht="13.5" customHeight="1">
      <c r="A438" s="30"/>
      <c r="B438" s="82"/>
      <c r="C438" s="120" t="s">
        <v>361</v>
      </c>
      <c r="D438" s="120"/>
      <c r="E438" s="120"/>
      <c r="F438" s="120"/>
      <c r="G438" s="120"/>
      <c r="H438" s="120"/>
    </row>
    <row r="439" spans="1:8" s="4" customFormat="1" ht="3.75" customHeight="1">
      <c r="A439" s="1"/>
      <c r="B439" s="1"/>
      <c r="C439" s="5"/>
      <c r="D439" s="5"/>
      <c r="E439" s="5"/>
      <c r="F439" s="5"/>
      <c r="G439" s="5"/>
      <c r="H439" s="39"/>
    </row>
    <row r="440" spans="1:8" s="34" customFormat="1" ht="25.5" customHeight="1">
      <c r="A440" s="31"/>
      <c r="B440" s="31">
        <v>854</v>
      </c>
      <c r="C440" s="26" t="s">
        <v>55</v>
      </c>
      <c r="D440" s="33">
        <v>35959098</v>
      </c>
      <c r="E440" s="33">
        <f>E441+E478+E469+E454+E460+E466</f>
        <v>34054</v>
      </c>
      <c r="F440" s="33">
        <f>F441+F478+F469+F454+F460+F466</f>
        <v>2522564</v>
      </c>
      <c r="G440" s="33">
        <f>G441+G478+G469+G454+G460+G466</f>
        <v>42938</v>
      </c>
      <c r="H440" s="33">
        <f>D440+E440-F440</f>
        <v>33470588</v>
      </c>
    </row>
    <row r="441" spans="1:8" s="4" customFormat="1" ht="21.75" customHeight="1">
      <c r="A441" s="1"/>
      <c r="B441" s="1">
        <v>85403</v>
      </c>
      <c r="C441" s="2" t="s">
        <v>56</v>
      </c>
      <c r="D441" s="3">
        <v>21339947</v>
      </c>
      <c r="E441" s="3">
        <v>32000</v>
      </c>
      <c r="F441" s="3">
        <v>2030536</v>
      </c>
      <c r="G441" s="3">
        <v>27802</v>
      </c>
      <c r="H441" s="3">
        <f>D441+E441-F441</f>
        <v>19341411</v>
      </c>
    </row>
    <row r="442" spans="1:8" s="4" customFormat="1" ht="15" customHeight="1">
      <c r="A442" s="1"/>
      <c r="B442" s="1"/>
      <c r="C442" s="116" t="s">
        <v>168</v>
      </c>
      <c r="D442" s="116"/>
      <c r="E442" s="116"/>
      <c r="F442" s="116"/>
      <c r="G442" s="116"/>
      <c r="H442" s="116"/>
    </row>
    <row r="443" spans="1:8" s="4" customFormat="1" ht="27" customHeight="1">
      <c r="A443" s="1"/>
      <c r="B443" s="1"/>
      <c r="C443" s="113" t="s">
        <v>180</v>
      </c>
      <c r="D443" s="113"/>
      <c r="E443" s="113"/>
      <c r="F443" s="113"/>
      <c r="G443" s="113"/>
      <c r="H443" s="113"/>
    </row>
    <row r="444" spans="1:8" s="4" customFormat="1" ht="27" customHeight="1">
      <c r="A444" s="1"/>
      <c r="B444" s="1"/>
      <c r="C444" s="113" t="s">
        <v>185</v>
      </c>
      <c r="D444" s="113"/>
      <c r="E444" s="113"/>
      <c r="F444" s="113"/>
      <c r="G444" s="113"/>
      <c r="H444" s="113"/>
    </row>
    <row r="445" spans="1:8" s="4" customFormat="1" ht="27" customHeight="1">
      <c r="A445" s="1"/>
      <c r="B445" s="1"/>
      <c r="C445" s="113" t="s">
        <v>181</v>
      </c>
      <c r="D445" s="113"/>
      <c r="E445" s="113"/>
      <c r="F445" s="113"/>
      <c r="G445" s="113"/>
      <c r="H445" s="113"/>
    </row>
    <row r="446" spans="1:8" s="4" customFormat="1" ht="29.25" customHeight="1">
      <c r="A446" s="1"/>
      <c r="B446" s="1"/>
      <c r="C446" s="116" t="s">
        <v>182</v>
      </c>
      <c r="D446" s="116"/>
      <c r="E446" s="116"/>
      <c r="F446" s="116"/>
      <c r="G446" s="116"/>
      <c r="H446" s="116"/>
    </row>
    <row r="447" spans="1:8" s="4" customFormat="1" ht="13.5" customHeight="1">
      <c r="A447" s="1"/>
      <c r="B447" s="1"/>
      <c r="C447" s="113" t="s">
        <v>183</v>
      </c>
      <c r="D447" s="113"/>
      <c r="E447" s="113"/>
      <c r="F447" s="113"/>
      <c r="G447" s="113"/>
      <c r="H447" s="113"/>
    </row>
    <row r="448" spans="1:8" s="4" customFormat="1" ht="27.75" customHeight="1">
      <c r="A448" s="1"/>
      <c r="B448" s="1"/>
      <c r="C448" s="113" t="s">
        <v>184</v>
      </c>
      <c r="D448" s="113"/>
      <c r="E448" s="113"/>
      <c r="F448" s="113"/>
      <c r="G448" s="113"/>
      <c r="H448" s="113"/>
    </row>
    <row r="449" spans="1:8" s="29" customFormat="1" ht="16.5" customHeight="1">
      <c r="A449" s="30"/>
      <c r="B449" s="30"/>
      <c r="C449" s="116" t="s">
        <v>118</v>
      </c>
      <c r="D449" s="116"/>
      <c r="E449" s="116"/>
      <c r="F449" s="116"/>
      <c r="G449" s="116"/>
      <c r="H449" s="116"/>
    </row>
    <row r="450" spans="1:8" s="29" customFormat="1" ht="27.75" customHeight="1">
      <c r="A450" s="30"/>
      <c r="B450" s="30"/>
      <c r="C450" s="113" t="s">
        <v>187</v>
      </c>
      <c r="D450" s="113"/>
      <c r="E450" s="113"/>
      <c r="F450" s="113"/>
      <c r="G450" s="113"/>
      <c r="H450" s="113"/>
    </row>
    <row r="451" spans="1:8" s="29" customFormat="1" ht="56.25" customHeight="1">
      <c r="A451" s="30"/>
      <c r="B451" s="30"/>
      <c r="C451" s="113" t="s">
        <v>536</v>
      </c>
      <c r="D451" s="113"/>
      <c r="E451" s="113"/>
      <c r="F451" s="113"/>
      <c r="G451" s="113"/>
      <c r="H451" s="113"/>
    </row>
    <row r="452" spans="1:8" s="4" customFormat="1" ht="39.75" customHeight="1">
      <c r="A452" s="1"/>
      <c r="B452" s="1"/>
      <c r="C452" s="113" t="s">
        <v>186</v>
      </c>
      <c r="D452" s="113"/>
      <c r="E452" s="113"/>
      <c r="F452" s="113"/>
      <c r="G452" s="113"/>
      <c r="H452" s="113"/>
    </row>
    <row r="453" spans="1:8" s="4" customFormat="1" ht="63" customHeight="1">
      <c r="A453" s="1"/>
      <c r="B453" s="83"/>
      <c r="C453" s="113" t="s">
        <v>490</v>
      </c>
      <c r="D453" s="113"/>
      <c r="E453" s="113"/>
      <c r="F453" s="113"/>
      <c r="G453" s="113"/>
      <c r="H453" s="113"/>
    </row>
    <row r="454" spans="1:8" s="4" customFormat="1" ht="19.5" customHeight="1">
      <c r="A454" s="1"/>
      <c r="B454" s="1">
        <v>85404</v>
      </c>
      <c r="C454" s="2" t="s">
        <v>194</v>
      </c>
      <c r="D454" s="3">
        <v>1434161</v>
      </c>
      <c r="E454" s="3">
        <v>0</v>
      </c>
      <c r="F454" s="3">
        <v>363219</v>
      </c>
      <c r="G454" s="3">
        <v>0</v>
      </c>
      <c r="H454" s="3">
        <f>D454+E454-F454</f>
        <v>1070942</v>
      </c>
    </row>
    <row r="455" spans="1:8" s="4" customFormat="1" ht="15" customHeight="1">
      <c r="A455" s="1"/>
      <c r="B455" s="1"/>
      <c r="C455" s="116" t="s">
        <v>484</v>
      </c>
      <c r="D455" s="116"/>
      <c r="E455" s="116"/>
      <c r="F455" s="116"/>
      <c r="G455" s="116"/>
      <c r="H455" s="116"/>
    </row>
    <row r="456" spans="1:8" s="4" customFormat="1" ht="15" customHeight="1">
      <c r="A456" s="1"/>
      <c r="B456" s="1"/>
      <c r="C456" s="113" t="s">
        <v>195</v>
      </c>
      <c r="D456" s="113"/>
      <c r="E456" s="113"/>
      <c r="F456" s="113"/>
      <c r="G456" s="113"/>
      <c r="H456" s="113"/>
    </row>
    <row r="457" spans="1:8" s="4" customFormat="1" ht="15" customHeight="1">
      <c r="A457" s="1"/>
      <c r="B457" s="1"/>
      <c r="C457" s="113" t="s">
        <v>196</v>
      </c>
      <c r="D457" s="113"/>
      <c r="E457" s="113"/>
      <c r="F457" s="113"/>
      <c r="G457" s="113"/>
      <c r="H457" s="113"/>
    </row>
    <row r="458" spans="1:8" s="4" customFormat="1" ht="15" customHeight="1">
      <c r="A458" s="1"/>
      <c r="B458" s="1"/>
      <c r="C458" s="113" t="s">
        <v>197</v>
      </c>
      <c r="D458" s="113"/>
      <c r="E458" s="113"/>
      <c r="F458" s="113"/>
      <c r="G458" s="113"/>
      <c r="H458" s="113"/>
    </row>
    <row r="459" spans="1:8" s="4" customFormat="1" ht="29.25" customHeight="1">
      <c r="A459" s="1"/>
      <c r="B459" s="1"/>
      <c r="C459" s="113" t="s">
        <v>193</v>
      </c>
      <c r="D459" s="113"/>
      <c r="E459" s="113"/>
      <c r="F459" s="113"/>
      <c r="G459" s="113"/>
      <c r="H459" s="113"/>
    </row>
    <row r="460" spans="1:8" s="4" customFormat="1" ht="22.5" customHeight="1">
      <c r="A460" s="1"/>
      <c r="B460" s="1">
        <v>85407</v>
      </c>
      <c r="C460" s="2" t="s">
        <v>188</v>
      </c>
      <c r="D460" s="3">
        <v>3739990</v>
      </c>
      <c r="E460" s="3">
        <v>0</v>
      </c>
      <c r="F460" s="3">
        <v>81085</v>
      </c>
      <c r="G460" s="3">
        <v>0</v>
      </c>
      <c r="H460" s="3">
        <f>D460+E460-F460</f>
        <v>3658905</v>
      </c>
    </row>
    <row r="461" spans="1:8" s="4" customFormat="1" ht="15" customHeight="1">
      <c r="A461" s="1"/>
      <c r="B461" s="1"/>
      <c r="C461" s="116" t="s">
        <v>484</v>
      </c>
      <c r="D461" s="116"/>
      <c r="E461" s="116"/>
      <c r="F461" s="116"/>
      <c r="G461" s="116"/>
      <c r="H461" s="116"/>
    </row>
    <row r="462" spans="1:8" s="4" customFormat="1" ht="15" customHeight="1">
      <c r="A462" s="1"/>
      <c r="B462" s="1"/>
      <c r="C462" s="113" t="s">
        <v>189</v>
      </c>
      <c r="D462" s="113"/>
      <c r="E462" s="113"/>
      <c r="F462" s="113"/>
      <c r="G462" s="113"/>
      <c r="H462" s="113"/>
    </row>
    <row r="463" spans="1:8" s="4" customFormat="1" ht="15" customHeight="1">
      <c r="A463" s="1"/>
      <c r="B463" s="1"/>
      <c r="C463" s="113" t="s">
        <v>190</v>
      </c>
      <c r="D463" s="113"/>
      <c r="E463" s="113"/>
      <c r="F463" s="113"/>
      <c r="G463" s="113"/>
      <c r="H463" s="113"/>
    </row>
    <row r="464" spans="1:8" s="4" customFormat="1" ht="29.25" customHeight="1">
      <c r="A464" s="1"/>
      <c r="B464" s="1"/>
      <c r="C464" s="113" t="s">
        <v>192</v>
      </c>
      <c r="D464" s="113"/>
      <c r="E464" s="113"/>
      <c r="F464" s="113"/>
      <c r="G464" s="113"/>
      <c r="H464" s="113"/>
    </row>
    <row r="465" spans="1:8" s="4" customFormat="1" ht="42" customHeight="1">
      <c r="A465" s="1"/>
      <c r="B465" s="1"/>
      <c r="C465" s="113" t="s">
        <v>191</v>
      </c>
      <c r="D465" s="113"/>
      <c r="E465" s="113"/>
      <c r="F465" s="113"/>
      <c r="G465" s="113"/>
      <c r="H465" s="113"/>
    </row>
    <row r="466" spans="1:8" s="4" customFormat="1" ht="22.5" customHeight="1">
      <c r="A466" s="1"/>
      <c r="B466" s="1">
        <v>85410</v>
      </c>
      <c r="C466" s="2" t="s">
        <v>198</v>
      </c>
      <c r="D466" s="3">
        <v>1358200</v>
      </c>
      <c r="E466" s="3">
        <v>0</v>
      </c>
      <c r="F466" s="3">
        <v>17774</v>
      </c>
      <c r="G466" s="3">
        <v>8949</v>
      </c>
      <c r="H466" s="3">
        <f>D466+E466-F466</f>
        <v>1340426</v>
      </c>
    </row>
    <row r="467" spans="1:8" s="29" customFormat="1" ht="43.5" customHeight="1">
      <c r="A467" s="30"/>
      <c r="B467" s="30"/>
      <c r="C467" s="113" t="s">
        <v>200</v>
      </c>
      <c r="D467" s="113"/>
      <c r="E467" s="113"/>
      <c r="F467" s="113"/>
      <c r="G467" s="113"/>
      <c r="H467" s="113"/>
    </row>
    <row r="468" spans="1:8" s="4" customFormat="1" ht="45" customHeight="1">
      <c r="A468" s="1"/>
      <c r="B468" s="1"/>
      <c r="C468" s="113" t="s">
        <v>199</v>
      </c>
      <c r="D468" s="113"/>
      <c r="E468" s="113"/>
      <c r="F468" s="113"/>
      <c r="G468" s="113"/>
      <c r="H468" s="113"/>
    </row>
    <row r="469" spans="1:8" s="4" customFormat="1" ht="25.5" customHeight="1">
      <c r="A469" s="1"/>
      <c r="B469" s="1">
        <v>85446</v>
      </c>
      <c r="C469" s="2" t="s">
        <v>51</v>
      </c>
      <c r="D469" s="3">
        <v>97000</v>
      </c>
      <c r="E469" s="3">
        <v>644</v>
      </c>
      <c r="F469" s="3">
        <v>29950</v>
      </c>
      <c r="G469" s="3">
        <v>6187</v>
      </c>
      <c r="H469" s="3">
        <f>D469+E469-F469</f>
        <v>67694</v>
      </c>
    </row>
    <row r="470" spans="1:8" s="4" customFormat="1" ht="39.75" customHeight="1">
      <c r="A470" s="1"/>
      <c r="B470" s="1"/>
      <c r="C470" s="116" t="s">
        <v>174</v>
      </c>
      <c r="D470" s="116"/>
      <c r="E470" s="116"/>
      <c r="F470" s="116"/>
      <c r="G470" s="116"/>
      <c r="H470" s="116"/>
    </row>
    <row r="471" spans="1:8" s="4" customFormat="1" ht="12.75" customHeight="1">
      <c r="A471" s="1"/>
      <c r="B471" s="1"/>
      <c r="C471" s="113" t="s">
        <v>172</v>
      </c>
      <c r="D471" s="113"/>
      <c r="E471" s="113"/>
      <c r="F471" s="113"/>
      <c r="G471" s="113"/>
      <c r="H471" s="113"/>
    </row>
    <row r="472" spans="1:8" s="4" customFormat="1" ht="12.75" customHeight="1">
      <c r="A472" s="1"/>
      <c r="B472" s="1"/>
      <c r="C472" s="113" t="s">
        <v>173</v>
      </c>
      <c r="D472" s="113"/>
      <c r="E472" s="113"/>
      <c r="F472" s="113"/>
      <c r="G472" s="113"/>
      <c r="H472" s="113"/>
    </row>
    <row r="473" spans="1:8" s="4" customFormat="1" ht="13.5" customHeight="1">
      <c r="A473" s="1"/>
      <c r="B473" s="1"/>
      <c r="C473" s="113" t="s">
        <v>491</v>
      </c>
      <c r="D473" s="113"/>
      <c r="E473" s="113"/>
      <c r="F473" s="113"/>
      <c r="G473" s="113"/>
      <c r="H473" s="113"/>
    </row>
    <row r="474" spans="1:8" s="4" customFormat="1" ht="24.75" customHeight="1">
      <c r="A474" s="1"/>
      <c r="B474" s="1"/>
      <c r="C474" s="113" t="s">
        <v>492</v>
      </c>
      <c r="D474" s="113"/>
      <c r="E474" s="113"/>
      <c r="F474" s="113"/>
      <c r="G474" s="113"/>
      <c r="H474" s="113"/>
    </row>
    <row r="475" spans="1:8" s="4" customFormat="1" ht="27.75" customHeight="1">
      <c r="A475" s="1"/>
      <c r="B475" s="1"/>
      <c r="C475" s="113" t="s">
        <v>512</v>
      </c>
      <c r="D475" s="113"/>
      <c r="E475" s="113"/>
      <c r="F475" s="113"/>
      <c r="G475" s="113"/>
      <c r="H475" s="113"/>
    </row>
    <row r="476" spans="1:8" s="4" customFormat="1" ht="13.5" customHeight="1">
      <c r="A476" s="1"/>
      <c r="B476" s="1"/>
      <c r="C476" s="113" t="s">
        <v>275</v>
      </c>
      <c r="D476" s="113"/>
      <c r="E476" s="113"/>
      <c r="F476" s="113"/>
      <c r="G476" s="113"/>
      <c r="H476" s="113"/>
    </row>
    <row r="477" spans="1:8" s="4" customFormat="1" ht="39" customHeight="1">
      <c r="A477" s="1"/>
      <c r="B477" s="1"/>
      <c r="C477" s="113" t="s">
        <v>526</v>
      </c>
      <c r="D477" s="113"/>
      <c r="E477" s="113"/>
      <c r="F477" s="113"/>
      <c r="G477" s="113"/>
      <c r="H477" s="113"/>
    </row>
    <row r="478" spans="1:8" s="4" customFormat="1" ht="19.5" customHeight="1">
      <c r="A478" s="1"/>
      <c r="B478" s="1">
        <v>85495</v>
      </c>
      <c r="C478" s="2" t="s">
        <v>22</v>
      </c>
      <c r="D478" s="3">
        <v>1080620</v>
      </c>
      <c r="E478" s="3">
        <v>1410</v>
      </c>
      <c r="F478" s="3">
        <v>0</v>
      </c>
      <c r="G478" s="3">
        <v>0</v>
      </c>
      <c r="H478" s="3">
        <f>D478+E478-F478</f>
        <v>1082030</v>
      </c>
    </row>
    <row r="479" spans="1:8" s="29" customFormat="1" ht="47.25" customHeight="1">
      <c r="A479" s="30"/>
      <c r="B479" s="82"/>
      <c r="C479" s="113" t="s">
        <v>493</v>
      </c>
      <c r="D479" s="113"/>
      <c r="E479" s="113"/>
      <c r="F479" s="113"/>
      <c r="G479" s="113"/>
      <c r="H479" s="113"/>
    </row>
    <row r="480" spans="1:8" s="4" customFormat="1" ht="9.75" customHeight="1">
      <c r="A480" s="90"/>
      <c r="B480" s="90"/>
      <c r="C480" s="5"/>
      <c r="D480" s="5"/>
      <c r="E480" s="5"/>
      <c r="F480" s="5"/>
      <c r="G480" s="5"/>
      <c r="H480" s="5"/>
    </row>
    <row r="481" spans="1:8" s="4" customFormat="1" ht="8.25" customHeight="1">
      <c r="A481" s="90"/>
      <c r="B481" s="90"/>
      <c r="C481" s="5"/>
      <c r="D481" s="5"/>
      <c r="E481" s="5"/>
      <c r="F481" s="5"/>
      <c r="G481" s="5"/>
      <c r="H481" s="5"/>
    </row>
    <row r="482" spans="1:8" s="52" customFormat="1" ht="23.25" customHeight="1">
      <c r="A482" s="31"/>
      <c r="B482" s="31">
        <v>900</v>
      </c>
      <c r="C482" s="26" t="s">
        <v>35</v>
      </c>
      <c r="D482" s="33">
        <v>6351522</v>
      </c>
      <c r="E482" s="33">
        <f>E493+E486+E489+E491+E483</f>
        <v>79060</v>
      </c>
      <c r="F482" s="33">
        <f>F493+F486+F489+F491+F483</f>
        <v>1101970</v>
      </c>
      <c r="G482" s="33">
        <f>G493+G486+G489+G491+G483</f>
        <v>0</v>
      </c>
      <c r="H482" s="33">
        <f>D482+E482-F482</f>
        <v>5328612</v>
      </c>
    </row>
    <row r="483" spans="1:8" s="4" customFormat="1" ht="21" customHeight="1">
      <c r="A483" s="1"/>
      <c r="B483" s="1">
        <v>90001</v>
      </c>
      <c r="C483" s="57" t="s">
        <v>382</v>
      </c>
      <c r="D483" s="3">
        <v>77611</v>
      </c>
      <c r="E483" s="3">
        <v>0</v>
      </c>
      <c r="F483" s="3">
        <v>45710</v>
      </c>
      <c r="G483" s="3">
        <v>0</v>
      </c>
      <c r="H483" s="3">
        <f>D483+E483-F483</f>
        <v>31901</v>
      </c>
    </row>
    <row r="484" spans="1:8" s="4" customFormat="1" ht="77.25" customHeight="1">
      <c r="A484" s="1"/>
      <c r="B484" s="35"/>
      <c r="C484" s="113" t="s">
        <v>530</v>
      </c>
      <c r="D484" s="113"/>
      <c r="E484" s="113"/>
      <c r="F484" s="113"/>
      <c r="G484" s="113"/>
      <c r="H484" s="113"/>
    </row>
    <row r="485" spans="1:8" s="4" customFormat="1" ht="39" customHeight="1">
      <c r="A485" s="1"/>
      <c r="B485" s="35"/>
      <c r="C485" s="113" t="s">
        <v>506</v>
      </c>
      <c r="D485" s="113"/>
      <c r="E485" s="113"/>
      <c r="F485" s="113"/>
      <c r="G485" s="113"/>
      <c r="H485" s="113"/>
    </row>
    <row r="486" spans="1:8" s="4" customFormat="1" ht="21" customHeight="1">
      <c r="A486" s="1"/>
      <c r="B486" s="1">
        <v>90015</v>
      </c>
      <c r="C486" s="57" t="s">
        <v>383</v>
      </c>
      <c r="D486" s="3">
        <v>15000</v>
      </c>
      <c r="E486" s="3">
        <v>0</v>
      </c>
      <c r="F486" s="3">
        <v>15000</v>
      </c>
      <c r="G486" s="3">
        <v>0</v>
      </c>
      <c r="H486" s="3">
        <f>D486+E486-F486</f>
        <v>0</v>
      </c>
    </row>
    <row r="487" spans="1:8" s="4" customFormat="1" ht="78.75" customHeight="1">
      <c r="A487" s="1"/>
      <c r="B487" s="35"/>
      <c r="C487" s="113" t="s">
        <v>531</v>
      </c>
      <c r="D487" s="113"/>
      <c r="E487" s="113"/>
      <c r="F487" s="113"/>
      <c r="G487" s="113"/>
      <c r="H487" s="113"/>
    </row>
    <row r="488" spans="1:8" s="4" customFormat="1" ht="39" customHeight="1">
      <c r="A488" s="1"/>
      <c r="B488" s="35"/>
      <c r="C488" s="113" t="s">
        <v>506</v>
      </c>
      <c r="D488" s="113"/>
      <c r="E488" s="113"/>
      <c r="F488" s="113"/>
      <c r="G488" s="113"/>
      <c r="H488" s="113"/>
    </row>
    <row r="489" spans="1:8" s="4" customFormat="1" ht="27" customHeight="1">
      <c r="A489" s="1"/>
      <c r="B489" s="41">
        <v>90019</v>
      </c>
      <c r="C489" s="2" t="s">
        <v>175</v>
      </c>
      <c r="D489" s="43">
        <v>1739746</v>
      </c>
      <c r="E489" s="43">
        <v>66260</v>
      </c>
      <c r="F489" s="43">
        <v>41260</v>
      </c>
      <c r="G489" s="43">
        <v>0</v>
      </c>
      <c r="H489" s="43">
        <f>D489+E489-F489</f>
        <v>1764746</v>
      </c>
    </row>
    <row r="490" spans="1:8" s="29" customFormat="1" ht="69.75" customHeight="1">
      <c r="A490" s="30"/>
      <c r="B490" s="30"/>
      <c r="C490" s="113" t="s">
        <v>537</v>
      </c>
      <c r="D490" s="113"/>
      <c r="E490" s="113"/>
      <c r="F490" s="113"/>
      <c r="G490" s="113"/>
      <c r="H490" s="113"/>
    </row>
    <row r="491" spans="1:8" s="4" customFormat="1" ht="25.5" customHeight="1">
      <c r="A491" s="1"/>
      <c r="B491" s="41">
        <v>90020</v>
      </c>
      <c r="C491" s="42" t="s">
        <v>176</v>
      </c>
      <c r="D491" s="43">
        <v>6200</v>
      </c>
      <c r="E491" s="43">
        <v>12800</v>
      </c>
      <c r="F491" s="43">
        <v>0</v>
      </c>
      <c r="G491" s="43">
        <v>0</v>
      </c>
      <c r="H491" s="43">
        <f>D491+E491-F491</f>
        <v>19000</v>
      </c>
    </row>
    <row r="492" spans="1:8" s="29" customFormat="1" ht="43.5" customHeight="1">
      <c r="A492" s="30"/>
      <c r="B492" s="30"/>
      <c r="C492" s="113" t="s">
        <v>513</v>
      </c>
      <c r="D492" s="113"/>
      <c r="E492" s="113"/>
      <c r="F492" s="113"/>
      <c r="G492" s="113"/>
      <c r="H492" s="113"/>
    </row>
    <row r="493" spans="1:8" s="4" customFormat="1" ht="18" customHeight="1">
      <c r="A493" s="1"/>
      <c r="B493" s="35" t="s">
        <v>57</v>
      </c>
      <c r="C493" s="2" t="s">
        <v>22</v>
      </c>
      <c r="D493" s="3">
        <v>4142137</v>
      </c>
      <c r="E493" s="3">
        <v>0</v>
      </c>
      <c r="F493" s="3">
        <v>1000000</v>
      </c>
      <c r="G493" s="3">
        <v>0</v>
      </c>
      <c r="H493" s="3">
        <f>D493+E493-F493</f>
        <v>3142137</v>
      </c>
    </row>
    <row r="494" spans="1:8" s="4" customFormat="1" ht="41.25" customHeight="1">
      <c r="A494" s="1"/>
      <c r="B494" s="1"/>
      <c r="C494" s="114" t="s">
        <v>321</v>
      </c>
      <c r="D494" s="114"/>
      <c r="E494" s="114"/>
      <c r="F494" s="114"/>
      <c r="G494" s="114"/>
      <c r="H494" s="114"/>
    </row>
    <row r="495" spans="1:8" s="4" customFormat="1" ht="4.5" customHeight="1">
      <c r="A495" s="1"/>
      <c r="B495" s="1"/>
      <c r="C495" s="5"/>
      <c r="D495" s="5"/>
      <c r="E495" s="5"/>
      <c r="F495" s="5"/>
      <c r="G495" s="5"/>
      <c r="H495" s="5"/>
    </row>
    <row r="496" spans="1:8" s="52" customFormat="1" ht="22.5" customHeight="1">
      <c r="A496" s="91"/>
      <c r="B496" s="91">
        <v>921</v>
      </c>
      <c r="C496" s="92" t="s">
        <v>36</v>
      </c>
      <c r="D496" s="93">
        <v>118924460</v>
      </c>
      <c r="E496" s="93">
        <f>E515+E521+E530+E532+E497+E507+E525+E502+E519</f>
        <v>5615207</v>
      </c>
      <c r="F496" s="93">
        <f>F515+F521+F530+F532+F497+F507+F525+F502+F519</f>
        <v>2636784</v>
      </c>
      <c r="G496" s="93">
        <f>G515+G521+G530+G532+G497+G507+G525+G502+G519</f>
        <v>46100</v>
      </c>
      <c r="H496" s="93">
        <f>D496+E496-F496</f>
        <v>121902883</v>
      </c>
    </row>
    <row r="497" spans="1:8" s="4" customFormat="1" ht="20.25" customHeight="1">
      <c r="A497" s="1"/>
      <c r="B497" s="1">
        <v>92106</v>
      </c>
      <c r="C497" s="2" t="s">
        <v>37</v>
      </c>
      <c r="D497" s="3">
        <v>30790335</v>
      </c>
      <c r="E497" s="3">
        <v>643750</v>
      </c>
      <c r="F497" s="3">
        <v>0</v>
      </c>
      <c r="G497" s="3">
        <v>0</v>
      </c>
      <c r="H497" s="3">
        <f>D497+E497-F497</f>
        <v>31434085</v>
      </c>
    </row>
    <row r="498" spans="1:8" s="4" customFormat="1" ht="15" customHeight="1">
      <c r="A498" s="1"/>
      <c r="B498" s="1"/>
      <c r="C498" s="114" t="s">
        <v>253</v>
      </c>
      <c r="D498" s="114"/>
      <c r="E498" s="114"/>
      <c r="F498" s="114"/>
      <c r="G498" s="114"/>
      <c r="H498" s="114"/>
    </row>
    <row r="499" spans="1:8" s="4" customFormat="1" ht="15.75" customHeight="1">
      <c r="A499" s="1"/>
      <c r="B499" s="1"/>
      <c r="C499" s="114" t="s">
        <v>330</v>
      </c>
      <c r="D499" s="114"/>
      <c r="E499" s="114"/>
      <c r="F499" s="114"/>
      <c r="G499" s="114"/>
      <c r="H499" s="114"/>
    </row>
    <row r="500" spans="1:8" s="4" customFormat="1" ht="15" customHeight="1">
      <c r="A500" s="1"/>
      <c r="B500" s="1"/>
      <c r="C500" s="114" t="s">
        <v>254</v>
      </c>
      <c r="D500" s="114"/>
      <c r="E500" s="114"/>
      <c r="F500" s="114"/>
      <c r="G500" s="114"/>
      <c r="H500" s="114"/>
    </row>
    <row r="501" spans="1:8" s="4" customFormat="1" ht="15" customHeight="1">
      <c r="A501" s="1"/>
      <c r="B501" s="1"/>
      <c r="C501" s="114" t="s">
        <v>255</v>
      </c>
      <c r="D501" s="114"/>
      <c r="E501" s="114"/>
      <c r="F501" s="114"/>
      <c r="G501" s="114"/>
      <c r="H501" s="114"/>
    </row>
    <row r="502" spans="1:8" s="4" customFormat="1" ht="21.75" customHeight="1">
      <c r="A502" s="1"/>
      <c r="B502" s="1">
        <v>92108</v>
      </c>
      <c r="C502" s="2" t="s">
        <v>256</v>
      </c>
      <c r="D502" s="3">
        <v>11356441</v>
      </c>
      <c r="E502" s="3">
        <v>14275</v>
      </c>
      <c r="F502" s="3">
        <v>494786</v>
      </c>
      <c r="G502" s="3">
        <v>46100</v>
      </c>
      <c r="H502" s="3">
        <f>D502+E502-F502</f>
        <v>10875930</v>
      </c>
    </row>
    <row r="503" spans="1:8" s="4" customFormat="1" ht="28.5" customHeight="1">
      <c r="A503" s="1"/>
      <c r="B503" s="1"/>
      <c r="C503" s="114" t="s">
        <v>257</v>
      </c>
      <c r="D503" s="114"/>
      <c r="E503" s="114"/>
      <c r="F503" s="114"/>
      <c r="G503" s="114"/>
      <c r="H503" s="114"/>
    </row>
    <row r="504" spans="1:8" s="4" customFormat="1" ht="42" customHeight="1">
      <c r="A504" s="1"/>
      <c r="B504" s="1"/>
      <c r="C504" s="113" t="s">
        <v>417</v>
      </c>
      <c r="D504" s="113"/>
      <c r="E504" s="113"/>
      <c r="F504" s="113"/>
      <c r="G504" s="113"/>
      <c r="H504" s="113"/>
    </row>
    <row r="505" spans="1:8" s="29" customFormat="1" ht="56.25" customHeight="1">
      <c r="A505" s="30"/>
      <c r="B505" s="30"/>
      <c r="C505" s="113" t="s">
        <v>418</v>
      </c>
      <c r="D505" s="113"/>
      <c r="E505" s="113"/>
      <c r="F505" s="113"/>
      <c r="G505" s="113"/>
      <c r="H505" s="113"/>
    </row>
    <row r="506" spans="1:8" s="29" customFormat="1" ht="18" customHeight="1">
      <c r="A506" s="30"/>
      <c r="B506" s="30"/>
      <c r="C506" s="5"/>
      <c r="D506" s="5"/>
      <c r="E506" s="5"/>
      <c r="F506" s="5"/>
      <c r="G506" s="5"/>
      <c r="H506" s="5"/>
    </row>
    <row r="507" spans="1:8" s="4" customFormat="1" ht="21.75" customHeight="1">
      <c r="A507" s="1"/>
      <c r="B507" s="1">
        <v>92109</v>
      </c>
      <c r="C507" s="2" t="s">
        <v>58</v>
      </c>
      <c r="D507" s="3">
        <v>6632395</v>
      </c>
      <c r="E507" s="3">
        <v>86349</v>
      </c>
      <c r="F507" s="3">
        <v>1500</v>
      </c>
      <c r="G507" s="3">
        <v>0</v>
      </c>
      <c r="H507" s="3">
        <f>D507+E507-F507</f>
        <v>6717244</v>
      </c>
    </row>
    <row r="508" spans="1:8" s="4" customFormat="1" ht="15.75" customHeight="1">
      <c r="A508" s="1"/>
      <c r="B508" s="1"/>
      <c r="C508" s="114" t="s">
        <v>253</v>
      </c>
      <c r="D508" s="114"/>
      <c r="E508" s="114"/>
      <c r="F508" s="114"/>
      <c r="G508" s="114"/>
      <c r="H508" s="114"/>
    </row>
    <row r="509" spans="1:8" s="4" customFormat="1" ht="28.5" customHeight="1">
      <c r="A509" s="1"/>
      <c r="B509" s="1"/>
      <c r="C509" s="114" t="s">
        <v>329</v>
      </c>
      <c r="D509" s="114"/>
      <c r="E509" s="114"/>
      <c r="F509" s="114"/>
      <c r="G509" s="114"/>
      <c r="H509" s="114"/>
    </row>
    <row r="510" spans="1:8" s="4" customFormat="1" ht="15.75" customHeight="1">
      <c r="A510" s="1"/>
      <c r="B510" s="1"/>
      <c r="C510" s="114" t="s">
        <v>259</v>
      </c>
      <c r="D510" s="114"/>
      <c r="E510" s="114"/>
      <c r="F510" s="114"/>
      <c r="G510" s="114"/>
      <c r="H510" s="114"/>
    </row>
    <row r="511" spans="1:8" s="4" customFormat="1" ht="27" customHeight="1">
      <c r="A511" s="1"/>
      <c r="B511" s="1"/>
      <c r="C511" s="114" t="s">
        <v>260</v>
      </c>
      <c r="D511" s="114"/>
      <c r="E511" s="114"/>
      <c r="F511" s="114"/>
      <c r="G511" s="114"/>
      <c r="H511" s="114"/>
    </row>
    <row r="512" spans="1:8" s="4" customFormat="1" ht="15.75" customHeight="1">
      <c r="A512" s="1"/>
      <c r="B512" s="1"/>
      <c r="C512" s="114" t="s">
        <v>258</v>
      </c>
      <c r="D512" s="114"/>
      <c r="E512" s="114"/>
      <c r="F512" s="114"/>
      <c r="G512" s="114"/>
      <c r="H512" s="114"/>
    </row>
    <row r="513" spans="1:8" s="4" customFormat="1" ht="80.25" customHeight="1">
      <c r="A513" s="1"/>
      <c r="B513" s="1"/>
      <c r="C513" s="113" t="s">
        <v>532</v>
      </c>
      <c r="D513" s="113"/>
      <c r="E513" s="113"/>
      <c r="F513" s="113"/>
      <c r="G513" s="113"/>
      <c r="H513" s="113"/>
    </row>
    <row r="514" spans="1:8" s="4" customFormat="1" ht="39" customHeight="1">
      <c r="A514" s="1"/>
      <c r="B514" s="35"/>
      <c r="C514" s="113" t="s">
        <v>506</v>
      </c>
      <c r="D514" s="113"/>
      <c r="E514" s="113"/>
      <c r="F514" s="113"/>
      <c r="G514" s="113"/>
      <c r="H514" s="113"/>
    </row>
    <row r="515" spans="1:8" s="4" customFormat="1" ht="22.5" customHeight="1">
      <c r="A515" s="1"/>
      <c r="B515" s="1">
        <v>92110</v>
      </c>
      <c r="C515" s="2" t="s">
        <v>59</v>
      </c>
      <c r="D515" s="3">
        <v>2366251</v>
      </c>
      <c r="E515" s="3">
        <v>22909</v>
      </c>
      <c r="F515" s="3">
        <v>0</v>
      </c>
      <c r="G515" s="3">
        <v>0</v>
      </c>
      <c r="H515" s="3">
        <f>D515+E515-F515</f>
        <v>2389160</v>
      </c>
    </row>
    <row r="516" spans="1:8" s="4" customFormat="1" ht="14.25" customHeight="1">
      <c r="A516" s="1"/>
      <c r="B516" s="1"/>
      <c r="C516" s="114" t="s">
        <v>253</v>
      </c>
      <c r="D516" s="114"/>
      <c r="E516" s="114"/>
      <c r="F516" s="114"/>
      <c r="G516" s="114"/>
      <c r="H516" s="114"/>
    </row>
    <row r="517" spans="1:8" s="4" customFormat="1" ht="14.25" customHeight="1">
      <c r="A517" s="1"/>
      <c r="B517" s="1"/>
      <c r="C517" s="114" t="s">
        <v>261</v>
      </c>
      <c r="D517" s="114"/>
      <c r="E517" s="114"/>
      <c r="F517" s="114"/>
      <c r="G517" s="114"/>
      <c r="H517" s="114"/>
    </row>
    <row r="518" spans="1:8" s="4" customFormat="1" ht="24.75" customHeight="1">
      <c r="A518" s="1"/>
      <c r="B518" s="1"/>
      <c r="C518" s="114" t="s">
        <v>262</v>
      </c>
      <c r="D518" s="114"/>
      <c r="E518" s="114"/>
      <c r="F518" s="114"/>
      <c r="G518" s="114"/>
      <c r="H518" s="114"/>
    </row>
    <row r="519" spans="1:8" s="4" customFormat="1" ht="23.25" customHeight="1">
      <c r="A519" s="1"/>
      <c r="B519" s="1">
        <v>92113</v>
      </c>
      <c r="C519" s="2" t="s">
        <v>347</v>
      </c>
      <c r="D519" s="3">
        <v>1299500</v>
      </c>
      <c r="E519" s="3">
        <v>4500000</v>
      </c>
      <c r="F519" s="3">
        <v>0</v>
      </c>
      <c r="G519" s="3">
        <v>0</v>
      </c>
      <c r="H519" s="3">
        <f>D519+E519-F519</f>
        <v>5799500</v>
      </c>
    </row>
    <row r="520" spans="1:8" s="29" customFormat="1" ht="43.5" customHeight="1">
      <c r="A520" s="30"/>
      <c r="B520" s="30"/>
      <c r="C520" s="113" t="s">
        <v>494</v>
      </c>
      <c r="D520" s="113"/>
      <c r="E520" s="113"/>
      <c r="F520" s="113"/>
      <c r="G520" s="113"/>
      <c r="H520" s="113"/>
    </row>
    <row r="521" spans="1:8" s="4" customFormat="1" ht="23.25" customHeight="1">
      <c r="A521" s="1"/>
      <c r="B521" s="1">
        <v>92116</v>
      </c>
      <c r="C521" s="2" t="s">
        <v>60</v>
      </c>
      <c r="D521" s="3">
        <v>19115491</v>
      </c>
      <c r="E521" s="3">
        <v>135370</v>
      </c>
      <c r="F521" s="3">
        <v>0</v>
      </c>
      <c r="G521" s="3">
        <v>0</v>
      </c>
      <c r="H521" s="3">
        <f>D521+E521-F521</f>
        <v>19250861</v>
      </c>
    </row>
    <row r="522" spans="1:8" s="4" customFormat="1" ht="16.5" customHeight="1">
      <c r="A522" s="1"/>
      <c r="B522" s="1"/>
      <c r="C522" s="114" t="s">
        <v>253</v>
      </c>
      <c r="D522" s="114"/>
      <c r="E522" s="114"/>
      <c r="F522" s="114"/>
      <c r="G522" s="114"/>
      <c r="H522" s="114"/>
    </row>
    <row r="523" spans="1:8" s="4" customFormat="1" ht="14.25" customHeight="1">
      <c r="A523" s="1"/>
      <c r="B523" s="1"/>
      <c r="C523" s="114" t="s">
        <v>264</v>
      </c>
      <c r="D523" s="114"/>
      <c r="E523" s="114"/>
      <c r="F523" s="114"/>
      <c r="G523" s="114"/>
      <c r="H523" s="114"/>
    </row>
    <row r="524" spans="1:8" s="4" customFormat="1" ht="14.25" customHeight="1">
      <c r="A524" s="1"/>
      <c r="B524" s="1"/>
      <c r="C524" s="114" t="s">
        <v>263</v>
      </c>
      <c r="D524" s="114"/>
      <c r="E524" s="114"/>
      <c r="F524" s="114"/>
      <c r="G524" s="114"/>
      <c r="H524" s="114"/>
    </row>
    <row r="525" spans="1:8" s="4" customFormat="1" ht="20.25" customHeight="1">
      <c r="A525" s="1"/>
      <c r="B525" s="1">
        <v>92118</v>
      </c>
      <c r="C525" s="2" t="s">
        <v>61</v>
      </c>
      <c r="D525" s="3">
        <v>12984336</v>
      </c>
      <c r="E525" s="3">
        <v>186554</v>
      </c>
      <c r="F525" s="3">
        <v>0</v>
      </c>
      <c r="G525" s="3">
        <v>0</v>
      </c>
      <c r="H525" s="3">
        <f>D525+E525-F525</f>
        <v>13170890</v>
      </c>
    </row>
    <row r="526" spans="1:8" s="4" customFormat="1" ht="15" customHeight="1">
      <c r="A526" s="1"/>
      <c r="B526" s="1"/>
      <c r="C526" s="114" t="s">
        <v>253</v>
      </c>
      <c r="D526" s="114"/>
      <c r="E526" s="114"/>
      <c r="F526" s="114"/>
      <c r="G526" s="114"/>
      <c r="H526" s="114"/>
    </row>
    <row r="527" spans="1:8" s="4" customFormat="1" ht="27" customHeight="1">
      <c r="A527" s="1"/>
      <c r="B527" s="1"/>
      <c r="C527" s="114" t="s">
        <v>267</v>
      </c>
      <c r="D527" s="114"/>
      <c r="E527" s="114"/>
      <c r="F527" s="114"/>
      <c r="G527" s="114"/>
      <c r="H527" s="114"/>
    </row>
    <row r="528" spans="1:8" s="4" customFormat="1" ht="15" customHeight="1">
      <c r="A528" s="1"/>
      <c r="B528" s="1"/>
      <c r="C528" s="114" t="s">
        <v>265</v>
      </c>
      <c r="D528" s="114"/>
      <c r="E528" s="114"/>
      <c r="F528" s="114"/>
      <c r="G528" s="114"/>
      <c r="H528" s="114"/>
    </row>
    <row r="529" spans="1:8" s="4" customFormat="1" ht="15" customHeight="1">
      <c r="A529" s="1"/>
      <c r="B529" s="1"/>
      <c r="C529" s="114" t="s">
        <v>266</v>
      </c>
      <c r="D529" s="114"/>
      <c r="E529" s="114"/>
      <c r="F529" s="114"/>
      <c r="G529" s="114"/>
      <c r="H529" s="114"/>
    </row>
    <row r="530" spans="1:8" s="4" customFormat="1" ht="20.25" customHeight="1">
      <c r="A530" s="1"/>
      <c r="B530" s="1">
        <v>92120</v>
      </c>
      <c r="C530" s="2" t="s">
        <v>62</v>
      </c>
      <c r="D530" s="3">
        <v>14252424</v>
      </c>
      <c r="E530" s="3">
        <v>0</v>
      </c>
      <c r="F530" s="3">
        <v>2060498</v>
      </c>
      <c r="G530" s="3">
        <v>0</v>
      </c>
      <c r="H530" s="3">
        <f>D530+E530-F530</f>
        <v>12191926</v>
      </c>
    </row>
    <row r="531" spans="1:8" s="4" customFormat="1" ht="54.75" customHeight="1">
      <c r="A531" s="1"/>
      <c r="B531" s="83"/>
      <c r="C531" s="113" t="s">
        <v>495</v>
      </c>
      <c r="D531" s="113"/>
      <c r="E531" s="113"/>
      <c r="F531" s="113"/>
      <c r="G531" s="113"/>
      <c r="H531" s="113"/>
    </row>
    <row r="532" spans="1:8" s="4" customFormat="1" ht="20.25" customHeight="1">
      <c r="A532" s="1"/>
      <c r="B532" s="1">
        <v>92195</v>
      </c>
      <c r="C532" s="2" t="s">
        <v>22</v>
      </c>
      <c r="D532" s="3">
        <v>19183287</v>
      </c>
      <c r="E532" s="3">
        <v>26000</v>
      </c>
      <c r="F532" s="3">
        <v>80000</v>
      </c>
      <c r="G532" s="3">
        <v>0</v>
      </c>
      <c r="H532" s="3">
        <f>D532+E532-F532</f>
        <v>19129287</v>
      </c>
    </row>
    <row r="533" spans="1:8" s="4" customFormat="1" ht="43.5" customHeight="1">
      <c r="A533" s="1"/>
      <c r="B533" s="1"/>
      <c r="C533" s="113" t="s">
        <v>288</v>
      </c>
      <c r="D533" s="113"/>
      <c r="E533" s="113"/>
      <c r="F533" s="113"/>
      <c r="G533" s="113"/>
      <c r="H533" s="113"/>
    </row>
    <row r="534" spans="1:8" s="4" customFormat="1" ht="27.75" customHeight="1">
      <c r="A534" s="1"/>
      <c r="B534" s="83"/>
      <c r="C534" s="113" t="s">
        <v>331</v>
      </c>
      <c r="D534" s="113"/>
      <c r="E534" s="113"/>
      <c r="F534" s="113"/>
      <c r="G534" s="113"/>
      <c r="H534" s="113"/>
    </row>
    <row r="535" spans="1:8" s="4" customFormat="1" ht="42" customHeight="1">
      <c r="A535" s="1"/>
      <c r="B535" s="83"/>
      <c r="C535" s="113" t="s">
        <v>332</v>
      </c>
      <c r="D535" s="113"/>
      <c r="E535" s="113"/>
      <c r="F535" s="113"/>
      <c r="G535" s="113"/>
      <c r="H535" s="113"/>
    </row>
    <row r="536" spans="1:8" s="4" customFormat="1" ht="51" customHeight="1">
      <c r="A536" s="1"/>
      <c r="B536" s="1"/>
      <c r="C536" s="5"/>
      <c r="D536" s="5"/>
      <c r="E536" s="5"/>
      <c r="F536" s="5"/>
      <c r="G536" s="5"/>
      <c r="H536" s="39"/>
    </row>
    <row r="537" spans="1:8" s="4" customFormat="1" ht="8.25" customHeight="1">
      <c r="A537" s="1"/>
      <c r="B537" s="1"/>
      <c r="C537" s="5"/>
      <c r="D537" s="5"/>
      <c r="E537" s="5"/>
      <c r="F537" s="5"/>
      <c r="G537" s="5"/>
      <c r="H537" s="39"/>
    </row>
    <row r="538" spans="1:8" s="34" customFormat="1" ht="30" customHeight="1">
      <c r="A538" s="31"/>
      <c r="B538" s="58">
        <v>925</v>
      </c>
      <c r="C538" s="59" t="s">
        <v>38</v>
      </c>
      <c r="D538" s="60">
        <v>7686609</v>
      </c>
      <c r="E538" s="60">
        <f>E539</f>
        <v>43849</v>
      </c>
      <c r="F538" s="60">
        <f>F539</f>
        <v>660981</v>
      </c>
      <c r="G538" s="60">
        <f>G539</f>
        <v>185175</v>
      </c>
      <c r="H538" s="60">
        <f>D538+E538-F538</f>
        <v>7069477</v>
      </c>
    </row>
    <row r="539" spans="1:8" s="4" customFormat="1" ht="18.75" customHeight="1">
      <c r="A539" s="1"/>
      <c r="B539" s="1">
        <v>92502</v>
      </c>
      <c r="C539" s="2" t="s">
        <v>63</v>
      </c>
      <c r="D539" s="3">
        <v>7686609</v>
      </c>
      <c r="E539" s="3">
        <v>43849</v>
      </c>
      <c r="F539" s="3">
        <v>660981</v>
      </c>
      <c r="G539" s="3">
        <v>185175</v>
      </c>
      <c r="H539" s="3">
        <f>D539+E539-F539</f>
        <v>7069477</v>
      </c>
    </row>
    <row r="540" spans="1:8" s="4" customFormat="1" ht="15" customHeight="1">
      <c r="A540" s="1"/>
      <c r="B540" s="1"/>
      <c r="C540" s="116" t="s">
        <v>496</v>
      </c>
      <c r="D540" s="116"/>
      <c r="E540" s="116"/>
      <c r="F540" s="116"/>
      <c r="G540" s="116"/>
      <c r="H540" s="116"/>
    </row>
    <row r="541" spans="1:8" s="4" customFormat="1" ht="14.25" customHeight="1">
      <c r="A541" s="1"/>
      <c r="B541" s="1"/>
      <c r="C541" s="114" t="s">
        <v>271</v>
      </c>
      <c r="D541" s="114"/>
      <c r="E541" s="114"/>
      <c r="F541" s="114"/>
      <c r="G541" s="114"/>
      <c r="H541" s="114"/>
    </row>
    <row r="542" spans="1:8" s="4" customFormat="1" ht="14.25" customHeight="1">
      <c r="A542" s="1"/>
      <c r="B542" s="1"/>
      <c r="C542" s="114" t="s">
        <v>269</v>
      </c>
      <c r="D542" s="114"/>
      <c r="E542" s="114"/>
      <c r="F542" s="114"/>
      <c r="G542" s="114"/>
      <c r="H542" s="114"/>
    </row>
    <row r="543" spans="1:8" s="4" customFormat="1" ht="14.25" customHeight="1">
      <c r="A543" s="1"/>
      <c r="B543" s="1"/>
      <c r="C543" s="114" t="s">
        <v>274</v>
      </c>
      <c r="D543" s="114"/>
      <c r="E543" s="114"/>
      <c r="F543" s="114"/>
      <c r="G543" s="114"/>
      <c r="H543" s="114"/>
    </row>
    <row r="544" spans="1:8" s="4" customFormat="1" ht="14.25" customHeight="1">
      <c r="A544" s="1"/>
      <c r="B544" s="1"/>
      <c r="C544" s="113" t="s">
        <v>270</v>
      </c>
      <c r="D544" s="113"/>
      <c r="E544" s="113"/>
      <c r="F544" s="113"/>
      <c r="G544" s="113"/>
      <c r="H544" s="113"/>
    </row>
    <row r="545" spans="1:8" s="4" customFormat="1" ht="14.25" customHeight="1">
      <c r="A545" s="1"/>
      <c r="B545" s="1"/>
      <c r="C545" s="113" t="s">
        <v>273</v>
      </c>
      <c r="D545" s="113"/>
      <c r="E545" s="113"/>
      <c r="F545" s="113"/>
      <c r="G545" s="113"/>
      <c r="H545" s="113"/>
    </row>
    <row r="546" spans="1:8" s="4" customFormat="1" ht="14.25" customHeight="1">
      <c r="A546" s="1"/>
      <c r="B546" s="1"/>
      <c r="C546" s="113" t="s">
        <v>276</v>
      </c>
      <c r="D546" s="113"/>
      <c r="E546" s="113"/>
      <c r="F546" s="113"/>
      <c r="G546" s="113"/>
      <c r="H546" s="113"/>
    </row>
    <row r="547" spans="1:8" s="4" customFormat="1" ht="14.25" customHeight="1">
      <c r="A547" s="1"/>
      <c r="B547" s="1"/>
      <c r="C547" s="113" t="s">
        <v>272</v>
      </c>
      <c r="D547" s="113"/>
      <c r="E547" s="113"/>
      <c r="F547" s="113"/>
      <c r="G547" s="113"/>
      <c r="H547" s="113"/>
    </row>
    <row r="548" spans="1:8" s="4" customFormat="1" ht="17.25" customHeight="1">
      <c r="A548" s="1"/>
      <c r="B548" s="1"/>
      <c r="C548" s="116" t="s">
        <v>277</v>
      </c>
      <c r="D548" s="116"/>
      <c r="E548" s="116"/>
      <c r="F548" s="116"/>
      <c r="G548" s="116"/>
      <c r="H548" s="116"/>
    </row>
    <row r="549" spans="1:8" s="4" customFormat="1" ht="17.25" customHeight="1">
      <c r="A549" s="1"/>
      <c r="B549" s="1"/>
      <c r="C549" s="113" t="s">
        <v>278</v>
      </c>
      <c r="D549" s="113"/>
      <c r="E549" s="113"/>
      <c r="F549" s="113"/>
      <c r="G549" s="113"/>
      <c r="H549" s="113"/>
    </row>
    <row r="550" spans="1:8" s="4" customFormat="1" ht="54.75" customHeight="1">
      <c r="A550" s="1"/>
      <c r="B550" s="1"/>
      <c r="C550" s="113" t="s">
        <v>419</v>
      </c>
      <c r="D550" s="113"/>
      <c r="E550" s="113"/>
      <c r="F550" s="113"/>
      <c r="G550" s="113"/>
      <c r="H550" s="113"/>
    </row>
    <row r="551" spans="1:8" s="4" customFormat="1" ht="17.25" customHeight="1">
      <c r="A551" s="1"/>
      <c r="B551" s="1"/>
      <c r="C551" s="116" t="s">
        <v>295</v>
      </c>
      <c r="D551" s="116"/>
      <c r="E551" s="116"/>
      <c r="F551" s="116"/>
      <c r="G551" s="116"/>
      <c r="H551" s="116"/>
    </row>
    <row r="552" spans="1:8" s="4" customFormat="1" ht="42.75" customHeight="1">
      <c r="A552" s="1"/>
      <c r="B552" s="1"/>
      <c r="C552" s="114" t="s">
        <v>296</v>
      </c>
      <c r="D552" s="114"/>
      <c r="E552" s="114"/>
      <c r="F552" s="114"/>
      <c r="G552" s="114"/>
      <c r="H552" s="114"/>
    </row>
    <row r="553" spans="1:8" s="4" customFormat="1" ht="27" customHeight="1">
      <c r="A553" s="1"/>
      <c r="B553" s="1"/>
      <c r="C553" s="113" t="s">
        <v>456</v>
      </c>
      <c r="D553" s="113"/>
      <c r="E553" s="113"/>
      <c r="F553" s="113"/>
      <c r="G553" s="113"/>
      <c r="H553" s="113"/>
    </row>
    <row r="554" spans="1:8" s="4" customFormat="1" ht="40.5" customHeight="1">
      <c r="A554" s="1"/>
      <c r="B554" s="1"/>
      <c r="C554" s="113" t="s">
        <v>420</v>
      </c>
      <c r="D554" s="113"/>
      <c r="E554" s="113"/>
      <c r="F554" s="113"/>
      <c r="G554" s="113"/>
      <c r="H554" s="113"/>
    </row>
    <row r="555" spans="1:8" s="4" customFormat="1" ht="43.5" customHeight="1">
      <c r="A555" s="1"/>
      <c r="B555" s="1"/>
      <c r="C555" s="113" t="s">
        <v>514</v>
      </c>
      <c r="D555" s="113"/>
      <c r="E555" s="113"/>
      <c r="F555" s="113"/>
      <c r="G555" s="113"/>
      <c r="H555" s="113"/>
    </row>
    <row r="556" spans="1:8" s="4" customFormat="1" ht="28.5" customHeight="1">
      <c r="A556" s="1"/>
      <c r="B556" s="1"/>
      <c r="C556" s="113" t="s">
        <v>297</v>
      </c>
      <c r="D556" s="113"/>
      <c r="E556" s="113"/>
      <c r="F556" s="113"/>
      <c r="G556" s="113"/>
      <c r="H556" s="113"/>
    </row>
    <row r="557" spans="1:8" s="4" customFormat="1" ht="40.5" customHeight="1">
      <c r="A557" s="1"/>
      <c r="B557" s="1"/>
      <c r="C557" s="113" t="s">
        <v>515</v>
      </c>
      <c r="D557" s="113"/>
      <c r="E557" s="113"/>
      <c r="F557" s="113"/>
      <c r="G557" s="113"/>
      <c r="H557" s="113"/>
    </row>
    <row r="558" spans="1:8" s="4" customFormat="1" ht="27" customHeight="1">
      <c r="A558" s="1"/>
      <c r="B558" s="1"/>
      <c r="C558" s="113" t="s">
        <v>516</v>
      </c>
      <c r="D558" s="113"/>
      <c r="E558" s="113"/>
      <c r="F558" s="113"/>
      <c r="G558" s="113"/>
      <c r="H558" s="113"/>
    </row>
    <row r="559" spans="1:8" s="4" customFormat="1" ht="54.75" customHeight="1">
      <c r="A559" s="1"/>
      <c r="B559" s="1"/>
      <c r="C559" s="114" t="s">
        <v>497</v>
      </c>
      <c r="D559" s="114"/>
      <c r="E559" s="114"/>
      <c r="F559" s="114"/>
      <c r="G559" s="114"/>
      <c r="H559" s="114"/>
    </row>
    <row r="560" spans="1:8" s="4" customFormat="1" ht="57" customHeight="1">
      <c r="A560" s="1"/>
      <c r="B560" s="1"/>
      <c r="C560" s="113" t="s">
        <v>519</v>
      </c>
      <c r="D560" s="113"/>
      <c r="E560" s="113"/>
      <c r="F560" s="113"/>
      <c r="G560" s="113"/>
      <c r="H560" s="113"/>
    </row>
    <row r="561" spans="1:8" s="4" customFormat="1" ht="54" customHeight="1">
      <c r="A561" s="1"/>
      <c r="B561" s="1"/>
      <c r="C561" s="113" t="s">
        <v>527</v>
      </c>
      <c r="D561" s="113"/>
      <c r="E561" s="113"/>
      <c r="F561" s="113"/>
      <c r="G561" s="113"/>
      <c r="H561" s="113"/>
    </row>
    <row r="562" spans="1:8" s="4" customFormat="1" ht="66" customHeight="1">
      <c r="A562" s="1"/>
      <c r="B562" s="1"/>
      <c r="C562" s="114" t="s">
        <v>301</v>
      </c>
      <c r="D562" s="114"/>
      <c r="E562" s="114"/>
      <c r="F562" s="114"/>
      <c r="G562" s="114"/>
      <c r="H562" s="114"/>
    </row>
    <row r="563" spans="1:8" s="4" customFormat="1" ht="67.5" customHeight="1">
      <c r="A563" s="1"/>
      <c r="B563" s="1"/>
      <c r="C563" s="113" t="s">
        <v>302</v>
      </c>
      <c r="D563" s="113"/>
      <c r="E563" s="113"/>
      <c r="F563" s="113"/>
      <c r="G563" s="113"/>
      <c r="H563" s="113"/>
    </row>
    <row r="564" spans="1:8" s="4" customFormat="1" ht="4.5" customHeight="1">
      <c r="A564" s="1"/>
      <c r="B564" s="1"/>
      <c r="C564" s="5"/>
      <c r="D564" s="5"/>
      <c r="E564" s="5"/>
      <c r="F564" s="5"/>
      <c r="G564" s="5"/>
      <c r="H564" s="5"/>
    </row>
    <row r="565" spans="1:8" s="52" customFormat="1" ht="24.75" customHeight="1">
      <c r="A565" s="31"/>
      <c r="B565" s="31">
        <v>926</v>
      </c>
      <c r="C565" s="26" t="s">
        <v>110</v>
      </c>
      <c r="D565" s="33">
        <v>5096900</v>
      </c>
      <c r="E565" s="33">
        <f>E566</f>
        <v>30000</v>
      </c>
      <c r="F565" s="33">
        <f>F566</f>
        <v>30000</v>
      </c>
      <c r="G565" s="33">
        <f>G566</f>
        <v>0</v>
      </c>
      <c r="H565" s="33">
        <f>D565+E565-F565</f>
        <v>5096900</v>
      </c>
    </row>
    <row r="566" spans="1:8" s="4" customFormat="1" ht="19.5" customHeight="1">
      <c r="A566" s="1"/>
      <c r="B566" s="1">
        <v>92605</v>
      </c>
      <c r="C566" s="2" t="s">
        <v>111</v>
      </c>
      <c r="D566" s="3">
        <v>5096900</v>
      </c>
      <c r="E566" s="3">
        <v>30000</v>
      </c>
      <c r="F566" s="3">
        <v>30000</v>
      </c>
      <c r="G566" s="3">
        <v>0</v>
      </c>
      <c r="H566" s="3">
        <f>D566+E566-F566</f>
        <v>5096900</v>
      </c>
    </row>
    <row r="567" spans="1:8" s="4" customFormat="1" ht="41.25" customHeight="1">
      <c r="A567" s="1"/>
      <c r="B567" s="1"/>
      <c r="C567" s="113" t="s">
        <v>538</v>
      </c>
      <c r="D567" s="113"/>
      <c r="E567" s="113"/>
      <c r="F567" s="113"/>
      <c r="G567" s="113"/>
      <c r="H567" s="113"/>
    </row>
    <row r="568" spans="1:8" s="52" customFormat="1" ht="30" customHeight="1">
      <c r="A568" s="36"/>
      <c r="B568" s="36"/>
      <c r="C568" s="113" t="s">
        <v>376</v>
      </c>
      <c r="D568" s="113"/>
      <c r="E568" s="113"/>
      <c r="F568" s="113"/>
      <c r="G568" s="113"/>
      <c r="H568" s="113"/>
    </row>
    <row r="569" spans="1:8" s="11" customFormat="1" ht="20.25" customHeight="1">
      <c r="A569" s="133" t="s">
        <v>64</v>
      </c>
      <c r="B569" s="133"/>
      <c r="C569" s="133"/>
      <c r="D569" s="133"/>
      <c r="E569" s="133"/>
      <c r="F569" s="133"/>
      <c r="G569" s="133"/>
      <c r="H569" s="133"/>
    </row>
    <row r="570" spans="1:8" s="7" customFormat="1" ht="18.75" customHeight="1">
      <c r="A570" s="94" t="s">
        <v>15</v>
      </c>
      <c r="B570" s="136" t="s">
        <v>65</v>
      </c>
      <c r="C570" s="136"/>
      <c r="D570" s="95"/>
      <c r="E570" s="95"/>
      <c r="F570" s="95"/>
      <c r="G570" s="95"/>
      <c r="H570" s="95"/>
    </row>
    <row r="571" spans="1:8" s="99" customFormat="1" ht="26.25" customHeight="1">
      <c r="A571" s="96" t="s">
        <v>66</v>
      </c>
      <c r="B571" s="137" t="s">
        <v>67</v>
      </c>
      <c r="C571" s="138"/>
      <c r="D571" s="97">
        <v>873156776.69</v>
      </c>
      <c r="E571" s="97"/>
      <c r="F571" s="97">
        <f>F572+F573</f>
        <v>41091311</v>
      </c>
      <c r="G571" s="98"/>
      <c r="H571" s="97">
        <f aca="true" t="shared" si="0" ref="H571:H591">D571+E571-F571</f>
        <v>832065465.69</v>
      </c>
    </row>
    <row r="572" spans="1:8" s="99" customFormat="1" ht="26.25" customHeight="1">
      <c r="A572" s="96" t="s">
        <v>68</v>
      </c>
      <c r="B572" s="129" t="s">
        <v>69</v>
      </c>
      <c r="C572" s="130"/>
      <c r="D572" s="97">
        <v>712467145.69</v>
      </c>
      <c r="E572" s="97"/>
      <c r="F572" s="97">
        <v>2290989</v>
      </c>
      <c r="G572" s="98"/>
      <c r="H572" s="97">
        <f t="shared" si="0"/>
        <v>710176156.69</v>
      </c>
    </row>
    <row r="573" spans="1:8" s="29" customFormat="1" ht="27" customHeight="1">
      <c r="A573" s="96" t="s">
        <v>70</v>
      </c>
      <c r="B573" s="131" t="s">
        <v>71</v>
      </c>
      <c r="C573" s="132"/>
      <c r="D573" s="97">
        <v>160689631</v>
      </c>
      <c r="E573" s="97"/>
      <c r="F573" s="97">
        <v>38800322</v>
      </c>
      <c r="G573" s="98"/>
      <c r="H573" s="97">
        <f t="shared" si="0"/>
        <v>121889309</v>
      </c>
    </row>
    <row r="574" spans="1:8" s="99" customFormat="1" ht="26.25" customHeight="1">
      <c r="A574" s="96" t="s">
        <v>72</v>
      </c>
      <c r="B574" s="129" t="s">
        <v>73</v>
      </c>
      <c r="C574" s="130"/>
      <c r="D574" s="97">
        <v>934156776.69</v>
      </c>
      <c r="E574" s="97"/>
      <c r="F574" s="97">
        <f>F575+F576</f>
        <v>41091311</v>
      </c>
      <c r="G574" s="98"/>
      <c r="H574" s="97">
        <f t="shared" si="0"/>
        <v>893065465.69</v>
      </c>
    </row>
    <row r="575" spans="1:8" s="11" customFormat="1" ht="26.25" customHeight="1">
      <c r="A575" s="96" t="s">
        <v>74</v>
      </c>
      <c r="B575" s="134" t="s">
        <v>75</v>
      </c>
      <c r="C575" s="135"/>
      <c r="D575" s="97">
        <v>637341654.69</v>
      </c>
      <c r="E575" s="97"/>
      <c r="F575" s="97">
        <v>22447361</v>
      </c>
      <c r="G575" s="98"/>
      <c r="H575" s="97">
        <f t="shared" si="0"/>
        <v>614894293.69</v>
      </c>
    </row>
    <row r="576" spans="1:8" s="29" customFormat="1" ht="27" customHeight="1">
      <c r="A576" s="96" t="s">
        <v>76</v>
      </c>
      <c r="B576" s="131" t="s">
        <v>77</v>
      </c>
      <c r="C576" s="132"/>
      <c r="D576" s="97">
        <v>296815122</v>
      </c>
      <c r="E576" s="97"/>
      <c r="F576" s="97">
        <v>18643950</v>
      </c>
      <c r="G576" s="98"/>
      <c r="H576" s="97">
        <f t="shared" si="0"/>
        <v>278171172</v>
      </c>
    </row>
    <row r="577" spans="1:8" s="29" customFormat="1" ht="44.25" customHeight="1">
      <c r="A577" s="96" t="s">
        <v>78</v>
      </c>
      <c r="B577" s="131" t="s">
        <v>79</v>
      </c>
      <c r="C577" s="132"/>
      <c r="D577" s="97">
        <v>12428912</v>
      </c>
      <c r="E577" s="97"/>
      <c r="F577" s="97">
        <v>12308912</v>
      </c>
      <c r="G577" s="98"/>
      <c r="H577" s="97">
        <f t="shared" si="0"/>
        <v>120000</v>
      </c>
    </row>
    <row r="578" spans="1:8" s="99" customFormat="1" ht="26.25" customHeight="1">
      <c r="A578" s="96" t="s">
        <v>80</v>
      </c>
      <c r="B578" s="122" t="s">
        <v>393</v>
      </c>
      <c r="C578" s="123"/>
      <c r="D578" s="97">
        <v>1163174</v>
      </c>
      <c r="E578" s="98"/>
      <c r="F578" s="97">
        <f>F579</f>
        <v>615000</v>
      </c>
      <c r="G578" s="98"/>
      <c r="H578" s="97">
        <f t="shared" si="0"/>
        <v>548174</v>
      </c>
    </row>
    <row r="579" spans="1:8" s="99" customFormat="1" ht="26.25" customHeight="1">
      <c r="A579" s="96" t="s">
        <v>81</v>
      </c>
      <c r="B579" s="122" t="s">
        <v>394</v>
      </c>
      <c r="C579" s="123"/>
      <c r="D579" s="97">
        <v>915000</v>
      </c>
      <c r="E579" s="98"/>
      <c r="F579" s="97">
        <v>615000</v>
      </c>
      <c r="G579" s="98"/>
      <c r="H579" s="97">
        <f t="shared" si="0"/>
        <v>300000</v>
      </c>
    </row>
    <row r="580" spans="1:8" s="99" customFormat="1" ht="26.25" customHeight="1">
      <c r="A580" s="96" t="s">
        <v>82</v>
      </c>
      <c r="B580" s="122" t="s">
        <v>390</v>
      </c>
      <c r="C580" s="123"/>
      <c r="D580" s="97">
        <v>2998189</v>
      </c>
      <c r="E580" s="97"/>
      <c r="F580" s="97">
        <f>F581+F582</f>
        <v>826154</v>
      </c>
      <c r="G580" s="97"/>
      <c r="H580" s="97">
        <f t="shared" si="0"/>
        <v>2172035</v>
      </c>
    </row>
    <row r="581" spans="1:8" s="29" customFormat="1" ht="26.25" customHeight="1">
      <c r="A581" s="96" t="s">
        <v>84</v>
      </c>
      <c r="B581" s="124" t="s">
        <v>391</v>
      </c>
      <c r="C581" s="124"/>
      <c r="D581" s="100">
        <v>355669</v>
      </c>
      <c r="E581" s="100"/>
      <c r="F581" s="100">
        <v>355669</v>
      </c>
      <c r="G581" s="100"/>
      <c r="H581" s="100">
        <f t="shared" si="0"/>
        <v>0</v>
      </c>
    </row>
    <row r="582" spans="1:8" s="29" customFormat="1" ht="26.25" customHeight="1">
      <c r="A582" s="96" t="s">
        <v>86</v>
      </c>
      <c r="B582" s="124" t="s">
        <v>392</v>
      </c>
      <c r="C582" s="124"/>
      <c r="D582" s="100">
        <v>470485</v>
      </c>
      <c r="E582" s="100"/>
      <c r="F582" s="100">
        <v>470485</v>
      </c>
      <c r="G582" s="100"/>
      <c r="H582" s="100">
        <f t="shared" si="0"/>
        <v>0</v>
      </c>
    </row>
    <row r="583" spans="1:8" s="29" customFormat="1" ht="24.75" customHeight="1">
      <c r="A583" s="96" t="s">
        <v>88</v>
      </c>
      <c r="B583" s="122" t="s">
        <v>83</v>
      </c>
      <c r="C583" s="126"/>
      <c r="D583" s="97">
        <v>303720861</v>
      </c>
      <c r="E583" s="97"/>
      <c r="F583" s="97">
        <f>F585-E584</f>
        <v>177413</v>
      </c>
      <c r="G583" s="98"/>
      <c r="H583" s="97">
        <f t="shared" si="0"/>
        <v>303543448</v>
      </c>
    </row>
    <row r="584" spans="1:8" s="29" customFormat="1" ht="27" customHeight="1">
      <c r="A584" s="96" t="s">
        <v>89</v>
      </c>
      <c r="B584" s="122" t="s">
        <v>85</v>
      </c>
      <c r="C584" s="126"/>
      <c r="D584" s="97">
        <v>158499844</v>
      </c>
      <c r="E584" s="97">
        <v>2637817</v>
      </c>
      <c r="F584" s="97"/>
      <c r="G584" s="98"/>
      <c r="H584" s="97">
        <f t="shared" si="0"/>
        <v>161137661</v>
      </c>
    </row>
    <row r="585" spans="1:8" s="29" customFormat="1" ht="27" customHeight="1">
      <c r="A585" s="96" t="s">
        <v>443</v>
      </c>
      <c r="B585" s="122" t="s">
        <v>87</v>
      </c>
      <c r="C585" s="126"/>
      <c r="D585" s="97">
        <v>145221017</v>
      </c>
      <c r="E585" s="97"/>
      <c r="F585" s="97">
        <v>2815230</v>
      </c>
      <c r="G585" s="98"/>
      <c r="H585" s="97">
        <f t="shared" si="0"/>
        <v>142405787</v>
      </c>
    </row>
    <row r="586" spans="1:8" s="29" customFormat="1" ht="39.75" customHeight="1">
      <c r="A586" s="96" t="s">
        <v>444</v>
      </c>
      <c r="B586" s="124" t="s">
        <v>397</v>
      </c>
      <c r="C586" s="124"/>
      <c r="D586" s="100">
        <v>1390000</v>
      </c>
      <c r="E586" s="101"/>
      <c r="F586" s="100">
        <v>4196</v>
      </c>
      <c r="G586" s="101"/>
      <c r="H586" s="100">
        <f>D586+E586-F586</f>
        <v>1385804</v>
      </c>
    </row>
    <row r="587" spans="1:8" s="29" customFormat="1" ht="41.25" customHeight="1">
      <c r="A587" s="96" t="s">
        <v>396</v>
      </c>
      <c r="B587" s="122" t="s">
        <v>398</v>
      </c>
      <c r="C587" s="126"/>
      <c r="D587" s="97">
        <v>480000</v>
      </c>
      <c r="E587" s="97"/>
      <c r="F587" s="97">
        <v>8711</v>
      </c>
      <c r="G587" s="98"/>
      <c r="H587" s="97">
        <f t="shared" si="0"/>
        <v>471289</v>
      </c>
    </row>
    <row r="588" spans="1:8" s="29" customFormat="1" ht="69" customHeight="1">
      <c r="A588" s="96" t="s">
        <v>445</v>
      </c>
      <c r="B588" s="122" t="s">
        <v>395</v>
      </c>
      <c r="C588" s="126"/>
      <c r="D588" s="97">
        <v>6200</v>
      </c>
      <c r="E588" s="97">
        <v>12800</v>
      </c>
      <c r="F588" s="98"/>
      <c r="G588" s="98"/>
      <c r="H588" s="97">
        <f t="shared" si="0"/>
        <v>19000</v>
      </c>
    </row>
    <row r="589" spans="1:8" s="29" customFormat="1" ht="84" customHeight="1">
      <c r="A589" s="96" t="s">
        <v>446</v>
      </c>
      <c r="B589" s="124" t="s">
        <v>399</v>
      </c>
      <c r="C589" s="124"/>
      <c r="D589" s="97">
        <v>1739746</v>
      </c>
      <c r="E589" s="97">
        <v>25000</v>
      </c>
      <c r="F589" s="98"/>
      <c r="G589" s="98"/>
      <c r="H589" s="97">
        <f t="shared" si="0"/>
        <v>1764746</v>
      </c>
    </row>
    <row r="590" spans="1:8" s="29" customFormat="1" ht="42" customHeight="1">
      <c r="A590" s="96" t="s">
        <v>447</v>
      </c>
      <c r="B590" s="124" t="s">
        <v>400</v>
      </c>
      <c r="C590" s="124"/>
      <c r="D590" s="97">
        <v>2223250</v>
      </c>
      <c r="E590" s="97">
        <v>57186</v>
      </c>
      <c r="F590" s="98"/>
      <c r="G590" s="98"/>
      <c r="H590" s="97">
        <f t="shared" si="0"/>
        <v>2280436</v>
      </c>
    </row>
    <row r="591" spans="1:8" s="29" customFormat="1" ht="52.5" customHeight="1">
      <c r="A591" s="96" t="s">
        <v>448</v>
      </c>
      <c r="B591" s="124" t="s">
        <v>401</v>
      </c>
      <c r="C591" s="124"/>
      <c r="D591" s="97">
        <v>2223250</v>
      </c>
      <c r="E591" s="97">
        <v>57186</v>
      </c>
      <c r="F591" s="97"/>
      <c r="G591" s="97"/>
      <c r="H591" s="97">
        <f t="shared" si="0"/>
        <v>2280436</v>
      </c>
    </row>
    <row r="592" spans="1:8" s="11" customFormat="1" ht="5.25" customHeight="1">
      <c r="A592" s="102"/>
      <c r="B592" s="103"/>
      <c r="C592" s="103"/>
      <c r="D592" s="104"/>
      <c r="E592" s="104"/>
      <c r="F592" s="104"/>
      <c r="G592" s="104"/>
      <c r="H592" s="104"/>
    </row>
    <row r="593" spans="1:8" s="7" customFormat="1" ht="18.75" customHeight="1">
      <c r="A593" s="63" t="s">
        <v>40</v>
      </c>
      <c r="B593" s="128" t="s">
        <v>90</v>
      </c>
      <c r="C593" s="128"/>
      <c r="D593" s="65"/>
      <c r="E593" s="65"/>
      <c r="F593" s="65"/>
      <c r="G593" s="65"/>
      <c r="H593" s="65"/>
    </row>
    <row r="594" spans="1:8" s="75" customFormat="1" ht="17.25" customHeight="1">
      <c r="A594" s="87" t="s">
        <v>66</v>
      </c>
      <c r="B594" s="125" t="s">
        <v>91</v>
      </c>
      <c r="C594" s="125"/>
      <c r="D594" s="125"/>
      <c r="E594" s="125"/>
      <c r="F594" s="125"/>
      <c r="G594" s="125"/>
      <c r="H594" s="125"/>
    </row>
    <row r="595" spans="1:8" s="75" customFormat="1" ht="18.75" customHeight="1">
      <c r="A595" s="87" t="s">
        <v>68</v>
      </c>
      <c r="B595" s="125" t="s">
        <v>92</v>
      </c>
      <c r="C595" s="125"/>
      <c r="D595" s="125"/>
      <c r="E595" s="125"/>
      <c r="F595" s="125"/>
      <c r="G595" s="125"/>
      <c r="H595" s="125"/>
    </row>
    <row r="596" spans="1:8" s="75" customFormat="1" ht="17.25" customHeight="1">
      <c r="A596" s="87" t="s">
        <v>70</v>
      </c>
      <c r="B596" s="125" t="s">
        <v>93</v>
      </c>
      <c r="C596" s="125"/>
      <c r="D596" s="125"/>
      <c r="E596" s="125"/>
      <c r="F596" s="125"/>
      <c r="G596" s="125"/>
      <c r="H596" s="125"/>
    </row>
    <row r="597" spans="1:8" s="75" customFormat="1" ht="17.25" customHeight="1">
      <c r="A597" s="87" t="s">
        <v>72</v>
      </c>
      <c r="B597" s="125" t="s">
        <v>94</v>
      </c>
      <c r="C597" s="125"/>
      <c r="D597" s="125"/>
      <c r="E597" s="125"/>
      <c r="F597" s="125"/>
      <c r="G597" s="125"/>
      <c r="H597" s="125"/>
    </row>
    <row r="598" spans="1:8" s="75" customFormat="1" ht="17.25" customHeight="1">
      <c r="A598" s="87" t="s">
        <v>74</v>
      </c>
      <c r="B598" s="125" t="s">
        <v>95</v>
      </c>
      <c r="C598" s="125"/>
      <c r="D598" s="125"/>
      <c r="E598" s="125"/>
      <c r="F598" s="125"/>
      <c r="G598" s="125"/>
      <c r="H598" s="125"/>
    </row>
    <row r="599" spans="1:8" s="75" customFormat="1" ht="26.25" customHeight="1">
      <c r="A599" s="87" t="s">
        <v>76</v>
      </c>
      <c r="B599" s="125" t="s">
        <v>96</v>
      </c>
      <c r="C599" s="125"/>
      <c r="D599" s="125"/>
      <c r="E599" s="125"/>
      <c r="F599" s="125"/>
      <c r="G599" s="125"/>
      <c r="H599" s="125"/>
    </row>
    <row r="600" spans="1:8" s="105" customFormat="1" ht="17.25" customHeight="1">
      <c r="A600" s="87" t="s">
        <v>78</v>
      </c>
      <c r="B600" s="125" t="s">
        <v>97</v>
      </c>
      <c r="C600" s="125"/>
      <c r="D600" s="125"/>
      <c r="E600" s="125"/>
      <c r="F600" s="125"/>
      <c r="G600" s="125"/>
      <c r="H600" s="125"/>
    </row>
    <row r="601" spans="1:8" s="75" customFormat="1" ht="17.25" customHeight="1">
      <c r="A601" s="87" t="s">
        <v>80</v>
      </c>
      <c r="B601" s="125" t="s">
        <v>98</v>
      </c>
      <c r="C601" s="125"/>
      <c r="D601" s="125"/>
      <c r="E601" s="125"/>
      <c r="F601" s="125"/>
      <c r="G601" s="125"/>
      <c r="H601" s="125"/>
    </row>
    <row r="602" spans="1:8" s="75" customFormat="1" ht="17.25" customHeight="1">
      <c r="A602" s="87" t="s">
        <v>81</v>
      </c>
      <c r="B602" s="125" t="s">
        <v>99</v>
      </c>
      <c r="C602" s="125"/>
      <c r="D602" s="125"/>
      <c r="E602" s="125"/>
      <c r="F602" s="125"/>
      <c r="G602" s="125"/>
      <c r="H602" s="125"/>
    </row>
    <row r="603" spans="1:8" s="75" customFormat="1" ht="17.25" customHeight="1">
      <c r="A603" s="87" t="s">
        <v>82</v>
      </c>
      <c r="B603" s="125" t="s">
        <v>403</v>
      </c>
      <c r="C603" s="125"/>
      <c r="D603" s="125"/>
      <c r="E603" s="125"/>
      <c r="F603" s="125"/>
      <c r="G603" s="125"/>
      <c r="H603" s="125"/>
    </row>
    <row r="604" spans="1:8" s="75" customFormat="1" ht="17.25" customHeight="1">
      <c r="A604" s="87" t="s">
        <v>84</v>
      </c>
      <c r="B604" s="125" t="s">
        <v>100</v>
      </c>
      <c r="C604" s="125"/>
      <c r="D604" s="125"/>
      <c r="E604" s="125"/>
      <c r="F604" s="125"/>
      <c r="G604" s="125"/>
      <c r="H604" s="125"/>
    </row>
    <row r="605" spans="1:8" s="75" customFormat="1" ht="17.25" customHeight="1">
      <c r="A605" s="87" t="s">
        <v>86</v>
      </c>
      <c r="B605" s="125" t="s">
        <v>101</v>
      </c>
      <c r="C605" s="125"/>
      <c r="D605" s="125"/>
      <c r="E605" s="125"/>
      <c r="F605" s="125"/>
      <c r="G605" s="125"/>
      <c r="H605" s="125"/>
    </row>
    <row r="606" spans="1:8" s="75" customFormat="1" ht="17.25" customHeight="1">
      <c r="A606" s="87" t="s">
        <v>88</v>
      </c>
      <c r="B606" s="125" t="s">
        <v>402</v>
      </c>
      <c r="C606" s="125"/>
      <c r="D606" s="125"/>
      <c r="E606" s="125"/>
      <c r="F606" s="125"/>
      <c r="G606" s="125"/>
      <c r="H606" s="125"/>
    </row>
    <row r="607" spans="1:8" s="75" customFormat="1" ht="8.25" customHeight="1">
      <c r="A607" s="87"/>
      <c r="B607" s="8"/>
      <c r="C607" s="8"/>
      <c r="D607" s="8"/>
      <c r="E607" s="8"/>
      <c r="F607" s="8"/>
      <c r="G607" s="8"/>
      <c r="H607" s="106"/>
    </row>
    <row r="608" spans="1:8" s="24" customFormat="1" ht="16.5" customHeight="1">
      <c r="A608" s="17" t="s">
        <v>102</v>
      </c>
      <c r="B608" s="127" t="s">
        <v>103</v>
      </c>
      <c r="C608" s="127"/>
      <c r="D608" s="107"/>
      <c r="E608" s="107"/>
      <c r="F608" s="107"/>
      <c r="G608" s="107"/>
      <c r="H608" s="107"/>
    </row>
    <row r="609" spans="1:8" s="24" customFormat="1" ht="4.5" customHeight="1">
      <c r="A609" s="21"/>
      <c r="B609" s="21"/>
      <c r="C609" s="108"/>
      <c r="D609" s="108"/>
      <c r="E609" s="108"/>
      <c r="F609" s="108"/>
      <c r="G609" s="108"/>
      <c r="H609" s="109"/>
    </row>
    <row r="610" spans="1:8" s="29" customFormat="1" ht="13.5" customHeight="1">
      <c r="A610" s="21"/>
      <c r="B610" s="120" t="s">
        <v>104</v>
      </c>
      <c r="C610" s="120"/>
      <c r="D610" s="120"/>
      <c r="E610" s="120"/>
      <c r="F610" s="120"/>
      <c r="G610" s="120"/>
      <c r="H610" s="120"/>
    </row>
    <row r="611" spans="1:8" s="29" customFormat="1" ht="14.25" customHeight="1">
      <c r="A611" s="30"/>
      <c r="B611" s="110" t="s">
        <v>105</v>
      </c>
      <c r="C611" s="120" t="s">
        <v>450</v>
      </c>
      <c r="D611" s="120"/>
      <c r="E611" s="120"/>
      <c r="F611" s="120"/>
      <c r="G611" s="120"/>
      <c r="H611" s="120"/>
    </row>
    <row r="612" spans="1:8" s="29" customFormat="1" ht="14.25" customHeight="1">
      <c r="A612" s="30"/>
      <c r="B612" s="110" t="s">
        <v>106</v>
      </c>
      <c r="C612" s="120" t="s">
        <v>451</v>
      </c>
      <c r="D612" s="120"/>
      <c r="E612" s="120"/>
      <c r="F612" s="120"/>
      <c r="G612" s="120"/>
      <c r="H612" s="120"/>
    </row>
    <row r="613" spans="1:8" s="24" customFormat="1" ht="15" customHeight="1">
      <c r="A613" s="21"/>
      <c r="B613" s="117" t="s">
        <v>449</v>
      </c>
      <c r="C613" s="117"/>
      <c r="D613" s="117"/>
      <c r="E613" s="117"/>
      <c r="F613" s="117"/>
      <c r="G613" s="117"/>
      <c r="H613" s="117"/>
    </row>
  </sheetData>
  <sheetProtection password="C25B" sheet="1"/>
  <mergeCells count="447">
    <mergeCell ref="C219:H219"/>
    <mergeCell ref="C223:H223"/>
    <mergeCell ref="C559:H559"/>
    <mergeCell ref="C78:H78"/>
    <mergeCell ref="C376:H376"/>
    <mergeCell ref="C391:H391"/>
    <mergeCell ref="C416:H416"/>
    <mergeCell ref="C407:H407"/>
    <mergeCell ref="B610:H610"/>
    <mergeCell ref="C611:H611"/>
    <mergeCell ref="C612:H612"/>
    <mergeCell ref="B613:H613"/>
    <mergeCell ref="C285:H285"/>
    <mergeCell ref="C82:H82"/>
    <mergeCell ref="C554:H554"/>
    <mergeCell ref="C558:H558"/>
    <mergeCell ref="C427:H427"/>
    <mergeCell ref="C157:H157"/>
    <mergeCell ref="C405:H405"/>
    <mergeCell ref="C33:H33"/>
    <mergeCell ref="C199:H199"/>
    <mergeCell ref="C150:H150"/>
    <mergeCell ref="C147:H147"/>
    <mergeCell ref="C110:F110"/>
    <mergeCell ref="C104:F104"/>
    <mergeCell ref="C61:H61"/>
    <mergeCell ref="C60:H60"/>
    <mergeCell ref="C89:F89"/>
    <mergeCell ref="C190:H190"/>
    <mergeCell ref="C191:H191"/>
    <mergeCell ref="C165:H165"/>
    <mergeCell ref="C562:H562"/>
    <mergeCell ref="C555:H555"/>
    <mergeCell ref="C553:H553"/>
    <mergeCell ref="C551:H551"/>
    <mergeCell ref="C556:H556"/>
    <mergeCell ref="C557:H557"/>
    <mergeCell ref="C196:H196"/>
    <mergeCell ref="C552:H552"/>
    <mergeCell ref="C284:H284"/>
    <mergeCell ref="C179:H179"/>
    <mergeCell ref="C180:H180"/>
    <mergeCell ref="C181:H181"/>
    <mergeCell ref="C176:H176"/>
    <mergeCell ref="C177:H177"/>
    <mergeCell ref="C178:H178"/>
    <mergeCell ref="C548:H548"/>
    <mergeCell ref="C549:H549"/>
    <mergeCell ref="C550:H550"/>
    <mergeCell ref="C544:H544"/>
    <mergeCell ref="C545:H545"/>
    <mergeCell ref="C547:H547"/>
    <mergeCell ref="C546:H546"/>
    <mergeCell ref="C533:H533"/>
    <mergeCell ref="C543:H543"/>
    <mergeCell ref="C534:H534"/>
    <mergeCell ref="C535:H535"/>
    <mergeCell ref="C542:H542"/>
    <mergeCell ref="C541:H541"/>
    <mergeCell ref="C298:H298"/>
    <mergeCell ref="C517:H517"/>
    <mergeCell ref="C518:H518"/>
    <mergeCell ref="C522:H522"/>
    <mergeCell ref="C523:H523"/>
    <mergeCell ref="C524:H524"/>
    <mergeCell ref="C527:H527"/>
    <mergeCell ref="C408:H408"/>
    <mergeCell ref="C528:H528"/>
    <mergeCell ref="C529:H529"/>
    <mergeCell ref="C238:H238"/>
    <mergeCell ref="C540:H540"/>
    <mergeCell ref="C300:H300"/>
    <mergeCell ref="C301:H301"/>
    <mergeCell ref="C302:H302"/>
    <mergeCell ref="C283:H283"/>
    <mergeCell ref="C526:H526"/>
    <mergeCell ref="C508:H508"/>
    <mergeCell ref="C509:H509"/>
    <mergeCell ref="C510:H510"/>
    <mergeCell ref="C511:H511"/>
    <mergeCell ref="C512:H512"/>
    <mergeCell ref="C516:H516"/>
    <mergeCell ref="C498:H498"/>
    <mergeCell ref="C499:H499"/>
    <mergeCell ref="C500:H500"/>
    <mergeCell ref="C501:H501"/>
    <mergeCell ref="C503:H503"/>
    <mergeCell ref="C400:H400"/>
    <mergeCell ref="C375:H375"/>
    <mergeCell ref="C374:H374"/>
    <mergeCell ref="C393:H393"/>
    <mergeCell ref="C394:H394"/>
    <mergeCell ref="C386:H386"/>
    <mergeCell ref="C379:H379"/>
    <mergeCell ref="C380:H380"/>
    <mergeCell ref="C381:H381"/>
    <mergeCell ref="C383:H383"/>
    <mergeCell ref="C337:H337"/>
    <mergeCell ref="C338:H338"/>
    <mergeCell ref="C107:F107"/>
    <mergeCell ref="C341:H341"/>
    <mergeCell ref="C153:H153"/>
    <mergeCell ref="C109:F109"/>
    <mergeCell ref="C212:H212"/>
    <mergeCell ref="C148:H148"/>
    <mergeCell ref="C149:H149"/>
    <mergeCell ref="C171:H171"/>
    <mergeCell ref="C213:H213"/>
    <mergeCell ref="C214:H214"/>
    <mergeCell ref="C215:H215"/>
    <mergeCell ref="C216:H216"/>
    <mergeCell ref="C198:H198"/>
    <mergeCell ref="C161:H161"/>
    <mergeCell ref="C192:H192"/>
    <mergeCell ref="C193:H193"/>
    <mergeCell ref="C220:H220"/>
    <mergeCell ref="C224:H224"/>
    <mergeCell ref="C100:F100"/>
    <mergeCell ref="C101:F101"/>
    <mergeCell ref="C103:H103"/>
    <mergeCell ref="C92:F92"/>
    <mergeCell ref="C93:F93"/>
    <mergeCell ref="C94:F94"/>
    <mergeCell ref="C96:F96"/>
    <mergeCell ref="C97:F97"/>
    <mergeCell ref="C98:F98"/>
    <mergeCell ref="C114:H114"/>
    <mergeCell ref="C90:H90"/>
    <mergeCell ref="C91:H91"/>
    <mergeCell ref="C112:F112"/>
    <mergeCell ref="C339:H339"/>
    <mergeCell ref="C290:H290"/>
    <mergeCell ref="C208:H208"/>
    <mergeCell ref="C118:H118"/>
    <mergeCell ref="C206:H206"/>
    <mergeCell ref="C106:F106"/>
    <mergeCell ref="C111:F111"/>
    <mergeCell ref="C113:H113"/>
    <mergeCell ref="C108:F108"/>
    <mergeCell ref="C484:H484"/>
    <mergeCell ref="C250:H250"/>
    <mergeCell ref="C251:H251"/>
    <mergeCell ref="C255:H255"/>
    <mergeCell ref="C396:H396"/>
    <mergeCell ref="C342:H342"/>
    <mergeCell ref="C119:H119"/>
    <mergeCell ref="C437:H437"/>
    <mergeCell ref="C479:H479"/>
    <mergeCell ref="C442:H442"/>
    <mergeCell ref="C443:H443"/>
    <mergeCell ref="C444:H444"/>
    <mergeCell ref="C340:H340"/>
    <mergeCell ref="C373:H373"/>
    <mergeCell ref="C377:H377"/>
    <mergeCell ref="C390:H390"/>
    <mergeCell ref="C395:H395"/>
    <mergeCell ref="C494:H494"/>
    <mergeCell ref="C356:H356"/>
    <mergeCell ref="C473:H473"/>
    <mergeCell ref="C291:H291"/>
    <mergeCell ref="C292:H292"/>
    <mergeCell ref="C421:H421"/>
    <mergeCell ref="C438:H438"/>
    <mergeCell ref="C295:H295"/>
    <mergeCell ref="C410:H410"/>
    <mergeCell ref="C67:H67"/>
    <mergeCell ref="C88:H88"/>
    <mergeCell ref="C86:H86"/>
    <mergeCell ref="A6:H6"/>
    <mergeCell ref="A7:H7"/>
    <mergeCell ref="A8:H8"/>
    <mergeCell ref="A9:H9"/>
    <mergeCell ref="A10:H10"/>
    <mergeCell ref="B11:C11"/>
    <mergeCell ref="C54:H54"/>
    <mergeCell ref="C59:H59"/>
    <mergeCell ref="C66:H66"/>
    <mergeCell ref="C65:H65"/>
    <mergeCell ref="C44:H44"/>
    <mergeCell ref="C45:H45"/>
    <mergeCell ref="C46:H46"/>
    <mergeCell ref="C135:F135"/>
    <mergeCell ref="C138:F138"/>
    <mergeCell ref="A1:H1"/>
    <mergeCell ref="A2:H2"/>
    <mergeCell ref="A3:H3"/>
    <mergeCell ref="A4:H4"/>
    <mergeCell ref="A5:H5"/>
    <mergeCell ref="C57:H57"/>
    <mergeCell ref="C29:H29"/>
    <mergeCell ref="C41:H41"/>
    <mergeCell ref="C128:F128"/>
    <mergeCell ref="C129:F129"/>
    <mergeCell ref="C126:F126"/>
    <mergeCell ref="C207:H207"/>
    <mergeCell ref="C226:H226"/>
    <mergeCell ref="C55:H55"/>
    <mergeCell ref="C56:H56"/>
    <mergeCell ref="C116:H116"/>
    <mergeCell ref="C117:H117"/>
    <mergeCell ref="C134:F134"/>
    <mergeCell ref="B606:H606"/>
    <mergeCell ref="B603:H603"/>
    <mergeCell ref="C137:F137"/>
    <mergeCell ref="B590:C590"/>
    <mergeCell ref="C139:H139"/>
    <mergeCell ref="C513:H513"/>
    <mergeCell ref="C474:H474"/>
    <mergeCell ref="C475:H475"/>
    <mergeCell ref="C228:H228"/>
    <mergeCell ref="C294:H294"/>
    <mergeCell ref="B578:C578"/>
    <mergeCell ref="C568:H568"/>
    <mergeCell ref="B570:C570"/>
    <mergeCell ref="B571:C571"/>
    <mergeCell ref="B577:C577"/>
    <mergeCell ref="B591:C591"/>
    <mergeCell ref="C262:H262"/>
    <mergeCell ref="C403:H403"/>
    <mergeCell ref="B572:C572"/>
    <mergeCell ref="B573:C573"/>
    <mergeCell ref="A569:H569"/>
    <mergeCell ref="B586:C586"/>
    <mergeCell ref="C567:H567"/>
    <mergeCell ref="B574:C574"/>
    <mergeCell ref="B575:C575"/>
    <mergeCell ref="B576:C576"/>
    <mergeCell ref="B602:H602"/>
    <mergeCell ref="B582:C582"/>
    <mergeCell ref="B605:H605"/>
    <mergeCell ref="B608:C608"/>
    <mergeCell ref="B598:H598"/>
    <mergeCell ref="B599:H599"/>
    <mergeCell ref="B593:C593"/>
    <mergeCell ref="B594:H594"/>
    <mergeCell ref="B604:H604"/>
    <mergeCell ref="B597:H597"/>
    <mergeCell ref="B601:H601"/>
    <mergeCell ref="B583:C583"/>
    <mergeCell ref="B584:C584"/>
    <mergeCell ref="B585:C585"/>
    <mergeCell ref="B595:H595"/>
    <mergeCell ref="B596:H596"/>
    <mergeCell ref="B600:H600"/>
    <mergeCell ref="B587:C587"/>
    <mergeCell ref="B588:C588"/>
    <mergeCell ref="B589:C589"/>
    <mergeCell ref="C357:H357"/>
    <mergeCell ref="C358:H358"/>
    <mergeCell ref="C490:H490"/>
    <mergeCell ref="C492:H492"/>
    <mergeCell ref="C429:H429"/>
    <mergeCell ref="C430:H430"/>
    <mergeCell ref="C368:H368"/>
    <mergeCell ref="C369:H369"/>
    <mergeCell ref="C359:H359"/>
    <mergeCell ref="C361:H361"/>
    <mergeCell ref="C351:H351"/>
    <mergeCell ref="C531:H531"/>
    <mergeCell ref="C306:H306"/>
    <mergeCell ref="C307:H307"/>
    <mergeCell ref="C308:H308"/>
    <mergeCell ref="C471:H471"/>
    <mergeCell ref="C472:H472"/>
    <mergeCell ref="C487:H487"/>
    <mergeCell ref="C392:H392"/>
    <mergeCell ref="C412:H412"/>
    <mergeCell ref="B579:C579"/>
    <mergeCell ref="B581:C581"/>
    <mergeCell ref="C235:H235"/>
    <mergeCell ref="C276:H276"/>
    <mergeCell ref="C434:H434"/>
    <mergeCell ref="B580:C580"/>
    <mergeCell ref="C355:H355"/>
    <mergeCell ref="C256:H256"/>
    <mergeCell ref="C252:H252"/>
    <mergeCell ref="C253:H253"/>
    <mergeCell ref="C349:H349"/>
    <mergeCell ref="C331:H331"/>
    <mergeCell ref="C332:H332"/>
    <mergeCell ref="C324:H324"/>
    <mergeCell ref="C232:H232"/>
    <mergeCell ref="C222:H222"/>
    <mergeCell ref="C225:H225"/>
    <mergeCell ref="C236:H236"/>
    <mergeCell ref="C343:H343"/>
    <mergeCell ref="C336:H336"/>
    <mergeCell ref="C362:H362"/>
    <mergeCell ref="C360:H360"/>
    <mergeCell ref="C363:H363"/>
    <mergeCell ref="C305:H305"/>
    <mergeCell ref="C354:H354"/>
    <mergeCell ref="C348:H348"/>
    <mergeCell ref="C318:H318"/>
    <mergeCell ref="C319:H319"/>
    <mergeCell ref="C311:H311"/>
    <mergeCell ref="C312:H312"/>
    <mergeCell ref="C366:H366"/>
    <mergeCell ref="C371:H371"/>
    <mergeCell ref="C367:H367"/>
    <mergeCell ref="C446:H446"/>
    <mergeCell ref="C370:H370"/>
    <mergeCell ref="C388:H388"/>
    <mergeCell ref="C389:H389"/>
    <mergeCell ref="C436:H436"/>
    <mergeCell ref="C445:H445"/>
    <mergeCell ref="C428:H428"/>
    <mergeCell ref="C476:H476"/>
    <mergeCell ref="C477:H477"/>
    <mergeCell ref="C470:H470"/>
    <mergeCell ref="C461:H461"/>
    <mergeCell ref="C458:H458"/>
    <mergeCell ref="C462:H462"/>
    <mergeCell ref="C467:H467"/>
    <mergeCell ref="C459:H459"/>
    <mergeCell ref="C463:H463"/>
    <mergeCell ref="C465:H465"/>
    <mergeCell ref="C95:F95"/>
    <mergeCell ref="C99:F99"/>
    <mergeCell ref="C132:F132"/>
    <mergeCell ref="C125:F125"/>
    <mergeCell ref="C123:F123"/>
    <mergeCell ref="C133:F133"/>
    <mergeCell ref="C122:H122"/>
    <mergeCell ref="C124:F124"/>
    <mergeCell ref="C127:H127"/>
    <mergeCell ref="C121:F121"/>
    <mergeCell ref="C468:H468"/>
    <mergeCell ref="C345:H345"/>
    <mergeCell ref="C346:H346"/>
    <mergeCell ref="C347:H347"/>
    <mergeCell ref="C350:H350"/>
    <mergeCell ref="C455:H455"/>
    <mergeCell ref="C447:H447"/>
    <mergeCell ref="C448:H448"/>
    <mergeCell ref="C449:H449"/>
    <mergeCell ref="C450:H450"/>
    <mergeCell ref="C456:H456"/>
    <mergeCell ref="C452:H452"/>
    <mergeCell ref="C451:H451"/>
    <mergeCell ref="C316:H316"/>
    <mergeCell ref="C317:H317"/>
    <mergeCell ref="C321:H321"/>
    <mergeCell ref="C322:H322"/>
    <mergeCell ref="C320:H320"/>
    <mergeCell ref="C364:H364"/>
    <mergeCell ref="C365:H365"/>
    <mergeCell ref="C415:H415"/>
    <mergeCell ref="C423:H423"/>
    <mergeCell ref="C325:H325"/>
    <mergeCell ref="C563:H563"/>
    <mergeCell ref="C424:H424"/>
    <mergeCell ref="C425:H425"/>
    <mergeCell ref="C504:H504"/>
    <mergeCell ref="C505:H505"/>
    <mergeCell ref="C464:H464"/>
    <mergeCell ref="C457:H457"/>
    <mergeCell ref="C140:H140"/>
    <mergeCell ref="C141:H141"/>
    <mergeCell ref="C142:H142"/>
    <mergeCell ref="C561:H561"/>
    <mergeCell ref="C203:H203"/>
    <mergeCell ref="C240:H240"/>
    <mergeCell ref="C246:H246"/>
    <mergeCell ref="C242:H242"/>
    <mergeCell ref="C413:H413"/>
    <mergeCell ref="C414:H414"/>
    <mergeCell ref="C402:H402"/>
    <mergeCell ref="C281:H281"/>
    <mergeCell ref="C282:H282"/>
    <mergeCell ref="C278:H278"/>
    <mergeCell ref="C520:H520"/>
    <mergeCell ref="C453:H453"/>
    <mergeCell ref="C326:H326"/>
    <mergeCell ref="C327:H327"/>
    <mergeCell ref="C485:H485"/>
    <mergeCell ref="C488:H488"/>
    <mergeCell ref="C19:H19"/>
    <mergeCell ref="C20:H20"/>
    <mergeCell ref="C21:H21"/>
    <mergeCell ref="C25:H25"/>
    <mergeCell ref="C261:H261"/>
    <mergeCell ref="C72:H72"/>
    <mergeCell ref="C136:F136"/>
    <mergeCell ref="C130:F130"/>
    <mergeCell ref="C131:F131"/>
    <mergeCell ref="C143:H143"/>
    <mergeCell ref="C23:H23"/>
    <mergeCell ref="C22:H22"/>
    <mergeCell ref="C37:H37"/>
    <mergeCell ref="C73:H73"/>
    <mergeCell ref="C53:H53"/>
    <mergeCell ref="C74:H74"/>
    <mergeCell ref="C31:H31"/>
    <mergeCell ref="C42:H42"/>
    <mergeCell ref="C43:H43"/>
    <mergeCell ref="C58:H58"/>
    <mergeCell ref="C233:H233"/>
    <mergeCell ref="C234:H234"/>
    <mergeCell ref="C269:H269"/>
    <mergeCell ref="C24:H24"/>
    <mergeCell ref="C26:H26"/>
    <mergeCell ref="C27:H27"/>
    <mergeCell ref="C268:H268"/>
    <mergeCell ref="C263:H263"/>
    <mergeCell ref="C264:H264"/>
    <mergeCell ref="C265:H265"/>
    <mergeCell ref="C275:H275"/>
    <mergeCell ref="C333:H333"/>
    <mergeCell ref="C334:H334"/>
    <mergeCell ref="C329:H329"/>
    <mergeCell ref="C330:H330"/>
    <mergeCell ref="C309:H309"/>
    <mergeCell ref="C310:H310"/>
    <mergeCell ref="C314:H314"/>
    <mergeCell ref="C279:H279"/>
    <mergeCell ref="C299:H299"/>
    <mergeCell ref="C229:H229"/>
    <mergeCell ref="C120:F120"/>
    <mergeCell ref="C194:H194"/>
    <mergeCell ref="C272:H272"/>
    <mergeCell ref="C273:H273"/>
    <mergeCell ref="C274:H274"/>
    <mergeCell ref="C266:H266"/>
    <mergeCell ref="C267:H267"/>
    <mergeCell ref="C254:H254"/>
    <mergeCell ref="C257:H257"/>
    <mergeCell ref="C217:H217"/>
    <mergeCell ref="C218:H218"/>
    <mergeCell ref="C221:H221"/>
    <mergeCell ref="C48:H48"/>
    <mergeCell ref="C47:H47"/>
    <mergeCell ref="C50:H50"/>
    <mergeCell ref="C51:H51"/>
    <mergeCell ref="C49:H49"/>
    <mergeCell ref="C182:H182"/>
    <mergeCell ref="C167:H167"/>
    <mergeCell ref="C514:H514"/>
    <mergeCell ref="C560:H560"/>
    <mergeCell ref="C52:H52"/>
    <mergeCell ref="C270:H270"/>
    <mergeCell ref="C271:H271"/>
    <mergeCell ref="C387:H387"/>
    <mergeCell ref="C385:H385"/>
    <mergeCell ref="C230:H230"/>
    <mergeCell ref="C231:H231"/>
    <mergeCell ref="C227:H227"/>
  </mergeCells>
  <printOptions horizontalCentered="1"/>
  <pageMargins left="0.3937007874015748" right="0.35433070866141736" top="0.984251968503937" bottom="0.984251968503937" header="0.5118110236220472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Mach</dc:creator>
  <cp:keywords/>
  <dc:description/>
  <cp:lastModifiedBy>Anna Sobierajska</cp:lastModifiedBy>
  <cp:lastPrinted>2018-12-13T14:07:46Z</cp:lastPrinted>
  <dcterms:created xsi:type="dcterms:W3CDTF">2018-09-10T09:27:19Z</dcterms:created>
  <dcterms:modified xsi:type="dcterms:W3CDTF">2018-12-14T10:33:02Z</dcterms:modified>
  <cp:category/>
  <cp:version/>
  <cp:contentType/>
  <cp:contentStatus/>
</cp:coreProperties>
</file>